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esupuesto\Presupuesto 2020\EJECUCIONES 2020\JUNIO\"/>
    </mc:Choice>
  </mc:AlternateContent>
  <bookViews>
    <workbookView xWindow="0" yWindow="0" windowWidth="19680" windowHeight="7740"/>
  </bookViews>
  <sheets>
    <sheet name="JUNIO 2020 SI CAPITAL" sheetId="1" r:id="rId1"/>
  </sheets>
  <externalReferences>
    <externalReference r:id="rId2"/>
    <externalReference r:id="rId3"/>
  </externalReferences>
  <definedNames>
    <definedName name="_xlnm.Print_Area" localSheetId="0">'JUNIO 2020 SI CAPITAL'!$A$10:$J$96</definedName>
    <definedName name="_xlnm.Print_Titles" localSheetId="0">'JUNIO 2020 SI CAPITAL'!$1:$9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G96" i="1"/>
  <c r="D96" i="1"/>
  <c r="G95" i="1"/>
  <c r="C95" i="1"/>
  <c r="G94" i="1"/>
  <c r="C94" i="1"/>
  <c r="G93" i="1"/>
  <c r="C93" i="1"/>
  <c r="G92" i="1"/>
  <c r="D92" i="1"/>
  <c r="E92" i="1" s="1"/>
  <c r="F92" i="1" s="1"/>
  <c r="E91" i="1"/>
  <c r="C91" i="1"/>
  <c r="G90" i="1"/>
  <c r="H90" i="1" s="1"/>
  <c r="I90" i="1" s="1"/>
  <c r="F90" i="1"/>
  <c r="F89" i="1" s="1"/>
  <c r="E90" i="1"/>
  <c r="D90" i="1"/>
  <c r="H89" i="1"/>
  <c r="I89" i="1" s="1"/>
  <c r="E89" i="1"/>
  <c r="D89" i="1"/>
  <c r="C89" i="1"/>
  <c r="H88" i="1"/>
  <c r="G88" i="1"/>
  <c r="D88" i="1"/>
  <c r="E88" i="1" s="1"/>
  <c r="H87" i="1"/>
  <c r="G87" i="1"/>
  <c r="C87" i="1"/>
  <c r="H86" i="1"/>
  <c r="G86" i="1"/>
  <c r="C86" i="1"/>
  <c r="H85" i="1"/>
  <c r="G85" i="1"/>
  <c r="D85" i="1"/>
  <c r="G84" i="1"/>
  <c r="C84" i="1"/>
  <c r="G83" i="1"/>
  <c r="H83" i="1" s="1"/>
  <c r="D83" i="1"/>
  <c r="E83" i="1" s="1"/>
  <c r="F83" i="1" s="1"/>
  <c r="J83" i="1" s="1"/>
  <c r="I82" i="1"/>
  <c r="G82" i="1"/>
  <c r="H82" i="1" s="1"/>
  <c r="E82" i="1"/>
  <c r="F82" i="1" s="1"/>
  <c r="J82" i="1" s="1"/>
  <c r="D82" i="1"/>
  <c r="H81" i="1"/>
  <c r="I81" i="1" s="1"/>
  <c r="G81" i="1"/>
  <c r="E81" i="1"/>
  <c r="F81" i="1" s="1"/>
  <c r="D81" i="1"/>
  <c r="G80" i="1"/>
  <c r="H80" i="1" s="1"/>
  <c r="I80" i="1" s="1"/>
  <c r="D80" i="1"/>
  <c r="E80" i="1" s="1"/>
  <c r="F80" i="1" s="1"/>
  <c r="G79" i="1"/>
  <c r="H79" i="1" s="1"/>
  <c r="I79" i="1" s="1"/>
  <c r="F79" i="1"/>
  <c r="J79" i="1" s="1"/>
  <c r="D79" i="1"/>
  <c r="E79" i="1" s="1"/>
  <c r="G78" i="1"/>
  <c r="H78" i="1" s="1"/>
  <c r="H76" i="1" s="1"/>
  <c r="F78" i="1"/>
  <c r="J78" i="1" s="1"/>
  <c r="E78" i="1"/>
  <c r="D78" i="1"/>
  <c r="H77" i="1"/>
  <c r="G77" i="1"/>
  <c r="D77" i="1"/>
  <c r="E77" i="1" s="1"/>
  <c r="C76" i="1"/>
  <c r="C75" i="1"/>
  <c r="C71" i="1" s="1"/>
  <c r="H74" i="1"/>
  <c r="G74" i="1"/>
  <c r="D74" i="1"/>
  <c r="G73" i="1"/>
  <c r="C73" i="1"/>
  <c r="G72" i="1"/>
  <c r="C72" i="1"/>
  <c r="G70" i="1"/>
  <c r="D70" i="1"/>
  <c r="E70" i="1" s="1"/>
  <c r="F70" i="1" s="1"/>
  <c r="E69" i="1"/>
  <c r="D69" i="1"/>
  <c r="C69" i="1"/>
  <c r="G68" i="1"/>
  <c r="H68" i="1" s="1"/>
  <c r="H66" i="1" s="1"/>
  <c r="F68" i="1"/>
  <c r="J68" i="1" s="1"/>
  <c r="E68" i="1"/>
  <c r="D68" i="1"/>
  <c r="H67" i="1"/>
  <c r="G67" i="1"/>
  <c r="D67" i="1"/>
  <c r="E67" i="1" s="1"/>
  <c r="G66" i="1"/>
  <c r="C66" i="1"/>
  <c r="C65" i="1" s="1"/>
  <c r="C64" i="1" s="1"/>
  <c r="J61" i="1"/>
  <c r="I61" i="1"/>
  <c r="G60" i="1"/>
  <c r="H60" i="1" s="1"/>
  <c r="H59" i="1" s="1"/>
  <c r="E60" i="1"/>
  <c r="F60" i="1" s="1"/>
  <c r="D60" i="1"/>
  <c r="E59" i="1"/>
  <c r="D59" i="1"/>
  <c r="C59" i="1"/>
  <c r="H58" i="1"/>
  <c r="I58" i="1" s="1"/>
  <c r="G58" i="1"/>
  <c r="E58" i="1"/>
  <c r="F58" i="1" s="1"/>
  <c r="D58" i="1"/>
  <c r="G57" i="1"/>
  <c r="H57" i="1" s="1"/>
  <c r="I57" i="1" s="1"/>
  <c r="D57" i="1"/>
  <c r="E57" i="1" s="1"/>
  <c r="F57" i="1" s="1"/>
  <c r="G56" i="1"/>
  <c r="H56" i="1" s="1"/>
  <c r="I56" i="1" s="1"/>
  <c r="F56" i="1"/>
  <c r="J56" i="1" s="1"/>
  <c r="D56" i="1"/>
  <c r="E56" i="1" s="1"/>
  <c r="G55" i="1"/>
  <c r="H55" i="1" s="1"/>
  <c r="I55" i="1" s="1"/>
  <c r="F55" i="1"/>
  <c r="J55" i="1" s="1"/>
  <c r="E55" i="1"/>
  <c r="D55" i="1"/>
  <c r="I54" i="1"/>
  <c r="H54" i="1"/>
  <c r="G54" i="1"/>
  <c r="D54" i="1"/>
  <c r="E54" i="1" s="1"/>
  <c r="F54" i="1" s="1"/>
  <c r="J54" i="1" s="1"/>
  <c r="H53" i="1"/>
  <c r="G53" i="1"/>
  <c r="D53" i="1"/>
  <c r="C52" i="1"/>
  <c r="C50" i="1" s="1"/>
  <c r="C49" i="1" s="1"/>
  <c r="C48" i="1" s="1"/>
  <c r="G51" i="1"/>
  <c r="D51" i="1"/>
  <c r="E51" i="1" s="1"/>
  <c r="F51" i="1" s="1"/>
  <c r="G47" i="1"/>
  <c r="H47" i="1" s="1"/>
  <c r="E47" i="1"/>
  <c r="E46" i="1" s="1"/>
  <c r="D47" i="1"/>
  <c r="H46" i="1"/>
  <c r="G46" i="1"/>
  <c r="D46" i="1"/>
  <c r="C46" i="1"/>
  <c r="H45" i="1"/>
  <c r="G45" i="1"/>
  <c r="D45" i="1"/>
  <c r="E45" i="1" s="1"/>
  <c r="F45" i="1" s="1"/>
  <c r="H44" i="1"/>
  <c r="I44" i="1" s="1"/>
  <c r="G44" i="1"/>
  <c r="D44" i="1"/>
  <c r="E44" i="1" s="1"/>
  <c r="F44" i="1" s="1"/>
  <c r="J44" i="1" s="1"/>
  <c r="G43" i="1"/>
  <c r="H43" i="1" s="1"/>
  <c r="I43" i="1" s="1"/>
  <c r="D43" i="1"/>
  <c r="E43" i="1" s="1"/>
  <c r="F43" i="1" s="1"/>
  <c r="J43" i="1" s="1"/>
  <c r="G42" i="1"/>
  <c r="H42" i="1" s="1"/>
  <c r="E42" i="1"/>
  <c r="F42" i="1" s="1"/>
  <c r="D42" i="1"/>
  <c r="H41" i="1"/>
  <c r="I41" i="1" s="1"/>
  <c r="G41" i="1"/>
  <c r="E41" i="1"/>
  <c r="F41" i="1" s="1"/>
  <c r="D41" i="1"/>
  <c r="H40" i="1"/>
  <c r="I40" i="1" s="1"/>
  <c r="G40" i="1"/>
  <c r="D40" i="1"/>
  <c r="E40" i="1" s="1"/>
  <c r="F40" i="1" s="1"/>
  <c r="J40" i="1" s="1"/>
  <c r="G39" i="1"/>
  <c r="H39" i="1" s="1"/>
  <c r="D39" i="1"/>
  <c r="E39" i="1" s="1"/>
  <c r="F39" i="1" s="1"/>
  <c r="J39" i="1" s="1"/>
  <c r="G38" i="1"/>
  <c r="H38" i="1" s="1"/>
  <c r="I38" i="1" s="1"/>
  <c r="F38" i="1"/>
  <c r="J38" i="1" s="1"/>
  <c r="E38" i="1"/>
  <c r="D38" i="1"/>
  <c r="H37" i="1"/>
  <c r="G37" i="1"/>
  <c r="E37" i="1"/>
  <c r="F37" i="1" s="1"/>
  <c r="D37" i="1"/>
  <c r="H36" i="1"/>
  <c r="I36" i="1" s="1"/>
  <c r="G36" i="1"/>
  <c r="D36" i="1"/>
  <c r="E36" i="1" s="1"/>
  <c r="F36" i="1" s="1"/>
  <c r="J36" i="1" s="1"/>
  <c r="G35" i="1"/>
  <c r="H35" i="1" s="1"/>
  <c r="D35" i="1"/>
  <c r="E35" i="1" s="1"/>
  <c r="F35" i="1" s="1"/>
  <c r="J35" i="1" s="1"/>
  <c r="G34" i="1"/>
  <c r="G32" i="1" s="1"/>
  <c r="F34" i="1"/>
  <c r="E34" i="1"/>
  <c r="D34" i="1"/>
  <c r="H33" i="1"/>
  <c r="G33" i="1"/>
  <c r="E33" i="1"/>
  <c r="F33" i="1" s="1"/>
  <c r="D33" i="1"/>
  <c r="D32" i="1"/>
  <c r="C32" i="1"/>
  <c r="H31" i="1"/>
  <c r="I31" i="1" s="1"/>
  <c r="G31" i="1"/>
  <c r="D31" i="1"/>
  <c r="E31" i="1" s="1"/>
  <c r="F31" i="1" s="1"/>
  <c r="J31" i="1" s="1"/>
  <c r="G30" i="1"/>
  <c r="H30" i="1" s="1"/>
  <c r="D30" i="1"/>
  <c r="E30" i="1" s="1"/>
  <c r="C29" i="1"/>
  <c r="C28" i="1"/>
  <c r="G27" i="1"/>
  <c r="H27" i="1" s="1"/>
  <c r="F27" i="1"/>
  <c r="J27" i="1" s="1"/>
  <c r="E27" i="1"/>
  <c r="D27" i="1"/>
  <c r="H26" i="1"/>
  <c r="G26" i="1"/>
  <c r="E26" i="1"/>
  <c r="F26" i="1" s="1"/>
  <c r="D26" i="1"/>
  <c r="G25" i="1"/>
  <c r="D25" i="1"/>
  <c r="C25" i="1"/>
  <c r="C24" i="1"/>
  <c r="C23" i="1"/>
  <c r="C22" i="1"/>
  <c r="C21" i="1"/>
  <c r="C20" i="1"/>
  <c r="C19" i="1"/>
  <c r="H18" i="1"/>
  <c r="G18" i="1"/>
  <c r="D18" i="1"/>
  <c r="E18" i="1" s="1"/>
  <c r="F18" i="1" s="1"/>
  <c r="J18" i="1" s="1"/>
  <c r="H17" i="1"/>
  <c r="I17" i="1" s="1"/>
  <c r="F17" i="1"/>
  <c r="J17" i="1" s="1"/>
  <c r="E17" i="1"/>
  <c r="H16" i="1"/>
  <c r="G16" i="1"/>
  <c r="D16" i="1"/>
  <c r="C16" i="1"/>
  <c r="G15" i="1"/>
  <c r="D15" i="1"/>
  <c r="C15" i="1"/>
  <c r="G14" i="1"/>
  <c r="D14" i="1"/>
  <c r="D13" i="1" s="1"/>
  <c r="D12" i="1" s="1"/>
  <c r="C14" i="1"/>
  <c r="G13" i="1"/>
  <c r="C13" i="1"/>
  <c r="G12" i="1"/>
  <c r="C12" i="1"/>
  <c r="C11" i="1"/>
  <c r="I42" i="1" l="1"/>
  <c r="J42" i="1"/>
  <c r="C62" i="1"/>
  <c r="C10" i="1" s="1"/>
  <c r="C63" i="1"/>
  <c r="I59" i="1"/>
  <c r="H75" i="1"/>
  <c r="F91" i="1"/>
  <c r="I16" i="1"/>
  <c r="F59" i="1"/>
  <c r="J59" i="1" s="1"/>
  <c r="J60" i="1"/>
  <c r="I60" i="1"/>
  <c r="F69" i="1"/>
  <c r="E16" i="1"/>
  <c r="E15" i="1" s="1"/>
  <c r="E14" i="1" s="1"/>
  <c r="E13" i="1" s="1"/>
  <c r="E12" i="1" s="1"/>
  <c r="F67" i="1"/>
  <c r="E66" i="1"/>
  <c r="E65" i="1" s="1"/>
  <c r="E64" i="1" s="1"/>
  <c r="F88" i="1"/>
  <c r="E87" i="1"/>
  <c r="E86" i="1" s="1"/>
  <c r="F25" i="1"/>
  <c r="J26" i="1"/>
  <c r="I26" i="1"/>
  <c r="I18" i="1"/>
  <c r="F30" i="1"/>
  <c r="E29" i="1"/>
  <c r="E28" i="1" s="1"/>
  <c r="F32" i="1"/>
  <c r="J33" i="1"/>
  <c r="I33" i="1"/>
  <c r="I35" i="1"/>
  <c r="I27" i="1"/>
  <c r="H25" i="1"/>
  <c r="I30" i="1"/>
  <c r="H29" i="1"/>
  <c r="J34" i="1"/>
  <c r="J37" i="1"/>
  <c r="I37" i="1"/>
  <c r="I39" i="1"/>
  <c r="J45" i="1"/>
  <c r="I45" i="1"/>
  <c r="F77" i="1"/>
  <c r="E76" i="1"/>
  <c r="H15" i="1"/>
  <c r="J89" i="1"/>
  <c r="G29" i="1"/>
  <c r="G28" i="1" s="1"/>
  <c r="G24" i="1" s="1"/>
  <c r="G23" i="1" s="1"/>
  <c r="G22" i="1" s="1"/>
  <c r="G21" i="1" s="1"/>
  <c r="G20" i="1" s="1"/>
  <c r="G19" i="1" s="1"/>
  <c r="G11" i="1" s="1"/>
  <c r="F47" i="1"/>
  <c r="E53" i="1"/>
  <c r="D52" i="1"/>
  <c r="D66" i="1"/>
  <c r="D65" i="1" s="1"/>
  <c r="D64" i="1" s="1"/>
  <c r="I68" i="1"/>
  <c r="E74" i="1"/>
  <c r="D73" i="1"/>
  <c r="D72" i="1" s="1"/>
  <c r="D76" i="1"/>
  <c r="D75" i="1" s="1"/>
  <c r="I78" i="1"/>
  <c r="E85" i="1"/>
  <c r="D84" i="1"/>
  <c r="D87" i="1"/>
  <c r="D86" i="1" s="1"/>
  <c r="E96" i="1"/>
  <c r="D95" i="1"/>
  <c r="D94" i="1" s="1"/>
  <c r="D93" i="1" s="1"/>
  <c r="E25" i="1"/>
  <c r="E32" i="1"/>
  <c r="F16" i="1"/>
  <c r="D29" i="1"/>
  <c r="D28" i="1" s="1"/>
  <c r="D24" i="1" s="1"/>
  <c r="D23" i="1" s="1"/>
  <c r="D22" i="1" s="1"/>
  <c r="D21" i="1" s="1"/>
  <c r="D20" i="1" s="1"/>
  <c r="D19" i="1" s="1"/>
  <c r="D11" i="1" s="1"/>
  <c r="H34" i="1"/>
  <c r="G76" i="1"/>
  <c r="G75" i="1" s="1"/>
  <c r="G71" i="1" s="1"/>
  <c r="J41" i="1"/>
  <c r="H51" i="1"/>
  <c r="G52" i="1"/>
  <c r="G50" i="1" s="1"/>
  <c r="G49" i="1" s="1"/>
  <c r="G48" i="1" s="1"/>
  <c r="H52" i="1"/>
  <c r="J57" i="1"/>
  <c r="J58" i="1"/>
  <c r="H70" i="1"/>
  <c r="G69" i="1"/>
  <c r="G65" i="1" s="1"/>
  <c r="G64" i="1" s="1"/>
  <c r="I74" i="1"/>
  <c r="H73" i="1"/>
  <c r="J80" i="1"/>
  <c r="J81" i="1"/>
  <c r="I83" i="1"/>
  <c r="H84" i="1"/>
  <c r="J90" i="1"/>
  <c r="H92" i="1"/>
  <c r="J92" i="1" s="1"/>
  <c r="G91" i="1"/>
  <c r="H95" i="1"/>
  <c r="D50" i="1"/>
  <c r="D49" i="1" s="1"/>
  <c r="D48" i="1" s="1"/>
  <c r="G59" i="1"/>
  <c r="G89" i="1"/>
  <c r="D91" i="1"/>
  <c r="F74" i="1" l="1"/>
  <c r="E73" i="1"/>
  <c r="E72" i="1" s="1"/>
  <c r="F85" i="1"/>
  <c r="E84" i="1"/>
  <c r="E75" i="1" s="1"/>
  <c r="H14" i="1"/>
  <c r="I15" i="1"/>
  <c r="F66" i="1"/>
  <c r="J67" i="1"/>
  <c r="I67" i="1"/>
  <c r="J16" i="1"/>
  <c r="F15" i="1"/>
  <c r="H94" i="1"/>
  <c r="F76" i="1"/>
  <c r="J77" i="1"/>
  <c r="J76" i="1" s="1"/>
  <c r="I77" i="1"/>
  <c r="I76" i="1" s="1"/>
  <c r="J30" i="1"/>
  <c r="F29" i="1"/>
  <c r="J25" i="1"/>
  <c r="G63" i="1"/>
  <c r="G62" i="1"/>
  <c r="G10" i="1" s="1"/>
  <c r="I51" i="1"/>
  <c r="H50" i="1"/>
  <c r="F53" i="1"/>
  <c r="E52" i="1"/>
  <c r="E50" i="1" s="1"/>
  <c r="E49" i="1" s="1"/>
  <c r="E48" i="1" s="1"/>
  <c r="F87" i="1"/>
  <c r="J88" i="1"/>
  <c r="I88" i="1"/>
  <c r="I92" i="1"/>
  <c r="H91" i="1"/>
  <c r="I91" i="1" s="1"/>
  <c r="I70" i="1"/>
  <c r="H69" i="1"/>
  <c r="F96" i="1"/>
  <c r="E95" i="1"/>
  <c r="E94" i="1" s="1"/>
  <c r="E93" i="1" s="1"/>
  <c r="F46" i="1"/>
  <c r="I47" i="1"/>
  <c r="J47" i="1"/>
  <c r="I73" i="1"/>
  <c r="H72" i="1"/>
  <c r="D63" i="1"/>
  <c r="I34" i="1"/>
  <c r="H32" i="1"/>
  <c r="I32" i="1" s="1"/>
  <c r="E24" i="1"/>
  <c r="E23" i="1" s="1"/>
  <c r="E22" i="1" s="1"/>
  <c r="E21" i="1" s="1"/>
  <c r="E20" i="1" s="1"/>
  <c r="E19" i="1" s="1"/>
  <c r="E11" i="1" s="1"/>
  <c r="D71" i="1"/>
  <c r="D62" i="1" s="1"/>
  <c r="D10" i="1" s="1"/>
  <c r="I25" i="1"/>
  <c r="E63" i="1"/>
  <c r="J70" i="1"/>
  <c r="J91" i="1"/>
  <c r="J51" i="1"/>
  <c r="J46" i="1" l="1"/>
  <c r="I46" i="1"/>
  <c r="J53" i="1"/>
  <c r="F52" i="1"/>
  <c r="I53" i="1"/>
  <c r="J29" i="1"/>
  <c r="F28" i="1"/>
  <c r="J15" i="1"/>
  <c r="F14" i="1"/>
  <c r="I14" i="1"/>
  <c r="H13" i="1"/>
  <c r="H28" i="1"/>
  <c r="E71" i="1"/>
  <c r="E62" i="1" s="1"/>
  <c r="E10" i="1" s="1"/>
  <c r="J87" i="1"/>
  <c r="F86" i="1"/>
  <c r="I87" i="1"/>
  <c r="H49" i="1"/>
  <c r="I29" i="1"/>
  <c r="J74" i="1"/>
  <c r="F73" i="1"/>
  <c r="I69" i="1"/>
  <c r="H65" i="1"/>
  <c r="J69" i="1"/>
  <c r="I72" i="1"/>
  <c r="H71" i="1"/>
  <c r="J96" i="1"/>
  <c r="F95" i="1"/>
  <c r="I96" i="1"/>
  <c r="J32" i="1"/>
  <c r="H93" i="1"/>
  <c r="J66" i="1"/>
  <c r="F65" i="1"/>
  <c r="I66" i="1"/>
  <c r="J85" i="1"/>
  <c r="F84" i="1"/>
  <c r="I85" i="1"/>
  <c r="J65" i="1" l="1"/>
  <c r="F64" i="1"/>
  <c r="J28" i="1"/>
  <c r="F24" i="1"/>
  <c r="J84" i="1"/>
  <c r="I84" i="1"/>
  <c r="F72" i="1"/>
  <c r="J73" i="1"/>
  <c r="H48" i="1"/>
  <c r="J14" i="1"/>
  <c r="F13" i="1"/>
  <c r="I28" i="1"/>
  <c r="H24" i="1"/>
  <c r="F94" i="1"/>
  <c r="J95" i="1"/>
  <c r="I95" i="1"/>
  <c r="I65" i="1"/>
  <c r="H64" i="1"/>
  <c r="J86" i="1"/>
  <c r="I86" i="1"/>
  <c r="H12" i="1"/>
  <c r="I13" i="1"/>
  <c r="F75" i="1"/>
  <c r="J52" i="1"/>
  <c r="F50" i="1"/>
  <c r="I52" i="1"/>
  <c r="I24" i="1" l="1"/>
  <c r="H23" i="1"/>
  <c r="F71" i="1"/>
  <c r="J72" i="1"/>
  <c r="J75" i="1"/>
  <c r="I75" i="1"/>
  <c r="J64" i="1"/>
  <c r="F63" i="1"/>
  <c r="F49" i="1"/>
  <c r="J50" i="1"/>
  <c r="I50" i="1"/>
  <c r="I64" i="1"/>
  <c r="H63" i="1"/>
  <c r="I63" i="1" s="1"/>
  <c r="H62" i="1"/>
  <c r="F93" i="1"/>
  <c r="J94" i="1"/>
  <c r="I94" i="1"/>
  <c r="J13" i="1"/>
  <c r="F12" i="1"/>
  <c r="J24" i="1"/>
  <c r="F23" i="1"/>
  <c r="J12" i="1" l="1"/>
  <c r="J93" i="1"/>
  <c r="I93" i="1"/>
  <c r="I12" i="1"/>
  <c r="F48" i="1"/>
  <c r="J49" i="1"/>
  <c r="I49" i="1"/>
  <c r="J71" i="1"/>
  <c r="I71" i="1"/>
  <c r="F62" i="1"/>
  <c r="J62" i="1" s="1"/>
  <c r="I23" i="1"/>
  <c r="H22" i="1"/>
  <c r="J23" i="1"/>
  <c r="F22" i="1"/>
  <c r="J63" i="1"/>
  <c r="I62" i="1" l="1"/>
  <c r="J22" i="1"/>
  <c r="F21" i="1"/>
  <c r="I22" i="1"/>
  <c r="H21" i="1"/>
  <c r="J48" i="1"/>
  <c r="I48" i="1"/>
  <c r="J21" i="1" l="1"/>
  <c r="F20" i="1"/>
  <c r="H20" i="1"/>
  <c r="I21" i="1"/>
  <c r="I20" i="1" l="1"/>
  <c r="H19" i="1"/>
  <c r="J20" i="1"/>
  <c r="F19" i="1"/>
  <c r="J19" i="1" l="1"/>
  <c r="F11" i="1"/>
  <c r="I19" i="1"/>
  <c r="H11" i="1"/>
  <c r="H10" i="1" l="1"/>
  <c r="I11" i="1"/>
  <c r="J11" i="1"/>
  <c r="F10" i="1"/>
  <c r="J10" i="1" s="1"/>
  <c r="I10" i="1" l="1"/>
</calcChain>
</file>

<file path=xl/sharedStrings.xml><?xml version="1.0" encoding="utf-8"?>
<sst xmlns="http://schemas.openxmlformats.org/spreadsheetml/2006/main" count="196" uniqueCount="192">
  <si>
    <t xml:space="preserve">                                                                                                                                          </t>
  </si>
  <si>
    <t>INFORME DE EJECUCIÓN MENSUAL DE INGRESOS</t>
  </si>
  <si>
    <t>ENTIDAD:</t>
  </si>
  <si>
    <t>230 - UNIVERSIDAD DISTRITAL FRANCISCO JOSÉ DE CALDAS</t>
  </si>
  <si>
    <t>VIGENCIA:</t>
  </si>
  <si>
    <t>MES:</t>
  </si>
  <si>
    <t>JUNIO</t>
  </si>
  <si>
    <t>CÓDIGO</t>
  </si>
  <si>
    <t>CONCEPTO</t>
  </si>
  <si>
    <t>PRESUPUESTO INICIAL 2020</t>
  </si>
  <si>
    <t>ADICION / MODIFICACION MES</t>
  </si>
  <si>
    <t>ADICION / MODIFICACION ACUMULADO</t>
  </si>
  <si>
    <t>PRESUPUESTO DEFINITIVO 2020</t>
  </si>
  <si>
    <t>RECAUDO MES</t>
  </si>
  <si>
    <t>RECAUDO ACUMULADO</t>
  </si>
  <si>
    <t>% EJECUCION</t>
  </si>
  <si>
    <t>SALDO POR RECAUDAR</t>
  </si>
  <si>
    <t xml:space="preserve">INGRESOS  </t>
  </si>
  <si>
    <t>2.1.</t>
  </si>
  <si>
    <t>INGRESOS CORRIENTES</t>
  </si>
  <si>
    <t>2.1.1</t>
  </si>
  <si>
    <t>INGRESOS TRIBUTARIOS</t>
  </si>
  <si>
    <t>2.1.1.02</t>
  </si>
  <si>
    <t>Impuestos Indirectos</t>
  </si>
  <si>
    <t>2-1-1-02-08</t>
  </si>
  <si>
    <t>Estampillas</t>
  </si>
  <si>
    <t>2.1.1.02.08.1</t>
  </si>
  <si>
    <t>Estampillas Pro Universidades Públicas</t>
  </si>
  <si>
    <t>2.1.1.02.08.1.1</t>
  </si>
  <si>
    <t>Estampilla Universidad Distrital Francisco José de Caldas, cincuenta (50) años</t>
  </si>
  <si>
    <t>2.1.1.02.08.1.1.1</t>
  </si>
  <si>
    <t>Estampilla Pro Universidad Distrital Ley 648 de 2001</t>
  </si>
  <si>
    <t>2.1.1.02.08.1.1.2</t>
  </si>
  <si>
    <t>Estampilla Pro Universidad Distrital Ley 1825 de 2017</t>
  </si>
  <si>
    <t>2.1.2.</t>
  </si>
  <si>
    <t>NO TRIBUTARIOS</t>
  </si>
  <si>
    <t>2.1.2.05.</t>
  </si>
  <si>
    <t>VENTA DE BIENES Y SERVICIOS</t>
  </si>
  <si>
    <t>2.1.2.05.01.</t>
  </si>
  <si>
    <t>SERVICIOS PARA LA COMUNIDAD, SOCIALES Y PERSONAS</t>
  </si>
  <si>
    <t>2.1.2.05.01.1.</t>
  </si>
  <si>
    <t>SERVICIOS DE LA ADMINISTRACIÓN PÚBLICA Y OTROS SERVICIOS PRESTADOS A LA COMUNIDAD EN GENERAL</t>
  </si>
  <si>
    <t>2.1.2.05.01.1.1.</t>
  </si>
  <si>
    <t>SERVICIOS ADMINISTRATIVOS DEL GOBIERNO</t>
  </si>
  <si>
    <t>2.1.2.05.01.1.1.1.</t>
  </si>
  <si>
    <t>SERVICIOS EJECUTIVOS DE LA ADMINISTRACIÓN PÚBLICA</t>
  </si>
  <si>
    <t>2.1.2.05.01.1.1.1.1</t>
  </si>
  <si>
    <t>INSCRIPCIONES</t>
  </si>
  <si>
    <t>2.1.2.05.01.1.1.1.1.1</t>
  </si>
  <si>
    <t xml:space="preserve">Pregrado </t>
  </si>
  <si>
    <t>2.1.2.05.01.1.1.1.1.2</t>
  </si>
  <si>
    <t>Posgrado</t>
  </si>
  <si>
    <t>2.1.02.05.01.1.1.1.2.</t>
  </si>
  <si>
    <t xml:space="preserve">MATRÍCULAS </t>
  </si>
  <si>
    <t>2.1.02.05.01.1.1.1.2.1</t>
  </si>
  <si>
    <t xml:space="preserve">PREGRADO </t>
  </si>
  <si>
    <t>2.1.02.05.01.1.1.1.2.1.1</t>
  </si>
  <si>
    <t>Programas de pregrado</t>
  </si>
  <si>
    <t>2.1.02.05.01.1.1.1.2.1.2</t>
  </si>
  <si>
    <t>Reconocimiento de Saberes</t>
  </si>
  <si>
    <t>2.1.02.05.01.1.1.1.2.2</t>
  </si>
  <si>
    <t>POSGRADO</t>
  </si>
  <si>
    <t>2.1.02.05.01.1.1.1.2.2.1</t>
  </si>
  <si>
    <t>Facultad de Artes ASAB</t>
  </si>
  <si>
    <t>2.1.02.05.01.1.1.1.2.2.2</t>
  </si>
  <si>
    <t>Facultad de Ciencias y Educación</t>
  </si>
  <si>
    <t>2.1.02.05.01.1.1.1.2.2.3</t>
  </si>
  <si>
    <t>Facultad de ingeniería</t>
  </si>
  <si>
    <t>2.1.02.05.01.1.1.1.2.2.4</t>
  </si>
  <si>
    <t>Facultad de Medio ambiente y recursos naturales</t>
  </si>
  <si>
    <t>2.1.02.05.01.1.1.1.2.2.5</t>
  </si>
  <si>
    <t>Facultad Tecnológica</t>
  </si>
  <si>
    <t>2.1.02.05.01.1.1.1.2.2.6</t>
  </si>
  <si>
    <t>Facultad de Ciencias y Educación - Maestría en Educación Guajira</t>
  </si>
  <si>
    <t>2.1.02.05.01.1.1.1.3</t>
  </si>
  <si>
    <t>Derechos De Grado</t>
  </si>
  <si>
    <t>2.1.02.05.01.1.1.1.4</t>
  </si>
  <si>
    <t>Cursos De Vacaciones</t>
  </si>
  <si>
    <t>2.1.02.05.01.1.1.1.5</t>
  </si>
  <si>
    <t>Servicios Sistematización</t>
  </si>
  <si>
    <t>2.1.02.05.01.1.1.1.6</t>
  </si>
  <si>
    <t>Carnets, Certificados, Constancias, Duplicado, otros</t>
  </si>
  <si>
    <t>2.1.02.05.01.1.1.1.7</t>
  </si>
  <si>
    <t>Beneficio Institucional Productos Y Servicios Especializados</t>
  </si>
  <si>
    <t>2.1.02.05.01.1.1.1.8</t>
  </si>
  <si>
    <t>Beneficio Institucional Educación Continuada</t>
  </si>
  <si>
    <t>2.1.02.05.01.1.1.1.9</t>
  </si>
  <si>
    <t>Fondo de publicaciones</t>
  </si>
  <si>
    <t>2.1.02.05.01.1.1.1.10</t>
  </si>
  <si>
    <t>OTROS INGRESOS</t>
  </si>
  <si>
    <t>2.1.02.05.01.1.1.1.10.1</t>
  </si>
  <si>
    <t xml:space="preserve">Otros Ingresos </t>
  </si>
  <si>
    <t>2.2</t>
  </si>
  <si>
    <t xml:space="preserve">TRANSFERENCIAS </t>
  </si>
  <si>
    <t>2.2.1.</t>
  </si>
  <si>
    <t>TRANSFERENCIAS CORRIENTES</t>
  </si>
  <si>
    <t>2.2.1.01.</t>
  </si>
  <si>
    <t>NACIONALES</t>
  </si>
  <si>
    <t>2.2.1.01.04.</t>
  </si>
  <si>
    <t>Ley 1697/2013 Pro Universidad Nacional y demás Universidades Estatales</t>
  </si>
  <si>
    <t>2.2.1.01.07.</t>
  </si>
  <si>
    <t>TRANSFERENCIAS CORRIENTES PARA FINANCIAR COMPETENCIAS DELEGADAS POR LA NACIÓN</t>
  </si>
  <si>
    <t>2.2.01.01.07.1</t>
  </si>
  <si>
    <t>Transferencias de la Nación por artículo 86 Ley 30/1992</t>
  </si>
  <si>
    <t>2.2.01.01.07.2</t>
  </si>
  <si>
    <t>Transferencias de la Nación por artículo 87 Ley 30/1992</t>
  </si>
  <si>
    <t>2.2.01.01.07.3</t>
  </si>
  <si>
    <t>Transferencias de la Nación por el 10% del valor de la 403/97</t>
  </si>
  <si>
    <t>2.2.01.01.07.4</t>
  </si>
  <si>
    <t>Transferencias de la Nación - Plan de Fomento de la Calidad</t>
  </si>
  <si>
    <t>2.2.01.01.07.5</t>
  </si>
  <si>
    <t>Transferencias de la Nación - Saneamiento de Pasivos</t>
  </si>
  <si>
    <t>2.2.01.01.07.6</t>
  </si>
  <si>
    <t>Provisión de Cuotas Partes Pensionales</t>
  </si>
  <si>
    <t>2-2-3</t>
  </si>
  <si>
    <t>DISTRITALES</t>
  </si>
  <si>
    <t>2-2-3-07</t>
  </si>
  <si>
    <t>2.3</t>
  </si>
  <si>
    <t>Contribuciones parafiscales</t>
  </si>
  <si>
    <t>2.4</t>
  </si>
  <si>
    <t>RECURSOS DE CAPITAL</t>
  </si>
  <si>
    <t>2.4.2</t>
  </si>
  <si>
    <t>RECURSOS DEL CRÉDITO</t>
  </si>
  <si>
    <t>2.4.2.01</t>
  </si>
  <si>
    <t>Recursos del Crédito Interno</t>
  </si>
  <si>
    <t>2.4.2.01.03</t>
  </si>
  <si>
    <t>Recuperación de Cartera - préstamos</t>
  </si>
  <si>
    <t>2.4.2.01.03.1</t>
  </si>
  <si>
    <t>Préstamos de Vivienda</t>
  </si>
  <si>
    <t>2.4.2.01.03.1.1</t>
  </si>
  <si>
    <t xml:space="preserve">Administrativos </t>
  </si>
  <si>
    <t>2.4.2.01.03.1.2</t>
  </si>
  <si>
    <t>Docentes</t>
  </si>
  <si>
    <t>2.4.2.01.03.2</t>
  </si>
  <si>
    <t xml:space="preserve">Préstamos ordinarios </t>
  </si>
  <si>
    <t>2.4.2.01.03.2.1</t>
  </si>
  <si>
    <t>2.4.3</t>
  </si>
  <si>
    <t xml:space="preserve">RECURSOS DEL BALANCE </t>
  </si>
  <si>
    <t>2.4.3.02</t>
  </si>
  <si>
    <t>Superávit fiscal</t>
  </si>
  <si>
    <t>2.4.3.02.03</t>
  </si>
  <si>
    <t>Superávit fiscal de ingresos de libre destinación</t>
  </si>
  <si>
    <t>2.4.3.02.03.1</t>
  </si>
  <si>
    <t>Otros Ingresos de Libre Destinación</t>
  </si>
  <si>
    <t>2.4.3.03</t>
  </si>
  <si>
    <t xml:space="preserve">Superávit fiscal no incorporado de vigencias anteriores  </t>
  </si>
  <si>
    <t>2.4.3.03.02</t>
  </si>
  <si>
    <t>Superávit fiscal no incorporado de ingresos de destinación específica</t>
  </si>
  <si>
    <t>2.4.3.03.02.1</t>
  </si>
  <si>
    <t>Recursos de Inversión Ministerio de Educación Nacional vigencias anteriores</t>
  </si>
  <si>
    <t>2.4.3.03.02.2</t>
  </si>
  <si>
    <t>Estampilla Pro Universidad Distrital Ley 648 de 2001 vigencias anteriores</t>
  </si>
  <si>
    <t>2.4.3.03.02.3</t>
  </si>
  <si>
    <t>Estampilla Pro Universidad Distrital Ley 1825 de 2017 vigencias anteriores</t>
  </si>
  <si>
    <t>2.4.3.03.02.4</t>
  </si>
  <si>
    <t>2.4.3.03.02.5</t>
  </si>
  <si>
    <t>Aportes del Distrito vigencias anteriores</t>
  </si>
  <si>
    <t>2.4.3.03.02.6</t>
  </si>
  <si>
    <t>Distribución Punto Adicional CREE Vigencias anteriores</t>
  </si>
  <si>
    <t>2.4.3.03.02.7</t>
  </si>
  <si>
    <t>Rendimientos recursos de Inversión Ministerio de Educación Nacional vigencias anteriores</t>
  </si>
  <si>
    <t>2.4.3.03.03</t>
  </si>
  <si>
    <t>Superávit fiscal no incorporado de ingresos de libre destinación</t>
  </si>
  <si>
    <t>2.4.03.03.03.1</t>
  </si>
  <si>
    <t>2.4.5.</t>
  </si>
  <si>
    <t>RENDIMIENTOS FINANCIEROS</t>
  </si>
  <si>
    <t>2.4.5.02.</t>
  </si>
  <si>
    <t>Depósitos</t>
  </si>
  <si>
    <t>2.4.5.02.04.</t>
  </si>
  <si>
    <t>Recursos propios de libre destinación</t>
  </si>
  <si>
    <t>2.4.7</t>
  </si>
  <si>
    <t xml:space="preserve">EXCEDENTES FINANCIEROS </t>
  </si>
  <si>
    <t>2.4.7.01</t>
  </si>
  <si>
    <t>Establecimientos Públicos</t>
  </si>
  <si>
    <t>2.4.9.</t>
  </si>
  <si>
    <t>REINTEGROS</t>
  </si>
  <si>
    <t>2.4.9.01</t>
  </si>
  <si>
    <t>REINTEGROS I.V.A. LEY 30</t>
  </si>
  <si>
    <t>2.5</t>
  </si>
  <si>
    <t>TRANSFERENCIAS  ADMINISTRACIÓN CENTRAL</t>
  </si>
  <si>
    <t>2.5.1.</t>
  </si>
  <si>
    <t>APORTE ORDINARIO</t>
  </si>
  <si>
    <t>2.5.1.01.</t>
  </si>
  <si>
    <t>VIGENCIA</t>
  </si>
  <si>
    <t>2.5.01.01.1</t>
  </si>
  <si>
    <t>Aportes Según Ley 30</t>
  </si>
  <si>
    <t>Elaboro: Holvey Ramírez Bermúdez</t>
  </si>
  <si>
    <t>Corte: Junio 2020</t>
  </si>
  <si>
    <t>_____________________________________________</t>
  </si>
  <si>
    <t>_________________________________________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</si>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</sst>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3" fillId="2" borderId="0" xfId="2" applyFont="1" applyFill="1" applyAlignment="1" applyProtection="1">
      <alignment horizontal="center"/>
    </xf>
    <xf numFmtId="0" fontId="4" fillId="2" borderId="0" xfId="2" applyFont="1" applyFill="1" applyProtection="1"/>
    <xf numFmtId="3" fontId="4" fillId="2" borderId="0" xfId="2" applyNumberFormat="1" applyFont="1" applyFill="1" applyAlignment="1" applyProtection="1">
      <alignment horizontal="right"/>
    </xf>
    <xf numFmtId="3" fontId="4" fillId="2" borderId="0" xfId="2" applyNumberFormat="1" applyFont="1" applyFill="1" applyAlignment="1" applyProtection="1">
      <alignment vertical="center"/>
    </xf>
    <xf numFmtId="3" fontId="4" fillId="2" borderId="0" xfId="2" applyNumberFormat="1" applyFont="1" applyFill="1" applyProtection="1"/>
    <xf numFmtId="0" fontId="4" fillId="2" borderId="0" xfId="2" applyFont="1" applyFill="1" applyAlignment="1" applyProtection="1">
      <alignment horizontal="right"/>
    </xf>
    <xf numFmtId="0" fontId="5" fillId="2" borderId="0" xfId="2" applyFont="1" applyFill="1" applyAlignment="1" applyProtection="1">
      <alignment horizontal="center"/>
    </xf>
    <xf numFmtId="0" fontId="6" fillId="2" borderId="0" xfId="2" applyFont="1" applyFill="1" applyAlignment="1" applyProtection="1">
      <alignment horizontal="right"/>
    </xf>
    <xf numFmtId="0" fontId="7" fillId="2" borderId="0" xfId="2" applyFont="1" applyFill="1" applyAlignment="1" applyProtection="1">
      <alignment horizontal="left"/>
    </xf>
    <xf numFmtId="3" fontId="7" fillId="2" borderId="0" xfId="2" applyNumberFormat="1" applyFont="1" applyFill="1" applyAlignment="1" applyProtection="1">
      <alignment horizontal="right"/>
    </xf>
    <xf numFmtId="3" fontId="2" fillId="2" borderId="0" xfId="2" applyNumberFormat="1" applyFont="1" applyFill="1" applyAlignment="1" applyProtection="1">
      <alignment horizontal="right"/>
    </xf>
    <xf numFmtId="3" fontId="2" fillId="2" borderId="0" xfId="2" applyNumberFormat="1" applyFont="1" applyFill="1" applyProtection="1"/>
    <xf numFmtId="3" fontId="2" fillId="2" borderId="0" xfId="2" applyNumberFormat="1" applyFont="1" applyFill="1" applyAlignment="1" applyProtection="1">
      <alignment vertical="center"/>
    </xf>
    <xf numFmtId="0" fontId="2" fillId="2" borderId="0" xfId="2" applyFont="1" applyFill="1" applyProtection="1"/>
    <xf numFmtId="4" fontId="7" fillId="2" borderId="0" xfId="1" applyNumberFormat="1" applyFont="1" applyFill="1" applyAlignment="1" applyProtection="1">
      <alignment horizontal="left"/>
    </xf>
    <xf numFmtId="3" fontId="7" fillId="2" borderId="0" xfId="1" applyNumberFormat="1" applyFont="1" applyFill="1" applyAlignment="1" applyProtection="1">
      <alignment horizontal="right"/>
    </xf>
    <xf numFmtId="165" fontId="2" fillId="2" borderId="0" xfId="2" applyNumberFormat="1" applyFont="1" applyFill="1" applyProtection="1"/>
    <xf numFmtId="0" fontId="2" fillId="2" borderId="0" xfId="2" applyFont="1" applyFill="1" applyAlignment="1" applyProtection="1">
      <alignment horizontal="right"/>
    </xf>
    <xf numFmtId="0" fontId="8" fillId="2" borderId="0" xfId="2" applyFont="1" applyFill="1" applyProtection="1"/>
    <xf numFmtId="3" fontId="8" fillId="2" borderId="0" xfId="2" applyNumberFormat="1" applyFont="1" applyFill="1" applyAlignment="1" applyProtection="1">
      <alignment horizontal="right"/>
    </xf>
    <xf numFmtId="3" fontId="8" fillId="2" borderId="0" xfId="2" applyNumberFormat="1" applyFont="1" applyFill="1" applyAlignment="1" applyProtection="1">
      <alignment vertical="center"/>
    </xf>
    <xf numFmtId="3" fontId="8" fillId="2" borderId="0" xfId="2" applyNumberFormat="1" applyFont="1" applyFill="1" applyProtection="1"/>
    <xf numFmtId="0" fontId="8" fillId="2" borderId="0" xfId="2" applyFont="1" applyFill="1" applyAlignment="1" applyProtection="1">
      <alignment horizontal="right"/>
    </xf>
    <xf numFmtId="0" fontId="9" fillId="3" borderId="1" xfId="2" applyFont="1" applyFill="1" applyBorder="1" applyAlignment="1" applyProtection="1">
      <alignment horizontal="center" vertical="center" wrapText="1"/>
    </xf>
    <xf numFmtId="3" fontId="9" fillId="4" borderId="2" xfId="2" applyNumberFormat="1" applyFont="1" applyFill="1" applyBorder="1" applyAlignment="1" applyProtection="1">
      <alignment horizontal="center" vertical="center" wrapText="1"/>
    </xf>
    <xf numFmtId="3" fontId="10" fillId="5" borderId="1" xfId="2" applyNumberFormat="1" applyFont="1" applyFill="1" applyBorder="1" applyAlignment="1" applyProtection="1">
      <alignment horizontal="center" vertical="center" wrapText="1"/>
    </xf>
    <xf numFmtId="3" fontId="9" fillId="6" borderId="2" xfId="2" applyNumberFormat="1" applyFont="1" applyFill="1" applyBorder="1" applyAlignment="1" applyProtection="1">
      <alignment horizontal="center" vertical="center" wrapText="1"/>
    </xf>
    <xf numFmtId="3" fontId="10" fillId="7" borderId="1" xfId="2" applyNumberFormat="1" applyFont="1" applyFill="1" applyBorder="1" applyAlignment="1" applyProtection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</xf>
    <xf numFmtId="0" fontId="10" fillId="8" borderId="1" xfId="2" applyFont="1" applyFill="1" applyBorder="1" applyAlignment="1" applyProtection="1">
      <alignment horizontal="center" vertical="center" wrapText="1"/>
    </xf>
    <xf numFmtId="165" fontId="11" fillId="0" borderId="0" xfId="1" applyNumberFormat="1" applyFont="1" applyAlignment="1">
      <alignment vertical="center"/>
    </xf>
    <xf numFmtId="0" fontId="12" fillId="2" borderId="0" xfId="2" applyFont="1" applyFill="1" applyAlignment="1" applyProtection="1">
      <alignment vertical="center" wrapText="1"/>
    </xf>
    <xf numFmtId="0" fontId="12" fillId="0" borderId="0" xfId="2" applyFont="1" applyAlignment="1" applyProtection="1">
      <alignment vertical="center" wrapText="1"/>
    </xf>
    <xf numFmtId="0" fontId="9" fillId="9" borderId="1" xfId="2" applyFont="1" applyFill="1" applyBorder="1" applyAlignment="1" applyProtection="1">
      <alignment horizontal="left" vertical="center"/>
    </xf>
    <xf numFmtId="3" fontId="9" fillId="9" borderId="1" xfId="2" applyNumberFormat="1" applyFont="1" applyFill="1" applyBorder="1" applyAlignment="1" applyProtection="1">
      <alignment horizontal="left" vertical="center" wrapText="1"/>
    </xf>
    <xf numFmtId="3" fontId="9" fillId="9" borderId="1" xfId="2" applyNumberFormat="1" applyFont="1" applyFill="1" applyBorder="1" applyAlignment="1" applyProtection="1">
      <alignment horizontal="right" vertical="center"/>
    </xf>
    <xf numFmtId="3" fontId="9" fillId="9" borderId="3" xfId="2" applyNumberFormat="1" applyFont="1" applyFill="1" applyBorder="1" applyAlignment="1" applyProtection="1">
      <alignment horizontal="right" vertical="center"/>
    </xf>
    <xf numFmtId="0" fontId="8" fillId="2" borderId="0" xfId="2" applyFont="1" applyFill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6" fillId="10" borderId="1" xfId="2" applyFont="1" applyFill="1" applyBorder="1" applyAlignment="1" applyProtection="1">
      <alignment horizontal="left" vertical="center"/>
    </xf>
    <xf numFmtId="3" fontId="6" fillId="10" borderId="1" xfId="2" applyNumberFormat="1" applyFont="1" applyFill="1" applyBorder="1" applyAlignment="1" applyProtection="1">
      <alignment horizontal="left" vertical="center" wrapText="1"/>
    </xf>
    <xf numFmtId="3" fontId="6" fillId="10" borderId="1" xfId="2" applyNumberFormat="1" applyFont="1" applyFill="1" applyBorder="1" applyAlignment="1" applyProtection="1">
      <alignment horizontal="right" vertical="center"/>
    </xf>
    <xf numFmtId="0" fontId="9" fillId="11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 wrapText="1"/>
    </xf>
    <xf numFmtId="165" fontId="9" fillId="11" borderId="1" xfId="1" applyNumberFormat="1" applyFont="1" applyFill="1" applyBorder="1" applyAlignment="1" applyProtection="1">
      <alignment vertical="center"/>
      <protection locked="0"/>
    </xf>
    <xf numFmtId="0" fontId="9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vertical="center" wrapText="1"/>
    </xf>
    <xf numFmtId="165" fontId="9" fillId="12" borderId="1" xfId="1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65" fontId="13" fillId="0" borderId="1" xfId="1" applyNumberFormat="1" applyFont="1" applyFill="1" applyBorder="1" applyAlignment="1" applyProtection="1">
      <alignment vertical="center"/>
      <protection locked="0"/>
    </xf>
    <xf numFmtId="165" fontId="9" fillId="0" borderId="1" xfId="1" applyNumberFormat="1" applyFont="1" applyFill="1" applyBorder="1" applyAlignment="1">
      <alignment vertical="center"/>
    </xf>
    <xf numFmtId="165" fontId="9" fillId="11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165" fontId="9" fillId="4" borderId="1" xfId="1" applyNumberFormat="1" applyFont="1" applyFill="1" applyBorder="1" applyAlignment="1">
      <alignment vertical="center"/>
    </xf>
    <xf numFmtId="0" fontId="6" fillId="13" borderId="1" xfId="3" applyFont="1" applyFill="1" applyBorder="1" applyAlignment="1" applyProtection="1">
      <alignment horizontal="left" vertical="center" wrapText="1"/>
    </xf>
    <xf numFmtId="165" fontId="6" fillId="13" borderId="1" xfId="1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14" borderId="1" xfId="0" applyFont="1" applyFill="1" applyBorder="1" applyAlignment="1">
      <alignment vertical="center"/>
    </xf>
    <xf numFmtId="49" fontId="9" fillId="14" borderId="1" xfId="0" applyNumberFormat="1" applyFont="1" applyFill="1" applyBorder="1" applyAlignment="1">
      <alignment vertical="center" wrapText="1"/>
    </xf>
    <xf numFmtId="165" fontId="9" fillId="14" borderId="1" xfId="1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 wrapText="1"/>
    </xf>
    <xf numFmtId="165" fontId="9" fillId="7" borderId="1" xfId="1" applyNumberFormat="1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 wrapText="1"/>
    </xf>
    <xf numFmtId="165" fontId="9" fillId="15" borderId="1" xfId="1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165" fontId="13" fillId="7" borderId="1" xfId="1" applyNumberFormat="1" applyFont="1" applyFill="1" applyBorder="1" applyAlignment="1" applyProtection="1">
      <alignment vertical="center"/>
      <protection locked="0"/>
    </xf>
    <xf numFmtId="165" fontId="9" fillId="7" borderId="1" xfId="1" applyNumberFormat="1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165" fontId="13" fillId="2" borderId="1" xfId="1" applyNumberFormat="1" applyFont="1" applyFill="1" applyBorder="1" applyAlignment="1" applyProtection="1">
      <alignment vertical="center"/>
      <protection locked="0"/>
    </xf>
    <xf numFmtId="0" fontId="9" fillId="16" borderId="1" xfId="0" applyFont="1" applyFill="1" applyBorder="1" applyAlignment="1">
      <alignment vertical="center"/>
    </xf>
    <xf numFmtId="0" fontId="9" fillId="16" borderId="1" xfId="0" applyFont="1" applyFill="1" applyBorder="1" applyAlignment="1">
      <alignment vertical="center" wrapText="1"/>
    </xf>
    <xf numFmtId="165" fontId="9" fillId="16" borderId="1" xfId="1" applyNumberFormat="1" applyFont="1" applyFill="1" applyBorder="1" applyAlignment="1">
      <alignment vertical="center"/>
    </xf>
    <xf numFmtId="49" fontId="9" fillId="4" borderId="1" xfId="0" applyNumberFormat="1" applyFont="1" applyFill="1" applyBorder="1" applyAlignment="1">
      <alignment vertical="center" wrapText="1"/>
    </xf>
    <xf numFmtId="0" fontId="6" fillId="0" borderId="1" xfId="3" applyFont="1" applyFill="1" applyBorder="1" applyAlignment="1" applyProtection="1">
      <alignment horizontal="left" vertical="center" wrapText="1"/>
    </xf>
    <xf numFmtId="165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vertical="center"/>
    </xf>
    <xf numFmtId="49" fontId="9" fillId="16" borderId="1" xfId="0" applyNumberFormat="1" applyFont="1" applyFill="1" applyBorder="1" applyAlignment="1">
      <alignment vertical="center"/>
    </xf>
    <xf numFmtId="49" fontId="13" fillId="0" borderId="1" xfId="4" applyNumberFormat="1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left" vertical="center"/>
    </xf>
    <xf numFmtId="3" fontId="6" fillId="2" borderId="1" xfId="2" applyNumberFormat="1" applyFont="1" applyFill="1" applyBorder="1" applyAlignment="1" applyProtection="1">
      <alignment horizontal="left" vertical="center" wrapText="1"/>
    </xf>
    <xf numFmtId="3" fontId="6" fillId="2" borderId="1" xfId="2" applyNumberFormat="1" applyFont="1" applyFill="1" applyBorder="1" applyAlignment="1" applyProtection="1">
      <alignment horizontal="right" vertical="center"/>
    </xf>
    <xf numFmtId="0" fontId="9" fillId="13" borderId="1" xfId="3" applyFont="1" applyFill="1" applyBorder="1" applyAlignment="1" applyProtection="1">
      <alignment horizontal="left" vertical="center" wrapText="1"/>
    </xf>
    <xf numFmtId="165" fontId="9" fillId="13" borderId="1" xfId="1" applyNumberFormat="1" applyFont="1" applyFill="1" applyBorder="1" applyAlignment="1" applyProtection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3" fontId="9" fillId="8" borderId="1" xfId="0" applyNumberFormat="1" applyFont="1" applyFill="1" applyBorder="1" applyAlignment="1">
      <alignment vertical="center"/>
    </xf>
    <xf numFmtId="0" fontId="6" fillId="2" borderId="1" xfId="3" applyFont="1" applyFill="1" applyBorder="1" applyAlignment="1" applyProtection="1">
      <alignment horizontal="left" vertical="center" wrapText="1"/>
    </xf>
    <xf numFmtId="165" fontId="6" fillId="2" borderId="1" xfId="1" applyNumberFormat="1" applyFont="1" applyFill="1" applyBorder="1" applyAlignment="1" applyProtection="1">
      <alignment horizontal="left" vertical="center" wrapText="1"/>
    </xf>
    <xf numFmtId="165" fontId="13" fillId="0" borderId="1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3" fontId="6" fillId="17" borderId="1" xfId="2" applyNumberFormat="1" applyFont="1" applyFill="1" applyBorder="1" applyAlignment="1" applyProtection="1">
      <alignment horizontal="right" vertical="center"/>
    </xf>
    <xf numFmtId="3" fontId="2" fillId="2" borderId="1" xfId="2" applyNumberFormat="1" applyFont="1" applyFill="1" applyBorder="1" applyAlignment="1" applyProtection="1">
      <alignment horizontal="right" vertical="center"/>
    </xf>
    <xf numFmtId="3" fontId="13" fillId="0" borderId="1" xfId="0" applyNumberFormat="1" applyFont="1" applyBorder="1" applyAlignment="1">
      <alignment vertical="center"/>
    </xf>
    <xf numFmtId="0" fontId="6" fillId="8" borderId="1" xfId="3" applyFont="1" applyFill="1" applyBorder="1" applyAlignment="1" applyProtection="1">
      <alignment horizontal="left" vertical="center" wrapText="1"/>
    </xf>
    <xf numFmtId="0" fontId="13" fillId="0" borderId="1" xfId="4" applyFont="1" applyFill="1" applyBorder="1" applyAlignment="1">
      <alignment vertical="center"/>
    </xf>
    <xf numFmtId="0" fontId="13" fillId="0" borderId="1" xfId="4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165" fontId="13" fillId="2" borderId="3" xfId="1" applyNumberFormat="1" applyFont="1" applyFill="1" applyBorder="1" applyAlignment="1">
      <alignment vertical="center"/>
    </xf>
    <xf numFmtId="0" fontId="9" fillId="16" borderId="3" xfId="0" applyFont="1" applyFill="1" applyBorder="1" applyAlignment="1">
      <alignment vertical="center"/>
    </xf>
    <xf numFmtId="0" fontId="9" fillId="16" borderId="3" xfId="0" applyFont="1" applyFill="1" applyBorder="1" applyAlignment="1">
      <alignment vertical="center" wrapText="1"/>
    </xf>
    <xf numFmtId="165" fontId="9" fillId="16" borderId="3" xfId="1" applyNumberFormat="1" applyFont="1" applyFill="1" applyBorder="1" applyAlignment="1">
      <alignment vertical="center"/>
    </xf>
    <xf numFmtId="0" fontId="2" fillId="0" borderId="1" xfId="3" applyFont="1" applyFill="1" applyBorder="1" applyAlignment="1" applyProtection="1">
      <alignment horizontal="left" vertical="center" wrapText="1"/>
    </xf>
    <xf numFmtId="165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10" fontId="9" fillId="9" borderId="3" xfId="2" applyNumberFormat="1" applyFont="1" applyFill="1" applyBorder="1" applyAlignment="1" applyProtection="1">
      <alignment horizontal="right" vertical="center"/>
    </xf>
    <xf numFmtId="10" fontId="6" fillId="10" borderId="1" xfId="2" applyNumberFormat="1" applyFont="1" applyFill="1" applyBorder="1" applyAlignment="1" applyProtection="1">
      <alignment horizontal="right" vertical="center"/>
    </xf>
    <xf numFmtId="10" fontId="9" fillId="11" borderId="1" xfId="1" applyNumberFormat="1" applyFont="1" applyFill="1" applyBorder="1" applyAlignment="1" applyProtection="1">
      <alignment vertical="center"/>
      <protection locked="0"/>
    </xf>
    <xf numFmtId="10" fontId="9" fillId="12" borderId="1" xfId="1" applyNumberFormat="1" applyFont="1" applyFill="1" applyBorder="1" applyAlignment="1" applyProtection="1">
      <alignment vertical="center"/>
      <protection locked="0"/>
    </xf>
    <xf numFmtId="10" fontId="13" fillId="0" borderId="1" xfId="1" applyNumberFormat="1" applyFont="1" applyFill="1" applyBorder="1" applyAlignment="1" applyProtection="1">
      <alignment vertical="center"/>
      <protection locked="0"/>
    </xf>
    <xf numFmtId="10" fontId="9" fillId="11" borderId="1" xfId="1" applyNumberFormat="1" applyFont="1" applyFill="1" applyBorder="1" applyAlignment="1">
      <alignment vertical="center"/>
    </xf>
    <xf numFmtId="10" fontId="9" fillId="4" borderId="1" xfId="1" applyNumberFormat="1" applyFont="1" applyFill="1" applyBorder="1" applyAlignment="1">
      <alignment vertical="center"/>
    </xf>
    <xf numFmtId="10" fontId="9" fillId="13" borderId="1" xfId="1" applyNumberFormat="1" applyFont="1" applyFill="1" applyBorder="1" applyAlignment="1">
      <alignment vertical="center"/>
    </xf>
    <xf numFmtId="10" fontId="9" fillId="0" borderId="1" xfId="1" applyNumberFormat="1" applyFont="1" applyFill="1" applyBorder="1" applyAlignment="1">
      <alignment vertical="center"/>
    </xf>
    <xf numFmtId="10" fontId="9" fillId="14" borderId="1" xfId="1" applyNumberFormat="1" applyFont="1" applyFill="1" applyBorder="1" applyAlignment="1">
      <alignment vertical="center"/>
    </xf>
    <xf numFmtId="10" fontId="9" fillId="7" borderId="1" xfId="1" applyNumberFormat="1" applyFont="1" applyFill="1" applyBorder="1" applyAlignment="1">
      <alignment vertical="center"/>
    </xf>
    <xf numFmtId="10" fontId="9" fillId="15" borderId="1" xfId="1" applyNumberFormat="1" applyFont="1" applyFill="1" applyBorder="1" applyAlignment="1">
      <alignment vertical="center"/>
    </xf>
    <xf numFmtId="10" fontId="13" fillId="7" borderId="1" xfId="1" applyNumberFormat="1" applyFont="1" applyFill="1" applyBorder="1" applyAlignment="1" applyProtection="1">
      <alignment vertical="center"/>
      <protection locked="0"/>
    </xf>
    <xf numFmtId="10" fontId="9" fillId="7" borderId="1" xfId="1" applyNumberFormat="1" applyFont="1" applyFill="1" applyBorder="1" applyAlignment="1" applyProtection="1">
      <alignment vertical="center"/>
      <protection locked="0"/>
    </xf>
    <xf numFmtId="10" fontId="9" fillId="16" borderId="1" xfId="1" applyNumberFormat="1" applyFont="1" applyFill="1" applyBorder="1" applyAlignment="1">
      <alignment vertical="center"/>
    </xf>
    <xf numFmtId="10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10" fontId="6" fillId="2" borderId="1" xfId="2" applyNumberFormat="1" applyFont="1" applyFill="1" applyBorder="1" applyAlignment="1" applyProtection="1">
      <alignment horizontal="right" vertical="center"/>
    </xf>
    <xf numFmtId="10" fontId="9" fillId="8" borderId="1" xfId="0" applyNumberFormat="1" applyFont="1" applyFill="1" applyBorder="1" applyAlignment="1">
      <alignment vertical="center"/>
    </xf>
    <xf numFmtId="10" fontId="6" fillId="17" borderId="1" xfId="2" applyNumberFormat="1" applyFont="1" applyFill="1" applyBorder="1" applyAlignment="1" applyProtection="1">
      <alignment horizontal="right" vertical="center"/>
    </xf>
    <xf numFmtId="10" fontId="9" fillId="16" borderId="3" xfId="1" applyNumberFormat="1" applyFont="1" applyFill="1" applyBorder="1" applyAlignment="1">
      <alignment vertical="center"/>
    </xf>
  </cellXfs>
  <cellStyles count="5">
    <cellStyle name="Millares" xfId="1" builtinId="3"/>
    <cellStyle name="Normal" xfId="0" builtinId="0"/>
    <cellStyle name="Normal 2" xfId="2"/>
    <cellStyle name="Normal 2 2" xfId="3"/>
    <cellStyle name="Normal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923925</xdr:colOff>
      <xdr:row>4</xdr:row>
      <xdr:rowOff>85725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771525" cy="742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0/INGRESOS%202020/Junio%202020/EJECUCION%20MENSUAL%20DE%20RENTAS%20E%20INGRESO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0/INGRESOS%202020/Junio%202020/CUADRO%20MENSUAL%20DE%20RENTAS%20E%20INGRES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 SI CAPITAL"/>
      <sheetName val="FEBRERO 2020 SI CAPITAL"/>
      <sheetName val="MARZO 2020 SI CAPITAL"/>
      <sheetName val="ABRIL 2020 SI CAPITAL"/>
      <sheetName val="MAYO 2020 SI CAPITAL"/>
      <sheetName val="JUNIO 2020 SI CAPITAL"/>
    </sheetNames>
    <sheetDataSet>
      <sheetData sheetId="0"/>
      <sheetData sheetId="1"/>
      <sheetData sheetId="2"/>
      <sheetData sheetId="3"/>
      <sheetData sheetId="4">
        <row r="17">
          <cell r="E17">
            <v>0</v>
          </cell>
          <cell r="H17">
            <v>0</v>
          </cell>
        </row>
        <row r="18">
          <cell r="E18">
            <v>0</v>
          </cell>
          <cell r="H18">
            <v>6326411500</v>
          </cell>
        </row>
        <row r="26">
          <cell r="E26">
            <v>0</v>
          </cell>
          <cell r="H26">
            <v>39061000</v>
          </cell>
        </row>
        <row r="27">
          <cell r="E27">
            <v>0</v>
          </cell>
          <cell r="H27">
            <v>39720153</v>
          </cell>
        </row>
        <row r="30">
          <cell r="E30">
            <v>0</v>
          </cell>
          <cell r="H30">
            <v>2766368723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144939304</v>
          </cell>
        </row>
        <row r="34">
          <cell r="E34">
            <v>0</v>
          </cell>
          <cell r="H34">
            <v>2820131585</v>
          </cell>
        </row>
        <row r="35">
          <cell r="E35">
            <v>0</v>
          </cell>
          <cell r="H35">
            <v>2529837728</v>
          </cell>
        </row>
        <row r="36">
          <cell r="E36">
            <v>0</v>
          </cell>
          <cell r="H36">
            <v>480848990</v>
          </cell>
        </row>
        <row r="37">
          <cell r="E37">
            <v>0</v>
          </cell>
          <cell r="H37">
            <v>95824163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161789100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266937400</v>
          </cell>
        </row>
        <row r="42">
          <cell r="E42">
            <v>0</v>
          </cell>
          <cell r="H42">
            <v>122538327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7100200</v>
          </cell>
        </row>
        <row r="47">
          <cell r="E47">
            <v>0</v>
          </cell>
          <cell r="H47">
            <v>1273714</v>
          </cell>
        </row>
        <row r="51">
          <cell r="E51">
            <v>0</v>
          </cell>
          <cell r="H51">
            <v>2608835849</v>
          </cell>
        </row>
        <row r="53">
          <cell r="E53">
            <v>0</v>
          </cell>
          <cell r="H53">
            <v>12718229971</v>
          </cell>
        </row>
        <row r="54">
          <cell r="E54">
            <v>0</v>
          </cell>
          <cell r="H54">
            <v>0</v>
          </cell>
        </row>
        <row r="55">
          <cell r="E55">
            <v>0</v>
          </cell>
          <cell r="H55">
            <v>674657881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17163090</v>
          </cell>
        </row>
        <row r="60">
          <cell r="E60">
            <v>0</v>
          </cell>
          <cell r="H60">
            <v>16349242</v>
          </cell>
        </row>
        <row r="67">
          <cell r="E67">
            <v>0</v>
          </cell>
          <cell r="H67">
            <v>24548460</v>
          </cell>
        </row>
        <row r="68">
          <cell r="E68">
            <v>0</v>
          </cell>
          <cell r="H68">
            <v>0</v>
          </cell>
        </row>
        <row r="70">
          <cell r="E70">
            <v>0</v>
          </cell>
          <cell r="H70">
            <v>16619748</v>
          </cell>
        </row>
        <row r="74">
          <cell r="E74">
            <v>0</v>
          </cell>
          <cell r="H74">
            <v>0</v>
          </cell>
        </row>
        <row r="77">
          <cell r="E77">
            <v>839380863</v>
          </cell>
          <cell r="H77">
            <v>839380863</v>
          </cell>
        </row>
        <row r="78">
          <cell r="E78">
            <v>0</v>
          </cell>
          <cell r="H78">
            <v>0</v>
          </cell>
        </row>
        <row r="79">
          <cell r="E79">
            <v>0</v>
          </cell>
          <cell r="H79">
            <v>0</v>
          </cell>
        </row>
        <row r="80">
          <cell r="E80">
            <v>1220639019</v>
          </cell>
          <cell r="H80">
            <v>1220639019</v>
          </cell>
        </row>
        <row r="81">
          <cell r="E81">
            <v>0</v>
          </cell>
          <cell r="H81">
            <v>0</v>
          </cell>
        </row>
        <row r="82">
          <cell r="E82">
            <v>0</v>
          </cell>
          <cell r="H82">
            <v>0</v>
          </cell>
        </row>
        <row r="83">
          <cell r="E83">
            <v>118735014</v>
          </cell>
          <cell r="H83">
            <v>118735014</v>
          </cell>
        </row>
        <row r="85">
          <cell r="E85">
            <v>0</v>
          </cell>
          <cell r="H85">
            <v>2371041000</v>
          </cell>
        </row>
        <row r="87">
          <cell r="E87">
            <v>0</v>
          </cell>
        </row>
        <row r="88">
          <cell r="H88">
            <v>401613054</v>
          </cell>
        </row>
        <row r="89">
          <cell r="E89">
            <v>19686021788</v>
          </cell>
        </row>
        <row r="90">
          <cell r="H90">
            <v>22686021788</v>
          </cell>
        </row>
        <row r="92">
          <cell r="E92">
            <v>0</v>
          </cell>
          <cell r="H92">
            <v>543372495</v>
          </cell>
        </row>
        <row r="96">
          <cell r="E96">
            <v>0</v>
          </cell>
          <cell r="H96">
            <v>66933698831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 SI CAPITAL"/>
      <sheetName val="FEBRERO 2020 SI CAPITAL"/>
      <sheetName val="MARZO 2020 SI CAPITAL"/>
      <sheetName val="ABRIL 2020 SI CAPITAL"/>
      <sheetName val="MAYO 2020 SI CAPITAL"/>
      <sheetName val="JUNIO 2020 SI CAPITAL"/>
      <sheetName val="PREDIS"/>
    </sheetNames>
    <sheetDataSet>
      <sheetData sheetId="0">
        <row r="18">
          <cell r="F18">
            <v>0</v>
          </cell>
        </row>
      </sheetData>
      <sheetData sheetId="1">
        <row r="18">
          <cell r="D18">
            <v>0</v>
          </cell>
        </row>
      </sheetData>
      <sheetData sheetId="2">
        <row r="18">
          <cell r="D18">
            <v>0</v>
          </cell>
        </row>
      </sheetData>
      <sheetData sheetId="3">
        <row r="18">
          <cell r="D18">
            <v>0</v>
          </cell>
        </row>
      </sheetData>
      <sheetData sheetId="4">
        <row r="18">
          <cell r="D18">
            <v>0</v>
          </cell>
        </row>
      </sheetData>
      <sheetData sheetId="5">
        <row r="18">
          <cell r="D18">
            <v>0</v>
          </cell>
          <cell r="F18">
            <v>1261210500</v>
          </cell>
        </row>
        <row r="26">
          <cell r="D26">
            <v>0</v>
          </cell>
          <cell r="F26">
            <v>3424200</v>
          </cell>
        </row>
        <row r="27">
          <cell r="D27">
            <v>0</v>
          </cell>
          <cell r="F27">
            <v>41419000</v>
          </cell>
        </row>
        <row r="30">
          <cell r="D30">
            <v>0</v>
          </cell>
          <cell r="F30">
            <v>1262528219</v>
          </cell>
        </row>
        <row r="31">
          <cell r="D31">
            <v>0</v>
          </cell>
          <cell r="F31">
            <v>0</v>
          </cell>
        </row>
        <row r="33">
          <cell r="D33">
            <v>0</v>
          </cell>
          <cell r="F33">
            <v>22325045</v>
          </cell>
        </row>
        <row r="34">
          <cell r="D34">
            <v>0</v>
          </cell>
          <cell r="F34">
            <v>167699239</v>
          </cell>
        </row>
        <row r="35">
          <cell r="D35">
            <v>0</v>
          </cell>
          <cell r="F35">
            <v>83516062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2291109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40829200</v>
          </cell>
        </row>
        <row r="40">
          <cell r="D40">
            <v>0</v>
          </cell>
          <cell r="F40">
            <v>0</v>
          </cell>
        </row>
        <row r="41">
          <cell r="D41">
            <v>0</v>
          </cell>
          <cell r="F41">
            <v>66200</v>
          </cell>
        </row>
        <row r="42">
          <cell r="D42">
            <v>0</v>
          </cell>
          <cell r="F42">
            <v>12694082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904750</v>
          </cell>
        </row>
        <row r="47">
          <cell r="D47">
            <v>0</v>
          </cell>
          <cell r="F47">
            <v>25901260</v>
          </cell>
        </row>
        <row r="51">
          <cell r="D51">
            <v>0</v>
          </cell>
          <cell r="F51">
            <v>0</v>
          </cell>
        </row>
        <row r="53">
          <cell r="D53">
            <v>0</v>
          </cell>
          <cell r="F53">
            <v>3510886052</v>
          </cell>
        </row>
        <row r="54">
          <cell r="D54">
            <v>0</v>
          </cell>
          <cell r="F54">
            <v>0</v>
          </cell>
        </row>
        <row r="55">
          <cell r="D55">
            <v>0</v>
          </cell>
          <cell r="F55">
            <v>0</v>
          </cell>
        </row>
        <row r="56">
          <cell r="D56">
            <v>0</v>
          </cell>
          <cell r="F56">
            <v>0</v>
          </cell>
        </row>
        <row r="57">
          <cell r="D57">
            <v>0</v>
          </cell>
          <cell r="F57">
            <v>0</v>
          </cell>
        </row>
        <row r="58">
          <cell r="D58">
            <v>0</v>
          </cell>
          <cell r="F58">
            <v>0</v>
          </cell>
        </row>
        <row r="60">
          <cell r="D60">
            <v>0</v>
          </cell>
          <cell r="F60">
            <v>0</v>
          </cell>
        </row>
        <row r="67">
          <cell r="D67">
            <v>0</v>
          </cell>
          <cell r="F67">
            <v>24935392</v>
          </cell>
        </row>
        <row r="68">
          <cell r="D68">
            <v>0</v>
          </cell>
          <cell r="F68">
            <v>0</v>
          </cell>
        </row>
        <row r="70">
          <cell r="D70">
            <v>0</v>
          </cell>
          <cell r="F70">
            <v>6050034</v>
          </cell>
        </row>
        <row r="74">
          <cell r="D74">
            <v>0</v>
          </cell>
          <cell r="F74">
            <v>0</v>
          </cell>
        </row>
        <row r="77">
          <cell r="D77">
            <v>0</v>
          </cell>
          <cell r="F77">
            <v>0</v>
          </cell>
        </row>
        <row r="78">
          <cell r="D78">
            <v>0</v>
          </cell>
          <cell r="F78">
            <v>0</v>
          </cell>
        </row>
        <row r="79">
          <cell r="D79">
            <v>0</v>
          </cell>
          <cell r="F79">
            <v>0</v>
          </cell>
        </row>
        <row r="80">
          <cell r="D80">
            <v>0</v>
          </cell>
          <cell r="F80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0</v>
          </cell>
          <cell r="F83">
            <v>0</v>
          </cell>
        </row>
        <row r="85">
          <cell r="D85">
            <v>0</v>
          </cell>
          <cell r="F85">
            <v>0</v>
          </cell>
        </row>
        <row r="88">
          <cell r="D88">
            <v>0</v>
          </cell>
          <cell r="F88">
            <v>32035793</v>
          </cell>
        </row>
        <row r="90">
          <cell r="D90">
            <v>0</v>
          </cell>
          <cell r="F90">
            <v>0</v>
          </cell>
        </row>
        <row r="92">
          <cell r="D92">
            <v>0</v>
          </cell>
          <cell r="F92">
            <v>0</v>
          </cell>
        </row>
        <row r="96">
          <cell r="D96">
            <v>0</v>
          </cell>
          <cell r="F96">
            <v>22735626758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J252"/>
  <sheetViews>
    <sheetView tabSelected="1" topLeftCell="C1" workbookViewId="0">
      <selection activeCell="I18" sqref="I18"/>
    </sheetView>
  </sheetViews>
  <sheetFormatPr baseColWidth="10" defaultRowHeight="14.25" x14ac:dyDescent="0.25"/>
  <cols>
    <col min="1" max="1" width="24.5703125" style="49" customWidth="1"/>
    <col min="2" max="2" width="70.140625" style="49" customWidth="1"/>
    <col min="3" max="3" width="19.7109375" style="31" customWidth="1"/>
    <col min="4" max="5" width="17" style="49" customWidth="1"/>
    <col min="6" max="6" width="19.28515625" style="49" customWidth="1"/>
    <col min="7" max="7" width="17.5703125" style="49" customWidth="1"/>
    <col min="8" max="8" width="18.28515625" style="49" customWidth="1"/>
    <col min="9" max="9" width="10.7109375" style="49" customWidth="1"/>
    <col min="10" max="10" width="18" style="49" customWidth="1"/>
    <col min="11" max="16384" width="11.42578125" style="49"/>
  </cols>
  <sheetData>
    <row r="1" spans="1:52" s="2" customFormat="1" ht="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52" s="2" customFormat="1" ht="12" x14ac:dyDescent="0.2">
      <c r="C2" s="3"/>
      <c r="D2" s="3"/>
      <c r="E2" s="3"/>
      <c r="F2" s="3"/>
      <c r="G2" s="4"/>
      <c r="H2" s="5"/>
      <c r="I2" s="6"/>
      <c r="J2" s="6"/>
    </row>
    <row r="3" spans="1:52" s="2" customFormat="1" ht="15.75" x14ac:dyDescent="0.25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52" s="2" customFormat="1" ht="12" x14ac:dyDescent="0.2">
      <c r="C4" s="3"/>
      <c r="D4" s="3"/>
      <c r="E4" s="3"/>
      <c r="F4" s="3"/>
      <c r="G4" s="4"/>
      <c r="H4" s="5"/>
      <c r="I4" s="6"/>
      <c r="J4" s="6"/>
    </row>
    <row r="5" spans="1:52" s="14" customFormat="1" ht="12.75" x14ac:dyDescent="0.2">
      <c r="A5" s="8" t="s">
        <v>2</v>
      </c>
      <c r="B5" s="9" t="s">
        <v>3</v>
      </c>
      <c r="C5" s="10"/>
      <c r="D5" s="11"/>
      <c r="E5" s="11"/>
      <c r="F5" s="12"/>
      <c r="G5" s="13"/>
      <c r="H5" s="12"/>
      <c r="I5" s="11"/>
      <c r="J5" s="11"/>
    </row>
    <row r="6" spans="1:52" s="14" customFormat="1" ht="12.75" x14ac:dyDescent="0.2">
      <c r="A6" s="8" t="s">
        <v>4</v>
      </c>
      <c r="B6" s="9">
        <v>2020</v>
      </c>
      <c r="C6" s="10"/>
      <c r="D6" s="11"/>
      <c r="E6" s="11"/>
      <c r="G6" s="13"/>
      <c r="H6" s="12"/>
      <c r="I6" s="11"/>
      <c r="J6" s="11"/>
    </row>
    <row r="7" spans="1:52" s="14" customFormat="1" ht="12.75" x14ac:dyDescent="0.2">
      <c r="A7" s="8" t="s">
        <v>5</v>
      </c>
      <c r="B7" s="15" t="s">
        <v>6</v>
      </c>
      <c r="C7" s="16"/>
      <c r="D7" s="11"/>
      <c r="E7" s="11"/>
      <c r="F7" s="17"/>
      <c r="G7" s="13"/>
      <c r="H7" s="12"/>
      <c r="I7" s="18"/>
      <c r="J7" s="18"/>
    </row>
    <row r="8" spans="1:52" s="19" customFormat="1" ht="11.25" x14ac:dyDescent="0.2">
      <c r="C8" s="20"/>
      <c r="D8" s="20"/>
      <c r="E8" s="20"/>
      <c r="F8" s="20"/>
      <c r="G8" s="21"/>
      <c r="H8" s="22"/>
      <c r="I8" s="23"/>
      <c r="J8" s="23"/>
    </row>
    <row r="9" spans="1:52" s="33" customFormat="1" ht="31.5" customHeight="1" x14ac:dyDescent="0.25">
      <c r="A9" s="24" t="s">
        <v>7</v>
      </c>
      <c r="B9" s="24" t="s">
        <v>8</v>
      </c>
      <c r="C9" s="25" t="s">
        <v>9</v>
      </c>
      <c r="D9" s="26" t="s">
        <v>10</v>
      </c>
      <c r="E9" s="26" t="s">
        <v>11</v>
      </c>
      <c r="F9" s="27" t="s">
        <v>12</v>
      </c>
      <c r="G9" s="28" t="s">
        <v>13</v>
      </c>
      <c r="H9" s="28" t="s">
        <v>14</v>
      </c>
      <c r="I9" s="29" t="s">
        <v>15</v>
      </c>
      <c r="J9" s="30" t="s">
        <v>16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1:52" s="39" customFormat="1" ht="15.75" customHeight="1" x14ac:dyDescent="0.25">
      <c r="A10" s="34">
        <v>2</v>
      </c>
      <c r="B10" s="35" t="s">
        <v>17</v>
      </c>
      <c r="C10" s="36">
        <f>+C11+C48+C61+C62+C93</f>
        <v>346079192000</v>
      </c>
      <c r="D10" s="37">
        <f t="shared" ref="D10:H10" si="0">+D11+D48+D61+D62+D93</f>
        <v>0</v>
      </c>
      <c r="E10" s="37">
        <f t="shared" si="0"/>
        <v>21864776684</v>
      </c>
      <c r="F10" s="37">
        <f t="shared" si="0"/>
        <v>367943968684</v>
      </c>
      <c r="G10" s="37">
        <f t="shared" si="0"/>
        <v>29234342895</v>
      </c>
      <c r="H10" s="37">
        <f t="shared" si="0"/>
        <v>156228031087</v>
      </c>
      <c r="I10" s="122">
        <f t="shared" ref="I10:I73" si="1">IF(H10=0,0,IF(F10=0,0,+H10/F10))</f>
        <v>0.42459734194249765</v>
      </c>
      <c r="J10" s="37">
        <f t="shared" ref="J10:J73" si="2">+F10-H10</f>
        <v>211715937597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52" s="39" customFormat="1" ht="15.75" customHeight="1" x14ac:dyDescent="0.25">
      <c r="A11" s="40" t="s">
        <v>18</v>
      </c>
      <c r="B11" s="41" t="s">
        <v>19</v>
      </c>
      <c r="C11" s="42">
        <f>+C12+C19</f>
        <v>53175613000</v>
      </c>
      <c r="D11" s="42">
        <f t="shared" ref="D11:H11" si="3">+D12+D19</f>
        <v>0</v>
      </c>
      <c r="E11" s="42">
        <f t="shared" si="3"/>
        <v>0</v>
      </c>
      <c r="F11" s="42">
        <f t="shared" si="3"/>
        <v>53175613000</v>
      </c>
      <c r="G11" s="42">
        <f t="shared" si="3"/>
        <v>2924808866</v>
      </c>
      <c r="H11" s="42">
        <f t="shared" si="3"/>
        <v>18727590753</v>
      </c>
      <c r="I11" s="123">
        <f t="shared" si="1"/>
        <v>0.35218382443470847</v>
      </c>
      <c r="J11" s="42">
        <f t="shared" si="2"/>
        <v>34448022247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52" s="39" customFormat="1" ht="15.75" customHeight="1" x14ac:dyDescent="0.25">
      <c r="A12" s="43" t="s">
        <v>20</v>
      </c>
      <c r="B12" s="44" t="s">
        <v>21</v>
      </c>
      <c r="C12" s="45">
        <f t="shared" ref="C12:H15" si="4">+C13</f>
        <v>21490000000</v>
      </c>
      <c r="D12" s="45">
        <f t="shared" si="4"/>
        <v>0</v>
      </c>
      <c r="E12" s="45">
        <f t="shared" si="4"/>
        <v>0</v>
      </c>
      <c r="F12" s="45">
        <f t="shared" si="4"/>
        <v>21490000000</v>
      </c>
      <c r="G12" s="45">
        <f t="shared" si="4"/>
        <v>1261210500</v>
      </c>
      <c r="H12" s="45">
        <f t="shared" si="4"/>
        <v>7587622000</v>
      </c>
      <c r="I12" s="124">
        <f t="shared" si="1"/>
        <v>0.3530768729641694</v>
      </c>
      <c r="J12" s="45">
        <f t="shared" si="2"/>
        <v>13902378000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52" s="39" customFormat="1" ht="15.75" customHeight="1" x14ac:dyDescent="0.25">
      <c r="A13" s="46" t="s">
        <v>22</v>
      </c>
      <c r="B13" s="47" t="s">
        <v>23</v>
      </c>
      <c r="C13" s="48">
        <f t="shared" si="4"/>
        <v>21490000000</v>
      </c>
      <c r="D13" s="48">
        <f t="shared" si="4"/>
        <v>0</v>
      </c>
      <c r="E13" s="48">
        <f t="shared" si="4"/>
        <v>0</v>
      </c>
      <c r="F13" s="48">
        <f t="shared" si="4"/>
        <v>21490000000</v>
      </c>
      <c r="G13" s="48">
        <f t="shared" si="4"/>
        <v>1261210500</v>
      </c>
      <c r="H13" s="48">
        <f t="shared" si="4"/>
        <v>7587622000</v>
      </c>
      <c r="I13" s="125">
        <f t="shared" si="1"/>
        <v>0.3530768729641694</v>
      </c>
      <c r="J13" s="48">
        <f t="shared" si="2"/>
        <v>13902378000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52" s="39" customFormat="1" ht="15.75" customHeight="1" x14ac:dyDescent="0.25">
      <c r="A14" s="46" t="s">
        <v>24</v>
      </c>
      <c r="B14" s="47" t="s">
        <v>25</v>
      </c>
      <c r="C14" s="48">
        <f t="shared" si="4"/>
        <v>21490000000</v>
      </c>
      <c r="D14" s="48">
        <f t="shared" si="4"/>
        <v>0</v>
      </c>
      <c r="E14" s="48">
        <f t="shared" si="4"/>
        <v>0</v>
      </c>
      <c r="F14" s="48">
        <f t="shared" si="4"/>
        <v>21490000000</v>
      </c>
      <c r="G14" s="48">
        <f t="shared" si="4"/>
        <v>1261210500</v>
      </c>
      <c r="H14" s="48">
        <f t="shared" si="4"/>
        <v>7587622000</v>
      </c>
      <c r="I14" s="125">
        <f t="shared" si="1"/>
        <v>0.3530768729641694</v>
      </c>
      <c r="J14" s="48">
        <f t="shared" si="2"/>
        <v>13902378000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52" ht="15.75" customHeight="1" x14ac:dyDescent="0.25">
      <c r="A15" s="46" t="s">
        <v>26</v>
      </c>
      <c r="B15" s="47" t="s">
        <v>27</v>
      </c>
      <c r="C15" s="48">
        <f t="shared" si="4"/>
        <v>21490000000</v>
      </c>
      <c r="D15" s="48">
        <f t="shared" si="4"/>
        <v>0</v>
      </c>
      <c r="E15" s="48">
        <f t="shared" si="4"/>
        <v>0</v>
      </c>
      <c r="F15" s="48">
        <f t="shared" si="4"/>
        <v>21490000000</v>
      </c>
      <c r="G15" s="48">
        <f t="shared" si="4"/>
        <v>1261210500</v>
      </c>
      <c r="H15" s="48">
        <f t="shared" si="4"/>
        <v>7587622000</v>
      </c>
      <c r="I15" s="125">
        <f t="shared" si="1"/>
        <v>0.3530768729641694</v>
      </c>
      <c r="J15" s="48">
        <f t="shared" si="2"/>
        <v>13902378000</v>
      </c>
    </row>
    <row r="16" spans="1:52" ht="15.75" customHeight="1" x14ac:dyDescent="0.25">
      <c r="A16" s="46" t="s">
        <v>28</v>
      </c>
      <c r="B16" s="47" t="s">
        <v>29</v>
      </c>
      <c r="C16" s="48">
        <f>+C17+C18</f>
        <v>21490000000</v>
      </c>
      <c r="D16" s="48">
        <f t="shared" ref="D16:H16" si="5">+D17+D18</f>
        <v>0</v>
      </c>
      <c r="E16" s="48">
        <f t="shared" si="5"/>
        <v>0</v>
      </c>
      <c r="F16" s="48">
        <f t="shared" si="5"/>
        <v>21490000000</v>
      </c>
      <c r="G16" s="48">
        <f t="shared" si="5"/>
        <v>1261210500</v>
      </c>
      <c r="H16" s="48">
        <f t="shared" si="5"/>
        <v>7587622000</v>
      </c>
      <c r="I16" s="125">
        <f t="shared" si="1"/>
        <v>0.3530768729641694</v>
      </c>
      <c r="J16" s="48">
        <f t="shared" si="2"/>
        <v>13902378000</v>
      </c>
    </row>
    <row r="17" spans="1:10" ht="15.75" customHeight="1" x14ac:dyDescent="0.25">
      <c r="A17" s="50" t="s">
        <v>30</v>
      </c>
      <c r="B17" s="51" t="s">
        <v>31</v>
      </c>
      <c r="C17" s="52">
        <v>0</v>
      </c>
      <c r="D17" s="53">
        <v>0</v>
      </c>
      <c r="E17" s="52">
        <f>+D17+'[1]MAYO 2020 SI CAPITAL'!E17</f>
        <v>0</v>
      </c>
      <c r="F17" s="52">
        <f>+D17</f>
        <v>0</v>
      </c>
      <c r="G17" s="53">
        <v>0</v>
      </c>
      <c r="H17" s="52">
        <f>+G17+'[1]MAYO 2020 SI CAPITAL'!H17</f>
        <v>0</v>
      </c>
      <c r="I17" s="126">
        <f t="shared" si="1"/>
        <v>0</v>
      </c>
      <c r="J17" s="52">
        <f t="shared" si="2"/>
        <v>0</v>
      </c>
    </row>
    <row r="18" spans="1:10" ht="15.75" customHeight="1" x14ac:dyDescent="0.25">
      <c r="A18" s="50" t="s">
        <v>32</v>
      </c>
      <c r="B18" s="51" t="s">
        <v>33</v>
      </c>
      <c r="C18" s="52">
        <v>21490000000</v>
      </c>
      <c r="D18" s="52">
        <f>+'[2]JUNIO 2020 SI CAPITAL'!$D$18</f>
        <v>0</v>
      </c>
      <c r="E18" s="52">
        <f>+D18+'[1]MAYO 2020 SI CAPITAL'!E18</f>
        <v>0</v>
      </c>
      <c r="F18" s="52">
        <f>+C18+E18</f>
        <v>21490000000</v>
      </c>
      <c r="G18" s="52">
        <f>+'[2]JUNIO 2020 SI CAPITAL'!$F$18</f>
        <v>1261210500</v>
      </c>
      <c r="H18" s="52">
        <f>+G18+'[1]MAYO 2020 SI CAPITAL'!H18</f>
        <v>7587622000</v>
      </c>
      <c r="I18" s="126">
        <f t="shared" si="1"/>
        <v>0.3530768729641694</v>
      </c>
      <c r="J18" s="52">
        <f t="shared" si="2"/>
        <v>13902378000</v>
      </c>
    </row>
    <row r="19" spans="1:10" ht="15.75" customHeight="1" x14ac:dyDescent="0.25">
      <c r="A19" s="43" t="s">
        <v>34</v>
      </c>
      <c r="B19" s="44" t="s">
        <v>35</v>
      </c>
      <c r="C19" s="54">
        <f t="shared" ref="C19:H23" si="6">+C20</f>
        <v>31685613000</v>
      </c>
      <c r="D19" s="54">
        <f t="shared" si="6"/>
        <v>0</v>
      </c>
      <c r="E19" s="54">
        <f t="shared" si="6"/>
        <v>0</v>
      </c>
      <c r="F19" s="54">
        <f t="shared" si="6"/>
        <v>31685613000</v>
      </c>
      <c r="G19" s="54">
        <f t="shared" si="6"/>
        <v>1663598366</v>
      </c>
      <c r="H19" s="54">
        <f t="shared" si="6"/>
        <v>11139968753</v>
      </c>
      <c r="I19" s="127">
        <f t="shared" si="1"/>
        <v>0.35157813588772924</v>
      </c>
      <c r="J19" s="54">
        <f t="shared" si="2"/>
        <v>20545644247</v>
      </c>
    </row>
    <row r="20" spans="1:10" ht="15.75" customHeight="1" x14ac:dyDescent="0.25">
      <c r="A20" s="55" t="s">
        <v>36</v>
      </c>
      <c r="B20" s="56" t="s">
        <v>37</v>
      </c>
      <c r="C20" s="57">
        <f t="shared" si="6"/>
        <v>31685613000</v>
      </c>
      <c r="D20" s="57">
        <f t="shared" si="6"/>
        <v>0</v>
      </c>
      <c r="E20" s="57">
        <f t="shared" si="6"/>
        <v>0</v>
      </c>
      <c r="F20" s="57">
        <f t="shared" si="6"/>
        <v>31685613000</v>
      </c>
      <c r="G20" s="57">
        <f t="shared" si="6"/>
        <v>1663598366</v>
      </c>
      <c r="H20" s="57">
        <f t="shared" si="6"/>
        <v>11139968753</v>
      </c>
      <c r="I20" s="128">
        <f t="shared" si="1"/>
        <v>0.35157813588772924</v>
      </c>
      <c r="J20" s="57">
        <f t="shared" si="2"/>
        <v>20545644247</v>
      </c>
    </row>
    <row r="21" spans="1:10" ht="15.75" customHeight="1" x14ac:dyDescent="0.25">
      <c r="A21" s="58" t="s">
        <v>38</v>
      </c>
      <c r="B21" s="58" t="s">
        <v>39</v>
      </c>
      <c r="C21" s="59">
        <f t="shared" si="6"/>
        <v>31685613000</v>
      </c>
      <c r="D21" s="59">
        <f t="shared" si="6"/>
        <v>0</v>
      </c>
      <c r="E21" s="59">
        <f t="shared" si="6"/>
        <v>0</v>
      </c>
      <c r="F21" s="59">
        <f t="shared" si="6"/>
        <v>31685613000</v>
      </c>
      <c r="G21" s="59">
        <f t="shared" si="6"/>
        <v>1663598366</v>
      </c>
      <c r="H21" s="59">
        <f t="shared" si="6"/>
        <v>11139968753</v>
      </c>
      <c r="I21" s="129">
        <f t="shared" si="1"/>
        <v>0.35157813588772924</v>
      </c>
      <c r="J21" s="59">
        <f t="shared" si="2"/>
        <v>20545644247</v>
      </c>
    </row>
    <row r="22" spans="1:10" ht="26.25" customHeight="1" x14ac:dyDescent="0.25">
      <c r="A22" s="60" t="s">
        <v>40</v>
      </c>
      <c r="B22" s="61" t="s">
        <v>41</v>
      </c>
      <c r="C22" s="53">
        <f t="shared" si="6"/>
        <v>31685613000</v>
      </c>
      <c r="D22" s="53">
        <f t="shared" si="6"/>
        <v>0</v>
      </c>
      <c r="E22" s="53">
        <f t="shared" si="6"/>
        <v>0</v>
      </c>
      <c r="F22" s="53">
        <f t="shared" si="6"/>
        <v>31685613000</v>
      </c>
      <c r="G22" s="53">
        <f t="shared" si="6"/>
        <v>1663598366</v>
      </c>
      <c r="H22" s="53">
        <f t="shared" si="6"/>
        <v>11139968753</v>
      </c>
      <c r="I22" s="130">
        <f t="shared" si="1"/>
        <v>0.35157813588772924</v>
      </c>
      <c r="J22" s="53">
        <f t="shared" si="2"/>
        <v>20545644247</v>
      </c>
    </row>
    <row r="23" spans="1:10" ht="15.75" customHeight="1" x14ac:dyDescent="0.25">
      <c r="A23" s="60" t="s">
        <v>42</v>
      </c>
      <c r="B23" s="62" t="s">
        <v>43</v>
      </c>
      <c r="C23" s="53">
        <f t="shared" si="6"/>
        <v>31685613000</v>
      </c>
      <c r="D23" s="53">
        <f t="shared" si="6"/>
        <v>0</v>
      </c>
      <c r="E23" s="53">
        <f t="shared" si="6"/>
        <v>0</v>
      </c>
      <c r="F23" s="53">
        <f t="shared" si="6"/>
        <v>31685613000</v>
      </c>
      <c r="G23" s="53">
        <f t="shared" si="6"/>
        <v>1663598366</v>
      </c>
      <c r="H23" s="53">
        <f t="shared" si="6"/>
        <v>11139968753</v>
      </c>
      <c r="I23" s="130">
        <f t="shared" si="1"/>
        <v>0.35157813588772924</v>
      </c>
      <c r="J23" s="53">
        <f t="shared" si="2"/>
        <v>20545644247</v>
      </c>
    </row>
    <row r="24" spans="1:10" ht="15.75" customHeight="1" x14ac:dyDescent="0.25">
      <c r="A24" s="63" t="s">
        <v>44</v>
      </c>
      <c r="B24" s="64" t="s">
        <v>45</v>
      </c>
      <c r="C24" s="65">
        <f>+C25+C28+C39+C40+C41+C42+C43+C44+C45+C46</f>
        <v>31685613000</v>
      </c>
      <c r="D24" s="65">
        <f t="shared" ref="D24:H24" si="7">+D25+D28+D39+D40+D41+D42+D43+D44+D45+D46</f>
        <v>0</v>
      </c>
      <c r="E24" s="65">
        <f t="shared" si="7"/>
        <v>0</v>
      </c>
      <c r="F24" s="65">
        <f t="shared" si="7"/>
        <v>31685613000</v>
      </c>
      <c r="G24" s="65">
        <f t="shared" si="7"/>
        <v>1663598366</v>
      </c>
      <c r="H24" s="65">
        <f t="shared" si="7"/>
        <v>11139968753</v>
      </c>
      <c r="I24" s="131">
        <f t="shared" si="1"/>
        <v>0.35157813588772924</v>
      </c>
      <c r="J24" s="65">
        <f t="shared" si="2"/>
        <v>20545644247</v>
      </c>
    </row>
    <row r="25" spans="1:10" ht="15.75" customHeight="1" x14ac:dyDescent="0.25">
      <c r="A25" s="66" t="s">
        <v>46</v>
      </c>
      <c r="B25" s="67" t="s">
        <v>47</v>
      </c>
      <c r="C25" s="68">
        <f>+C26+C27</f>
        <v>2245114000</v>
      </c>
      <c r="D25" s="68">
        <f t="shared" ref="D25:H25" si="8">+D26+D27</f>
        <v>0</v>
      </c>
      <c r="E25" s="68">
        <f t="shared" si="8"/>
        <v>0</v>
      </c>
      <c r="F25" s="68">
        <f t="shared" si="8"/>
        <v>2245114000</v>
      </c>
      <c r="G25" s="68">
        <f t="shared" si="8"/>
        <v>44843200</v>
      </c>
      <c r="H25" s="68">
        <f t="shared" si="8"/>
        <v>123624353</v>
      </c>
      <c r="I25" s="132">
        <f t="shared" si="1"/>
        <v>5.5063730839503028E-2</v>
      </c>
      <c r="J25" s="68">
        <f t="shared" si="2"/>
        <v>2121489647</v>
      </c>
    </row>
    <row r="26" spans="1:10" ht="15.75" customHeight="1" x14ac:dyDescent="0.25">
      <c r="A26" s="50" t="s">
        <v>48</v>
      </c>
      <c r="B26" s="51" t="s">
        <v>49</v>
      </c>
      <c r="C26" s="52">
        <v>1989975000</v>
      </c>
      <c r="D26" s="52">
        <f>+'[2]JUNIO 2020 SI CAPITAL'!$D$26</f>
        <v>0</v>
      </c>
      <c r="E26" s="52">
        <f>+D26+'[1]MAYO 2020 SI CAPITAL'!E26</f>
        <v>0</v>
      </c>
      <c r="F26" s="52">
        <f>+C26+E26</f>
        <v>1989975000</v>
      </c>
      <c r="G26" s="52">
        <f>+'[2]JUNIO 2020 SI CAPITAL'!$F$26</f>
        <v>3424200</v>
      </c>
      <c r="H26" s="52">
        <f>+G26+'[1]MAYO 2020 SI CAPITAL'!H26</f>
        <v>42485200</v>
      </c>
      <c r="I26" s="126">
        <f t="shared" si="1"/>
        <v>2.1349614944911367E-2</v>
      </c>
      <c r="J26" s="52">
        <f t="shared" si="2"/>
        <v>1947489800</v>
      </c>
    </row>
    <row r="27" spans="1:10" ht="15.75" customHeight="1" x14ac:dyDescent="0.25">
      <c r="A27" s="50" t="s">
        <v>50</v>
      </c>
      <c r="B27" s="51" t="s">
        <v>51</v>
      </c>
      <c r="C27" s="52">
        <v>255139000</v>
      </c>
      <c r="D27" s="52">
        <f>+'[2]JUNIO 2020 SI CAPITAL'!$D$27</f>
        <v>0</v>
      </c>
      <c r="E27" s="52">
        <f>+D27+'[1]MAYO 2020 SI CAPITAL'!E27</f>
        <v>0</v>
      </c>
      <c r="F27" s="52">
        <f>+C27+E27</f>
        <v>255139000</v>
      </c>
      <c r="G27" s="52">
        <f>+'[2]JUNIO 2020 SI CAPITAL'!$F$27</f>
        <v>41419000</v>
      </c>
      <c r="H27" s="52">
        <f>+G27+'[1]MAYO 2020 SI CAPITAL'!H27</f>
        <v>81139153</v>
      </c>
      <c r="I27" s="126">
        <f t="shared" si="1"/>
        <v>0.31801940510858789</v>
      </c>
      <c r="J27" s="52">
        <f t="shared" si="2"/>
        <v>173999847</v>
      </c>
    </row>
    <row r="28" spans="1:10" ht="15.75" customHeight="1" x14ac:dyDescent="0.25">
      <c r="A28" s="66" t="s">
        <v>52</v>
      </c>
      <c r="B28" s="67" t="s">
        <v>53</v>
      </c>
      <c r="C28" s="68">
        <f>+C29+C32</f>
        <v>25928932000</v>
      </c>
      <c r="D28" s="68">
        <f t="shared" ref="D28:H28" si="9">+D29+D32</f>
        <v>0</v>
      </c>
      <c r="E28" s="68">
        <f t="shared" si="9"/>
        <v>0</v>
      </c>
      <c r="F28" s="68">
        <f t="shared" si="9"/>
        <v>25928932000</v>
      </c>
      <c r="G28" s="68">
        <f t="shared" si="9"/>
        <v>1538359674</v>
      </c>
      <c r="H28" s="68">
        <f t="shared" si="9"/>
        <v>10376310167</v>
      </c>
      <c r="I28" s="132">
        <f t="shared" si="1"/>
        <v>0.40018270582837734</v>
      </c>
      <c r="J28" s="68">
        <f t="shared" si="2"/>
        <v>15552621833</v>
      </c>
    </row>
    <row r="29" spans="1:10" ht="15.75" customHeight="1" x14ac:dyDescent="0.25">
      <c r="A29" s="69" t="s">
        <v>54</v>
      </c>
      <c r="B29" s="70" t="s">
        <v>55</v>
      </c>
      <c r="C29" s="71">
        <f>+C30+C31</f>
        <v>14111097000</v>
      </c>
      <c r="D29" s="71">
        <f t="shared" ref="D29:H29" si="10">+D30+D31</f>
        <v>0</v>
      </c>
      <c r="E29" s="71">
        <f t="shared" si="10"/>
        <v>0</v>
      </c>
      <c r="F29" s="71">
        <f t="shared" si="10"/>
        <v>14111097000</v>
      </c>
      <c r="G29" s="71">
        <f t="shared" si="10"/>
        <v>1262528219</v>
      </c>
      <c r="H29" s="71">
        <f t="shared" si="10"/>
        <v>4028896942</v>
      </c>
      <c r="I29" s="133">
        <f t="shared" si="1"/>
        <v>0.28551266722920265</v>
      </c>
      <c r="J29" s="71">
        <f t="shared" si="2"/>
        <v>10082200058</v>
      </c>
    </row>
    <row r="30" spans="1:10" ht="15.75" customHeight="1" x14ac:dyDescent="0.25">
      <c r="A30" s="50" t="s">
        <v>56</v>
      </c>
      <c r="B30" s="51" t="s">
        <v>57</v>
      </c>
      <c r="C30" s="52">
        <v>14111097000</v>
      </c>
      <c r="D30" s="52">
        <f>+'[2]JUNIO 2020 SI CAPITAL'!$D$30</f>
        <v>0</v>
      </c>
      <c r="E30" s="52">
        <f>+D30+'[1]MAYO 2020 SI CAPITAL'!E30</f>
        <v>0</v>
      </c>
      <c r="F30" s="52">
        <f>+C30+E30</f>
        <v>14111097000</v>
      </c>
      <c r="G30" s="52">
        <f>+'[2]JUNIO 2020 SI CAPITAL'!$F$30</f>
        <v>1262528219</v>
      </c>
      <c r="H30" s="52">
        <f>+G30+'[1]MAYO 2020 SI CAPITAL'!H30</f>
        <v>4028896942</v>
      </c>
      <c r="I30" s="126">
        <f t="shared" si="1"/>
        <v>0.28551266722920265</v>
      </c>
      <c r="J30" s="52">
        <f t="shared" si="2"/>
        <v>10082200058</v>
      </c>
    </row>
    <row r="31" spans="1:10" ht="15.75" customHeight="1" x14ac:dyDescent="0.25">
      <c r="A31" s="50" t="s">
        <v>58</v>
      </c>
      <c r="B31" s="51" t="s">
        <v>59</v>
      </c>
      <c r="C31" s="52">
        <v>0</v>
      </c>
      <c r="D31" s="52">
        <f>+'[2]JUNIO 2020 SI CAPITAL'!$D$31</f>
        <v>0</v>
      </c>
      <c r="E31" s="52">
        <f>+D31+'[1]MAYO 2020 SI CAPITAL'!E31</f>
        <v>0</v>
      </c>
      <c r="F31" s="52">
        <f>+C31+E31</f>
        <v>0</v>
      </c>
      <c r="G31" s="52">
        <f>+'[2]JUNIO 2020 SI CAPITAL'!$F$31</f>
        <v>0</v>
      </c>
      <c r="H31" s="52">
        <f>+G31+'[1]MAYO 2020 SI CAPITAL'!H31</f>
        <v>0</v>
      </c>
      <c r="I31" s="126">
        <f t="shared" si="1"/>
        <v>0</v>
      </c>
      <c r="J31" s="52">
        <f t="shared" si="2"/>
        <v>0</v>
      </c>
    </row>
    <row r="32" spans="1:10" ht="15.75" customHeight="1" x14ac:dyDescent="0.25">
      <c r="A32" s="69" t="s">
        <v>60</v>
      </c>
      <c r="B32" s="70" t="s">
        <v>61</v>
      </c>
      <c r="C32" s="71">
        <f>+SUM(C33:C38)</f>
        <v>11817835000</v>
      </c>
      <c r="D32" s="71">
        <f t="shared" ref="D32" si="11">+SUM(D33:D38)</f>
        <v>0</v>
      </c>
      <c r="E32" s="71">
        <f t="shared" ref="E32:H32" si="12">+SUM(E33:E38)</f>
        <v>0</v>
      </c>
      <c r="F32" s="71">
        <f t="shared" si="12"/>
        <v>11817835000</v>
      </c>
      <c r="G32" s="71">
        <f t="shared" si="12"/>
        <v>275831455</v>
      </c>
      <c r="H32" s="71">
        <f t="shared" si="12"/>
        <v>6347413225</v>
      </c>
      <c r="I32" s="133">
        <f t="shared" si="1"/>
        <v>0.53710457329959338</v>
      </c>
      <c r="J32" s="71">
        <f t="shared" si="2"/>
        <v>5470421775</v>
      </c>
    </row>
    <row r="33" spans="1:46" ht="15.75" customHeight="1" x14ac:dyDescent="0.25">
      <c r="A33" s="50" t="s">
        <v>62</v>
      </c>
      <c r="B33" s="51" t="s">
        <v>63</v>
      </c>
      <c r="C33" s="52">
        <v>303656000</v>
      </c>
      <c r="D33" s="52">
        <f>+'[2]JUNIO 2020 SI CAPITAL'!$D$33</f>
        <v>0</v>
      </c>
      <c r="E33" s="52">
        <f>+D33+'[1]MAYO 2020 SI CAPITAL'!E33</f>
        <v>0</v>
      </c>
      <c r="F33" s="52">
        <f t="shared" ref="F33:F45" si="13">+C33+E33</f>
        <v>303656000</v>
      </c>
      <c r="G33" s="52">
        <f>+'[2]JUNIO 2020 SI CAPITAL'!$F$33</f>
        <v>22325045</v>
      </c>
      <c r="H33" s="52">
        <f>+G33+'[1]MAYO 2020 SI CAPITAL'!H33</f>
        <v>167264349</v>
      </c>
      <c r="I33" s="126">
        <f t="shared" si="1"/>
        <v>0.55083498761756722</v>
      </c>
      <c r="J33" s="52">
        <f t="shared" si="2"/>
        <v>136391651</v>
      </c>
    </row>
    <row r="34" spans="1:46" ht="15.75" customHeight="1" x14ac:dyDescent="0.25">
      <c r="A34" s="50" t="s">
        <v>64</v>
      </c>
      <c r="B34" s="51" t="s">
        <v>65</v>
      </c>
      <c r="C34" s="52">
        <v>5122506000</v>
      </c>
      <c r="D34" s="52">
        <f>+'[2]JUNIO 2020 SI CAPITAL'!$D$34</f>
        <v>0</v>
      </c>
      <c r="E34" s="52">
        <f>+D34+'[1]MAYO 2020 SI CAPITAL'!E34</f>
        <v>0</v>
      </c>
      <c r="F34" s="52">
        <f t="shared" si="13"/>
        <v>5122506000</v>
      </c>
      <c r="G34" s="52">
        <f>+'[2]JUNIO 2020 SI CAPITAL'!$F$34</f>
        <v>167699239</v>
      </c>
      <c r="H34" s="52">
        <f>+G34+'[1]MAYO 2020 SI CAPITAL'!H34</f>
        <v>2987830824</v>
      </c>
      <c r="I34" s="126">
        <f t="shared" si="1"/>
        <v>0.58327522193239012</v>
      </c>
      <c r="J34" s="52">
        <f t="shared" si="2"/>
        <v>2134675176</v>
      </c>
    </row>
    <row r="35" spans="1:46" ht="15.75" customHeight="1" x14ac:dyDescent="0.25">
      <c r="A35" s="50" t="s">
        <v>66</v>
      </c>
      <c r="B35" s="51" t="s">
        <v>67</v>
      </c>
      <c r="C35" s="52">
        <v>5297126000</v>
      </c>
      <c r="D35" s="52">
        <f>+'[2]JUNIO 2020 SI CAPITAL'!$D$35</f>
        <v>0</v>
      </c>
      <c r="E35" s="52">
        <f>+D35+'[1]MAYO 2020 SI CAPITAL'!E35</f>
        <v>0</v>
      </c>
      <c r="F35" s="52">
        <f t="shared" si="13"/>
        <v>5297126000</v>
      </c>
      <c r="G35" s="52">
        <f>+'[2]JUNIO 2020 SI CAPITAL'!$F$35</f>
        <v>83516062</v>
      </c>
      <c r="H35" s="52">
        <f>+G35+'[1]MAYO 2020 SI CAPITAL'!H35</f>
        <v>2613353790</v>
      </c>
      <c r="I35" s="126">
        <f t="shared" si="1"/>
        <v>0.49335314848089323</v>
      </c>
      <c r="J35" s="52">
        <f t="shared" si="2"/>
        <v>2683772210</v>
      </c>
    </row>
    <row r="36" spans="1:46" ht="15.75" customHeight="1" x14ac:dyDescent="0.25">
      <c r="A36" s="50" t="s">
        <v>68</v>
      </c>
      <c r="B36" s="51" t="s">
        <v>69</v>
      </c>
      <c r="C36" s="52">
        <v>991011000</v>
      </c>
      <c r="D36" s="52">
        <f>+'[2]JUNIO 2020 SI CAPITAL'!$D$36</f>
        <v>0</v>
      </c>
      <c r="E36" s="52">
        <f>+D36+'[1]MAYO 2020 SI CAPITAL'!E36</f>
        <v>0</v>
      </c>
      <c r="F36" s="52">
        <f t="shared" si="13"/>
        <v>991011000</v>
      </c>
      <c r="G36" s="52">
        <f>+'[2]JUNIO 2020 SI CAPITAL'!$F$36</f>
        <v>0</v>
      </c>
      <c r="H36" s="52">
        <f>+G36+'[1]MAYO 2020 SI CAPITAL'!H36</f>
        <v>480848990</v>
      </c>
      <c r="I36" s="126">
        <f t="shared" si="1"/>
        <v>0.48521054761248866</v>
      </c>
      <c r="J36" s="52">
        <f t="shared" si="2"/>
        <v>510162010</v>
      </c>
    </row>
    <row r="37" spans="1:46" ht="15.75" customHeight="1" x14ac:dyDescent="0.25">
      <c r="A37" s="50" t="s">
        <v>70</v>
      </c>
      <c r="B37" s="51" t="s">
        <v>71</v>
      </c>
      <c r="C37" s="52">
        <v>103536000</v>
      </c>
      <c r="D37" s="52">
        <f>+'[2]JUNIO 2020 SI CAPITAL'!$D$37</f>
        <v>0</v>
      </c>
      <c r="E37" s="52">
        <f>+D37+'[1]MAYO 2020 SI CAPITAL'!E37</f>
        <v>0</v>
      </c>
      <c r="F37" s="52">
        <f t="shared" si="13"/>
        <v>103536000</v>
      </c>
      <c r="G37" s="52">
        <f>+'[2]JUNIO 2020 SI CAPITAL'!$F$37</f>
        <v>2291109</v>
      </c>
      <c r="H37" s="52">
        <f>+G37+'[1]MAYO 2020 SI CAPITAL'!H37</f>
        <v>98115272</v>
      </c>
      <c r="I37" s="126">
        <f t="shared" si="1"/>
        <v>0.94764402719826923</v>
      </c>
      <c r="J37" s="52">
        <f t="shared" si="2"/>
        <v>5420728</v>
      </c>
    </row>
    <row r="38" spans="1:46" ht="15.75" customHeight="1" x14ac:dyDescent="0.25">
      <c r="A38" s="50" t="s">
        <v>72</v>
      </c>
      <c r="B38" s="51" t="s">
        <v>73</v>
      </c>
      <c r="C38" s="52">
        <v>0</v>
      </c>
      <c r="D38" s="52">
        <f>+'[2]JUNIO 2020 SI CAPITAL'!$D$38</f>
        <v>0</v>
      </c>
      <c r="E38" s="52">
        <f>+D38+'[1]MAYO 2020 SI CAPITAL'!E38</f>
        <v>0</v>
      </c>
      <c r="F38" s="52">
        <f t="shared" si="13"/>
        <v>0</v>
      </c>
      <c r="G38" s="52">
        <f>+'[2]JUNIO 2020 SI CAPITAL'!$F$38</f>
        <v>0</v>
      </c>
      <c r="H38" s="52">
        <f>+G38+'[1]MAYO 2020 SI CAPITAL'!H38</f>
        <v>0</v>
      </c>
      <c r="I38" s="126">
        <f t="shared" si="1"/>
        <v>0</v>
      </c>
      <c r="J38" s="52">
        <f t="shared" si="2"/>
        <v>0</v>
      </c>
    </row>
    <row r="39" spans="1:46" ht="15.75" customHeight="1" x14ac:dyDescent="0.25">
      <c r="A39" s="72" t="s">
        <v>74</v>
      </c>
      <c r="B39" s="73" t="s">
        <v>75</v>
      </c>
      <c r="C39" s="74">
        <v>652806000</v>
      </c>
      <c r="D39" s="74">
        <f>+'[2]JUNIO 2020 SI CAPITAL'!$D$39</f>
        <v>0</v>
      </c>
      <c r="E39" s="74">
        <f>+D39+'[1]MAYO 2020 SI CAPITAL'!E39</f>
        <v>0</v>
      </c>
      <c r="F39" s="74">
        <f t="shared" si="13"/>
        <v>652806000</v>
      </c>
      <c r="G39" s="74">
        <f>+'[2]JUNIO 2020 SI CAPITAL'!$F$39</f>
        <v>40829200</v>
      </c>
      <c r="H39" s="74">
        <f>+G39+'[1]MAYO 2020 SI CAPITAL'!H39</f>
        <v>202618300</v>
      </c>
      <c r="I39" s="134">
        <f t="shared" si="1"/>
        <v>0.3103805724824833</v>
      </c>
      <c r="J39" s="74">
        <f t="shared" si="2"/>
        <v>450187700</v>
      </c>
    </row>
    <row r="40" spans="1:46" ht="15.75" customHeight="1" x14ac:dyDescent="0.25">
      <c r="A40" s="72" t="s">
        <v>76</v>
      </c>
      <c r="B40" s="73" t="s">
        <v>77</v>
      </c>
      <c r="C40" s="74">
        <v>251661000</v>
      </c>
      <c r="D40" s="74">
        <f>+'[2]JUNIO 2020 SI CAPITAL'!$D$40</f>
        <v>0</v>
      </c>
      <c r="E40" s="74">
        <f>+D40+'[1]MAYO 2020 SI CAPITAL'!E40</f>
        <v>0</v>
      </c>
      <c r="F40" s="74">
        <f t="shared" si="13"/>
        <v>251661000</v>
      </c>
      <c r="G40" s="74">
        <f>+'[2]JUNIO 2020 SI CAPITAL'!$F$40</f>
        <v>0</v>
      </c>
      <c r="H40" s="74">
        <f>+G40+'[1]MAYO 2020 SI CAPITAL'!H40</f>
        <v>0</v>
      </c>
      <c r="I40" s="134">
        <f t="shared" si="1"/>
        <v>0</v>
      </c>
      <c r="J40" s="74">
        <f t="shared" si="2"/>
        <v>251661000</v>
      </c>
    </row>
    <row r="41" spans="1:46" ht="15.75" customHeight="1" x14ac:dyDescent="0.25">
      <c r="A41" s="72" t="s">
        <v>78</v>
      </c>
      <c r="B41" s="73" t="s">
        <v>79</v>
      </c>
      <c r="C41" s="74">
        <v>454442000</v>
      </c>
      <c r="D41" s="74">
        <f>+'[2]JUNIO 2020 SI CAPITAL'!$D$41</f>
        <v>0</v>
      </c>
      <c r="E41" s="74">
        <f>+D41+'[1]MAYO 2020 SI CAPITAL'!E41</f>
        <v>0</v>
      </c>
      <c r="F41" s="74">
        <f t="shared" si="13"/>
        <v>454442000</v>
      </c>
      <c r="G41" s="74">
        <f>+'[2]JUNIO 2020 SI CAPITAL'!$F$41</f>
        <v>66200</v>
      </c>
      <c r="H41" s="74">
        <f>+G41+'[1]MAYO 2020 SI CAPITAL'!H41</f>
        <v>267003600</v>
      </c>
      <c r="I41" s="134">
        <f t="shared" si="1"/>
        <v>0.58754164447828328</v>
      </c>
      <c r="J41" s="74">
        <f t="shared" si="2"/>
        <v>187438400</v>
      </c>
    </row>
    <row r="42" spans="1:46" ht="15.75" customHeight="1" x14ac:dyDescent="0.25">
      <c r="A42" s="72" t="s">
        <v>80</v>
      </c>
      <c r="B42" s="73" t="s">
        <v>81</v>
      </c>
      <c r="C42" s="74">
        <v>476948000</v>
      </c>
      <c r="D42" s="74">
        <f>+'[2]JUNIO 2020 SI CAPITAL'!$D$42</f>
        <v>0</v>
      </c>
      <c r="E42" s="74">
        <f>+D42+'[1]MAYO 2020 SI CAPITAL'!E42</f>
        <v>0</v>
      </c>
      <c r="F42" s="74">
        <f t="shared" si="13"/>
        <v>476948000</v>
      </c>
      <c r="G42" s="74">
        <f>+'[2]JUNIO 2020 SI CAPITAL'!$F$42</f>
        <v>12694082</v>
      </c>
      <c r="H42" s="74">
        <f>+G42+'[1]MAYO 2020 SI CAPITAL'!H42</f>
        <v>135232409</v>
      </c>
      <c r="I42" s="134">
        <f t="shared" si="1"/>
        <v>0.28353700822731198</v>
      </c>
      <c r="J42" s="74">
        <f t="shared" si="2"/>
        <v>341715591</v>
      </c>
    </row>
    <row r="43" spans="1:46" ht="15.75" customHeight="1" x14ac:dyDescent="0.25">
      <c r="A43" s="72" t="s">
        <v>82</v>
      </c>
      <c r="B43" s="73" t="s">
        <v>83</v>
      </c>
      <c r="C43" s="74">
        <v>1000000000</v>
      </c>
      <c r="D43" s="74">
        <f>+'[2]JUNIO 2020 SI CAPITAL'!$D$43</f>
        <v>0</v>
      </c>
      <c r="E43" s="74">
        <f>+D43+'[1]MAYO 2020 SI CAPITAL'!E43</f>
        <v>0</v>
      </c>
      <c r="F43" s="74">
        <f t="shared" si="13"/>
        <v>1000000000</v>
      </c>
      <c r="G43" s="74">
        <f>+'[2]JUNIO 2020 SI CAPITAL'!$F$43</f>
        <v>0</v>
      </c>
      <c r="H43" s="74">
        <f>+G43+'[1]MAYO 2020 SI CAPITAL'!H43</f>
        <v>0</v>
      </c>
      <c r="I43" s="134">
        <f t="shared" si="1"/>
        <v>0</v>
      </c>
      <c r="J43" s="74">
        <f t="shared" si="2"/>
        <v>1000000000</v>
      </c>
    </row>
    <row r="44" spans="1:46" ht="15.75" customHeight="1" x14ac:dyDescent="0.25">
      <c r="A44" s="72" t="s">
        <v>84</v>
      </c>
      <c r="B44" s="73" t="s">
        <v>85</v>
      </c>
      <c r="C44" s="74">
        <v>200000000</v>
      </c>
      <c r="D44" s="74">
        <f>+'[2]JUNIO 2020 SI CAPITAL'!$D$44</f>
        <v>0</v>
      </c>
      <c r="E44" s="74">
        <f>+D44+'[1]MAYO 2020 SI CAPITAL'!E44</f>
        <v>0</v>
      </c>
      <c r="F44" s="74">
        <f t="shared" si="13"/>
        <v>200000000</v>
      </c>
      <c r="G44" s="74">
        <f>+'[2]JUNIO 2020 SI CAPITAL'!$F$44</f>
        <v>0</v>
      </c>
      <c r="H44" s="74">
        <f>+G44+'[1]MAYO 2020 SI CAPITAL'!H44</f>
        <v>0</v>
      </c>
      <c r="I44" s="134">
        <f t="shared" si="1"/>
        <v>0</v>
      </c>
      <c r="J44" s="74">
        <f t="shared" si="2"/>
        <v>200000000</v>
      </c>
    </row>
    <row r="45" spans="1:46" ht="15.75" customHeight="1" x14ac:dyDescent="0.25">
      <c r="A45" s="72" t="s">
        <v>86</v>
      </c>
      <c r="B45" s="73" t="s">
        <v>87</v>
      </c>
      <c r="C45" s="74">
        <v>51000000</v>
      </c>
      <c r="D45" s="74">
        <f>+'[2]JUNIO 2020 SI CAPITAL'!$D$45</f>
        <v>0</v>
      </c>
      <c r="E45" s="74">
        <f>+D45+'[1]MAYO 2020 SI CAPITAL'!E45</f>
        <v>0</v>
      </c>
      <c r="F45" s="74">
        <f t="shared" si="13"/>
        <v>51000000</v>
      </c>
      <c r="G45" s="74">
        <f>+'[2]JUNIO 2020 SI CAPITAL'!$F$45</f>
        <v>904750</v>
      </c>
      <c r="H45" s="74">
        <f>+G45+'[1]MAYO 2020 SI CAPITAL'!H45</f>
        <v>8004950</v>
      </c>
      <c r="I45" s="134">
        <f t="shared" si="1"/>
        <v>0.15695980392156864</v>
      </c>
      <c r="J45" s="74">
        <f t="shared" si="2"/>
        <v>42995050</v>
      </c>
    </row>
    <row r="46" spans="1:46" ht="15.75" customHeight="1" x14ac:dyDescent="0.25">
      <c r="A46" s="66" t="s">
        <v>88</v>
      </c>
      <c r="B46" s="67" t="s">
        <v>89</v>
      </c>
      <c r="C46" s="75">
        <f>+C47</f>
        <v>424710000</v>
      </c>
      <c r="D46" s="75">
        <f t="shared" ref="D46:H46" si="14">+D47</f>
        <v>0</v>
      </c>
      <c r="E46" s="75">
        <f t="shared" si="14"/>
        <v>0</v>
      </c>
      <c r="F46" s="75">
        <f t="shared" si="14"/>
        <v>424710000</v>
      </c>
      <c r="G46" s="75">
        <f t="shared" si="14"/>
        <v>25901260</v>
      </c>
      <c r="H46" s="75">
        <f t="shared" si="14"/>
        <v>27174974</v>
      </c>
      <c r="I46" s="135">
        <f t="shared" si="1"/>
        <v>6.39847754938664E-2</v>
      </c>
      <c r="J46" s="75">
        <f t="shared" si="2"/>
        <v>397535026</v>
      </c>
    </row>
    <row r="47" spans="1:46" ht="15.75" customHeight="1" x14ac:dyDescent="0.25">
      <c r="A47" s="76" t="s">
        <v>90</v>
      </c>
      <c r="B47" s="77" t="s">
        <v>91</v>
      </c>
      <c r="C47" s="78">
        <v>424710000</v>
      </c>
      <c r="D47" s="52">
        <f>+'[2]JUNIO 2020 SI CAPITAL'!$D$47</f>
        <v>0</v>
      </c>
      <c r="E47" s="52">
        <f>+D47+'[1]MAYO 2020 SI CAPITAL'!E47</f>
        <v>0</v>
      </c>
      <c r="F47" s="52">
        <f>+C47+E47</f>
        <v>424710000</v>
      </c>
      <c r="G47" s="52">
        <f>+'[2]JUNIO 2020 SI CAPITAL'!$F$47</f>
        <v>25901260</v>
      </c>
      <c r="H47" s="52">
        <f>+G47+'[1]MAYO 2020 SI CAPITAL'!H47</f>
        <v>27174974</v>
      </c>
      <c r="I47" s="126">
        <f t="shared" si="1"/>
        <v>6.39847754938664E-2</v>
      </c>
      <c r="J47" s="52">
        <f t="shared" si="2"/>
        <v>397535026</v>
      </c>
    </row>
    <row r="48" spans="1:46" s="39" customFormat="1" ht="15.75" customHeight="1" x14ac:dyDescent="0.25">
      <c r="A48" s="40" t="s">
        <v>92</v>
      </c>
      <c r="B48" s="41" t="s">
        <v>93</v>
      </c>
      <c r="C48" s="42">
        <f>+C49+C59</f>
        <v>36765424000</v>
      </c>
      <c r="D48" s="42">
        <f t="shared" ref="D48:H48" si="15">+D49+D59</f>
        <v>0</v>
      </c>
      <c r="E48" s="42">
        <f t="shared" si="15"/>
        <v>0</v>
      </c>
      <c r="F48" s="42">
        <f t="shared" si="15"/>
        <v>36765424000</v>
      </c>
      <c r="G48" s="42">
        <f t="shared" si="15"/>
        <v>3510886052</v>
      </c>
      <c r="H48" s="42">
        <f t="shared" si="15"/>
        <v>19546122085</v>
      </c>
      <c r="I48" s="123">
        <f t="shared" si="1"/>
        <v>0.53164413621341622</v>
      </c>
      <c r="J48" s="42">
        <f t="shared" si="2"/>
        <v>17219301915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ht="15.75" customHeight="1" x14ac:dyDescent="0.25">
      <c r="A49" s="79" t="s">
        <v>94</v>
      </c>
      <c r="B49" s="80" t="s">
        <v>95</v>
      </c>
      <c r="C49" s="81">
        <f>+C50</f>
        <v>36751224000</v>
      </c>
      <c r="D49" s="81">
        <f t="shared" ref="D49:H49" si="16">+D50</f>
        <v>0</v>
      </c>
      <c r="E49" s="81">
        <f t="shared" si="16"/>
        <v>0</v>
      </c>
      <c r="F49" s="81">
        <f t="shared" si="16"/>
        <v>36751224000</v>
      </c>
      <c r="G49" s="81">
        <f t="shared" si="16"/>
        <v>3510886052</v>
      </c>
      <c r="H49" s="81">
        <f t="shared" si="16"/>
        <v>19529772843</v>
      </c>
      <c r="I49" s="136">
        <f t="shared" si="1"/>
        <v>0.53140469125599732</v>
      </c>
      <c r="J49" s="81">
        <f t="shared" si="2"/>
        <v>17221451157</v>
      </c>
    </row>
    <row r="50" spans="1:46" ht="15.75" customHeight="1" x14ac:dyDescent="0.25">
      <c r="A50" s="55" t="s">
        <v>96</v>
      </c>
      <c r="B50" s="82" t="s">
        <v>97</v>
      </c>
      <c r="C50" s="57">
        <f>+C51+C52</f>
        <v>36751224000</v>
      </c>
      <c r="D50" s="57">
        <f t="shared" ref="D50:H50" si="17">+D51+D52</f>
        <v>0</v>
      </c>
      <c r="E50" s="57">
        <f t="shared" si="17"/>
        <v>0</v>
      </c>
      <c r="F50" s="57">
        <f t="shared" si="17"/>
        <v>36751224000</v>
      </c>
      <c r="G50" s="57">
        <f t="shared" si="17"/>
        <v>3510886052</v>
      </c>
      <c r="H50" s="57">
        <f t="shared" si="17"/>
        <v>19529772843</v>
      </c>
      <c r="I50" s="128">
        <f t="shared" si="1"/>
        <v>0.53140469125599732</v>
      </c>
      <c r="J50" s="57">
        <f t="shared" si="2"/>
        <v>17221451157</v>
      </c>
    </row>
    <row r="51" spans="1:46" s="85" customFormat="1" ht="15.75" customHeight="1" x14ac:dyDescent="0.25">
      <c r="A51" s="83" t="s">
        <v>98</v>
      </c>
      <c r="B51" s="83" t="s">
        <v>99</v>
      </c>
      <c r="C51" s="84">
        <v>2861649000</v>
      </c>
      <c r="D51" s="52">
        <f>+'[2]JUNIO 2020 SI CAPITAL'!$D$51</f>
        <v>0</v>
      </c>
      <c r="E51" s="52">
        <f>+D51+'[1]MAYO 2020 SI CAPITAL'!E51</f>
        <v>0</v>
      </c>
      <c r="F51" s="52">
        <f>+C51+E51</f>
        <v>2861649000</v>
      </c>
      <c r="G51" s="52">
        <f>+'[2]JUNIO 2020 SI CAPITAL'!$F$51</f>
        <v>0</v>
      </c>
      <c r="H51" s="52">
        <f>+G51+'[1]MAYO 2020 SI CAPITAL'!H51</f>
        <v>2608835849</v>
      </c>
      <c r="I51" s="137">
        <f t="shared" si="1"/>
        <v>0.91165473089117499</v>
      </c>
      <c r="J51" s="84">
        <f t="shared" si="2"/>
        <v>252813151</v>
      </c>
    </row>
    <row r="52" spans="1:46" ht="29.25" customHeight="1" x14ac:dyDescent="0.25">
      <c r="A52" s="58" t="s">
        <v>100</v>
      </c>
      <c r="B52" s="58" t="s">
        <v>101</v>
      </c>
      <c r="C52" s="59">
        <f>+SUM(C53:C58)</f>
        <v>33889575000</v>
      </c>
      <c r="D52" s="59">
        <f t="shared" ref="D52" si="18">+SUM(D53:D58)</f>
        <v>0</v>
      </c>
      <c r="E52" s="59">
        <f t="shared" ref="E52:H52" si="19">+SUM(E53:E58)</f>
        <v>0</v>
      </c>
      <c r="F52" s="59">
        <f t="shared" si="19"/>
        <v>33889575000</v>
      </c>
      <c r="G52" s="59">
        <f t="shared" si="19"/>
        <v>3510886052</v>
      </c>
      <c r="H52" s="59">
        <f t="shared" si="19"/>
        <v>16920936994</v>
      </c>
      <c r="I52" s="129">
        <f t="shared" si="1"/>
        <v>0.49929622882553115</v>
      </c>
      <c r="J52" s="59">
        <f t="shared" si="2"/>
        <v>16968638006</v>
      </c>
    </row>
    <row r="53" spans="1:46" ht="15.75" customHeight="1" x14ac:dyDescent="0.25">
      <c r="A53" s="50" t="s">
        <v>102</v>
      </c>
      <c r="B53" s="51" t="s">
        <v>103</v>
      </c>
      <c r="C53" s="52">
        <v>27517892000</v>
      </c>
      <c r="D53" s="52">
        <f>+'[2]JUNIO 2020 SI CAPITAL'!$D$53</f>
        <v>0</v>
      </c>
      <c r="E53" s="52">
        <f>+D53+'[1]MAYO 2020 SI CAPITAL'!E53</f>
        <v>0</v>
      </c>
      <c r="F53" s="52">
        <f t="shared" ref="F53:F58" si="20">+C53+E53</f>
        <v>27517892000</v>
      </c>
      <c r="G53" s="52">
        <f>+'[2]JUNIO 2020 SI CAPITAL'!$F$53</f>
        <v>3510886052</v>
      </c>
      <c r="H53" s="52">
        <f>+G53+'[1]MAYO 2020 SI CAPITAL'!H53</f>
        <v>16229116023</v>
      </c>
      <c r="I53" s="126">
        <f t="shared" si="1"/>
        <v>0.58976596110632307</v>
      </c>
      <c r="J53" s="52">
        <f t="shared" si="2"/>
        <v>11288775977</v>
      </c>
    </row>
    <row r="54" spans="1:46" ht="15.75" customHeight="1" x14ac:dyDescent="0.25">
      <c r="A54" s="50" t="s">
        <v>104</v>
      </c>
      <c r="B54" s="51" t="s">
        <v>105</v>
      </c>
      <c r="C54" s="52">
        <v>1127426000</v>
      </c>
      <c r="D54" s="52">
        <f>+'[2]JUNIO 2020 SI CAPITAL'!$D$54</f>
        <v>0</v>
      </c>
      <c r="E54" s="52">
        <f>+D54+'[1]MAYO 2020 SI CAPITAL'!E54</f>
        <v>0</v>
      </c>
      <c r="F54" s="52">
        <f t="shared" si="20"/>
        <v>1127426000</v>
      </c>
      <c r="G54" s="52">
        <f>+'[2]JUNIO 2020 SI CAPITAL'!$F$54</f>
        <v>0</v>
      </c>
      <c r="H54" s="52">
        <f>+G54+'[1]MAYO 2020 SI CAPITAL'!H54</f>
        <v>0</v>
      </c>
      <c r="I54" s="126">
        <f t="shared" si="1"/>
        <v>0</v>
      </c>
      <c r="J54" s="52">
        <f t="shared" si="2"/>
        <v>1127426000</v>
      </c>
    </row>
    <row r="55" spans="1:46" ht="15.75" customHeight="1" x14ac:dyDescent="0.25">
      <c r="A55" s="50" t="s">
        <v>106</v>
      </c>
      <c r="B55" s="51" t="s">
        <v>107</v>
      </c>
      <c r="C55" s="52">
        <v>792461000</v>
      </c>
      <c r="D55" s="52">
        <f>+'[2]JUNIO 2020 SI CAPITAL'!$D$55</f>
        <v>0</v>
      </c>
      <c r="E55" s="52">
        <f>+D55+'[1]MAYO 2020 SI CAPITAL'!E55</f>
        <v>0</v>
      </c>
      <c r="F55" s="52">
        <f t="shared" si="20"/>
        <v>792461000</v>
      </c>
      <c r="G55" s="52">
        <f>+'[2]JUNIO 2020 SI CAPITAL'!$F$55</f>
        <v>0</v>
      </c>
      <c r="H55" s="52">
        <f>+G55+'[1]MAYO 2020 SI CAPITAL'!H55</f>
        <v>674657881</v>
      </c>
      <c r="I55" s="126">
        <f t="shared" si="1"/>
        <v>0.85134521572670452</v>
      </c>
      <c r="J55" s="52">
        <f t="shared" si="2"/>
        <v>117803119</v>
      </c>
    </row>
    <row r="56" spans="1:46" ht="15.75" customHeight="1" x14ac:dyDescent="0.25">
      <c r="A56" s="50" t="s">
        <v>108</v>
      </c>
      <c r="B56" s="51" t="s">
        <v>109</v>
      </c>
      <c r="C56" s="52">
        <v>4323996000</v>
      </c>
      <c r="D56" s="52">
        <f>+'[2]JUNIO 2020 SI CAPITAL'!$D$56</f>
        <v>0</v>
      </c>
      <c r="E56" s="52">
        <f>+D56+'[1]MAYO 2020 SI CAPITAL'!E56</f>
        <v>0</v>
      </c>
      <c r="F56" s="52">
        <f t="shared" si="20"/>
        <v>4323996000</v>
      </c>
      <c r="G56" s="52">
        <f>+'[2]JUNIO 2020 SI CAPITAL'!$F$56</f>
        <v>0</v>
      </c>
      <c r="H56" s="52">
        <f>+G56+'[1]MAYO 2020 SI CAPITAL'!H56</f>
        <v>0</v>
      </c>
      <c r="I56" s="126">
        <f t="shared" si="1"/>
        <v>0</v>
      </c>
      <c r="J56" s="52">
        <f t="shared" si="2"/>
        <v>4323996000</v>
      </c>
    </row>
    <row r="57" spans="1:46" ht="15.75" customHeight="1" x14ac:dyDescent="0.25">
      <c r="A57" s="50" t="s">
        <v>110</v>
      </c>
      <c r="B57" s="51" t="s">
        <v>111</v>
      </c>
      <c r="C57" s="52">
        <v>0</v>
      </c>
      <c r="D57" s="52">
        <f>+'[2]JUNIO 2020 SI CAPITAL'!$D$57</f>
        <v>0</v>
      </c>
      <c r="E57" s="52">
        <f>+D57+'[1]MAYO 2020 SI CAPITAL'!E57</f>
        <v>0</v>
      </c>
      <c r="F57" s="52">
        <f t="shared" si="20"/>
        <v>0</v>
      </c>
      <c r="G57" s="52">
        <f>+'[2]JUNIO 2020 SI CAPITAL'!$F$57</f>
        <v>0</v>
      </c>
      <c r="H57" s="52">
        <f>+G57+'[1]MAYO 2020 SI CAPITAL'!H57</f>
        <v>0</v>
      </c>
      <c r="I57" s="126">
        <f t="shared" si="1"/>
        <v>0</v>
      </c>
      <c r="J57" s="52">
        <f t="shared" si="2"/>
        <v>0</v>
      </c>
    </row>
    <row r="58" spans="1:46" ht="15.75" customHeight="1" x14ac:dyDescent="0.25">
      <c r="A58" s="50" t="s">
        <v>112</v>
      </c>
      <c r="B58" s="51" t="s">
        <v>113</v>
      </c>
      <c r="C58" s="52">
        <v>127800000</v>
      </c>
      <c r="D58" s="52">
        <f>+'[2]JUNIO 2020 SI CAPITAL'!$D$58</f>
        <v>0</v>
      </c>
      <c r="E58" s="52">
        <f>+D58+'[1]MAYO 2020 SI CAPITAL'!E58</f>
        <v>0</v>
      </c>
      <c r="F58" s="52">
        <f t="shared" si="20"/>
        <v>127800000</v>
      </c>
      <c r="G58" s="52">
        <f>+'[2]JUNIO 2020 SI CAPITAL'!$F$58</f>
        <v>0</v>
      </c>
      <c r="H58" s="52">
        <f>+G58+'[1]MAYO 2020 SI CAPITAL'!H58</f>
        <v>17163090</v>
      </c>
      <c r="I58" s="126">
        <f t="shared" si="1"/>
        <v>0.13429647887323945</v>
      </c>
      <c r="J58" s="52">
        <f t="shared" si="2"/>
        <v>110636910</v>
      </c>
    </row>
    <row r="59" spans="1:46" ht="15.75" customHeight="1" x14ac:dyDescent="0.25">
      <c r="A59" s="86" t="s">
        <v>114</v>
      </c>
      <c r="B59" s="80" t="s">
        <v>115</v>
      </c>
      <c r="C59" s="81">
        <f>+C60</f>
        <v>14200000</v>
      </c>
      <c r="D59" s="81">
        <f t="shared" ref="D59:H59" si="21">+D60</f>
        <v>0</v>
      </c>
      <c r="E59" s="81">
        <f t="shared" si="21"/>
        <v>0</v>
      </c>
      <c r="F59" s="81">
        <f t="shared" si="21"/>
        <v>14200000</v>
      </c>
      <c r="G59" s="81">
        <f t="shared" si="21"/>
        <v>0</v>
      </c>
      <c r="H59" s="81">
        <f t="shared" si="21"/>
        <v>16349242</v>
      </c>
      <c r="I59" s="136">
        <f t="shared" si="1"/>
        <v>1.1513550704225353</v>
      </c>
      <c r="J59" s="81">
        <f t="shared" si="2"/>
        <v>-2149242</v>
      </c>
    </row>
    <row r="60" spans="1:46" ht="15.75" customHeight="1" x14ac:dyDescent="0.25">
      <c r="A60" s="87" t="s">
        <v>116</v>
      </c>
      <c r="B60" s="51" t="s">
        <v>113</v>
      </c>
      <c r="C60" s="52">
        <v>14200000</v>
      </c>
      <c r="D60" s="52">
        <f>+'[2]JUNIO 2020 SI CAPITAL'!$D$60</f>
        <v>0</v>
      </c>
      <c r="E60" s="52">
        <f>+D60+'[1]MAYO 2020 SI CAPITAL'!E60</f>
        <v>0</v>
      </c>
      <c r="F60" s="52">
        <f>+C60+E60</f>
        <v>14200000</v>
      </c>
      <c r="G60" s="52">
        <f>+'[2]JUNIO 2020 SI CAPITAL'!$F$60</f>
        <v>0</v>
      </c>
      <c r="H60" s="52">
        <f>+G60+'[1]MAYO 2020 SI CAPITAL'!H60</f>
        <v>16349242</v>
      </c>
      <c r="I60" s="126">
        <f t="shared" si="1"/>
        <v>1.1513550704225353</v>
      </c>
      <c r="J60" s="52">
        <f t="shared" si="2"/>
        <v>-2149242</v>
      </c>
    </row>
    <row r="61" spans="1:46" s="39" customFormat="1" ht="15.75" customHeight="1" x14ac:dyDescent="0.25">
      <c r="A61" s="40" t="s">
        <v>117</v>
      </c>
      <c r="B61" s="41" t="s">
        <v>118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123">
        <f t="shared" si="1"/>
        <v>0</v>
      </c>
      <c r="J61" s="42">
        <f t="shared" si="2"/>
        <v>0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</row>
    <row r="62" spans="1:46" s="39" customFormat="1" ht="15.75" customHeight="1" x14ac:dyDescent="0.25">
      <c r="A62" s="40" t="s">
        <v>119</v>
      </c>
      <c r="B62" s="41" t="s">
        <v>120</v>
      </c>
      <c r="C62" s="42">
        <f>+C64+C71+C86+C89+C91</f>
        <v>11448374000</v>
      </c>
      <c r="D62" s="42">
        <f t="shared" ref="D62:H62" si="22">+D64+D71+D86+D89+D91</f>
        <v>0</v>
      </c>
      <c r="E62" s="42">
        <f t="shared" si="22"/>
        <v>21864776684</v>
      </c>
      <c r="F62" s="42">
        <f t="shared" si="22"/>
        <v>33313150684</v>
      </c>
      <c r="G62" s="42">
        <f t="shared" si="22"/>
        <v>63021219</v>
      </c>
      <c r="H62" s="42">
        <f t="shared" si="22"/>
        <v>28284992660</v>
      </c>
      <c r="I62" s="123">
        <f t="shared" si="1"/>
        <v>0.84906387055082788</v>
      </c>
      <c r="J62" s="42">
        <f t="shared" si="2"/>
        <v>5028158024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</row>
    <row r="63" spans="1:46" s="39" customFormat="1" ht="15.75" customHeight="1" x14ac:dyDescent="0.25">
      <c r="A63" s="88" t="s">
        <v>121</v>
      </c>
      <c r="B63" s="89" t="s">
        <v>122</v>
      </c>
      <c r="C63" s="90">
        <f t="shared" ref="C63:H64" si="23">+C64</f>
        <v>213200000</v>
      </c>
      <c r="D63" s="90">
        <f t="shared" si="23"/>
        <v>0</v>
      </c>
      <c r="E63" s="90">
        <f t="shared" si="23"/>
        <v>0</v>
      </c>
      <c r="F63" s="90">
        <f t="shared" si="23"/>
        <v>213200000</v>
      </c>
      <c r="G63" s="90">
        <f t="shared" si="23"/>
        <v>30985426</v>
      </c>
      <c r="H63" s="90">
        <f t="shared" si="23"/>
        <v>72153634</v>
      </c>
      <c r="I63" s="138">
        <f t="shared" si="1"/>
        <v>0.33843167917448408</v>
      </c>
      <c r="J63" s="90">
        <f t="shared" si="2"/>
        <v>141046366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</row>
    <row r="64" spans="1:46" s="39" customFormat="1" ht="15.75" customHeight="1" x14ac:dyDescent="0.25">
      <c r="A64" s="91" t="s">
        <v>123</v>
      </c>
      <c r="B64" s="91" t="s">
        <v>124</v>
      </c>
      <c r="C64" s="92">
        <f t="shared" si="23"/>
        <v>213200000</v>
      </c>
      <c r="D64" s="92">
        <f t="shared" si="23"/>
        <v>0</v>
      </c>
      <c r="E64" s="92">
        <f t="shared" si="23"/>
        <v>0</v>
      </c>
      <c r="F64" s="92">
        <f t="shared" si="23"/>
        <v>213200000</v>
      </c>
      <c r="G64" s="92">
        <f t="shared" si="23"/>
        <v>30985426</v>
      </c>
      <c r="H64" s="92">
        <f t="shared" si="23"/>
        <v>72153634</v>
      </c>
      <c r="I64" s="129">
        <f t="shared" si="1"/>
        <v>0.33843167917448408</v>
      </c>
      <c r="J64" s="92">
        <f t="shared" si="2"/>
        <v>141046366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</row>
    <row r="65" spans="1:62" s="39" customFormat="1" ht="15.75" customHeight="1" x14ac:dyDescent="0.25">
      <c r="A65" s="93" t="s">
        <v>125</v>
      </c>
      <c r="B65" s="93" t="s">
        <v>126</v>
      </c>
      <c r="C65" s="94">
        <f>+C66+C69</f>
        <v>213200000</v>
      </c>
      <c r="D65" s="94">
        <f t="shared" ref="D65:H65" si="24">+D66+D69</f>
        <v>0</v>
      </c>
      <c r="E65" s="94">
        <f t="shared" si="24"/>
        <v>0</v>
      </c>
      <c r="F65" s="94">
        <f t="shared" si="24"/>
        <v>213200000</v>
      </c>
      <c r="G65" s="94">
        <f t="shared" si="24"/>
        <v>30985426</v>
      </c>
      <c r="H65" s="94">
        <f t="shared" si="24"/>
        <v>72153634</v>
      </c>
      <c r="I65" s="139">
        <f t="shared" si="1"/>
        <v>0.33843167917448408</v>
      </c>
      <c r="J65" s="94">
        <f t="shared" si="2"/>
        <v>141046366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</row>
    <row r="66" spans="1:62" s="39" customFormat="1" ht="15.75" customHeight="1" x14ac:dyDescent="0.25">
      <c r="A66" s="95" t="s">
        <v>127</v>
      </c>
      <c r="B66" s="95" t="s">
        <v>128</v>
      </c>
      <c r="C66" s="96">
        <f>+C67+C68</f>
        <v>150000000</v>
      </c>
      <c r="D66" s="96">
        <f t="shared" ref="D66:H66" si="25">+D67+D68</f>
        <v>0</v>
      </c>
      <c r="E66" s="96">
        <f t="shared" si="25"/>
        <v>0</v>
      </c>
      <c r="F66" s="96">
        <f t="shared" si="25"/>
        <v>150000000</v>
      </c>
      <c r="G66" s="96">
        <f t="shared" si="25"/>
        <v>24935392</v>
      </c>
      <c r="H66" s="96">
        <f t="shared" si="25"/>
        <v>49483852</v>
      </c>
      <c r="I66" s="138">
        <f t="shared" si="1"/>
        <v>0.32989234666666667</v>
      </c>
      <c r="J66" s="96">
        <f t="shared" si="2"/>
        <v>100516148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</row>
    <row r="67" spans="1:62" s="39" customFormat="1" ht="15.75" customHeight="1" x14ac:dyDescent="0.25">
      <c r="A67" s="50" t="s">
        <v>129</v>
      </c>
      <c r="B67" s="51" t="s">
        <v>130</v>
      </c>
      <c r="C67" s="97">
        <v>150000000</v>
      </c>
      <c r="D67" s="52">
        <f>+'[2]JUNIO 2020 SI CAPITAL'!$D$67</f>
        <v>0</v>
      </c>
      <c r="E67" s="52">
        <f>+D67+'[1]MAYO 2020 SI CAPITAL'!E67</f>
        <v>0</v>
      </c>
      <c r="F67" s="52">
        <f t="shared" ref="F67:F68" si="26">+C67+E67</f>
        <v>150000000</v>
      </c>
      <c r="G67" s="52">
        <f>+'[2]JUNIO 2020 SI CAPITAL'!$F$67</f>
        <v>24935392</v>
      </c>
      <c r="H67" s="52">
        <f>+G67+'[1]MAYO 2020 SI CAPITAL'!H67</f>
        <v>49483852</v>
      </c>
      <c r="I67" s="126">
        <f t="shared" si="1"/>
        <v>0.32989234666666667</v>
      </c>
      <c r="J67" s="52">
        <f t="shared" si="2"/>
        <v>100516148</v>
      </c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</row>
    <row r="68" spans="1:62" s="39" customFormat="1" ht="15.75" customHeight="1" x14ac:dyDescent="0.25">
      <c r="A68" s="50" t="s">
        <v>131</v>
      </c>
      <c r="B68" s="51" t="s">
        <v>132</v>
      </c>
      <c r="C68" s="97">
        <v>0</v>
      </c>
      <c r="D68" s="52">
        <f>+'[2]JUNIO 2020 SI CAPITAL'!$D$68</f>
        <v>0</v>
      </c>
      <c r="E68" s="52">
        <f>+D68+'[1]MAYO 2020 SI CAPITAL'!E68</f>
        <v>0</v>
      </c>
      <c r="F68" s="52">
        <f t="shared" si="26"/>
        <v>0</v>
      </c>
      <c r="G68" s="52">
        <f>+'[2]JUNIO 2020 SI CAPITAL'!$F$68</f>
        <v>0</v>
      </c>
      <c r="H68" s="52">
        <f>+G68+'[1]MAYO 2020 SI CAPITAL'!H68</f>
        <v>0</v>
      </c>
      <c r="I68" s="126">
        <f t="shared" si="1"/>
        <v>0</v>
      </c>
      <c r="J68" s="52">
        <f t="shared" si="2"/>
        <v>0</v>
      </c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</row>
    <row r="69" spans="1:62" s="39" customFormat="1" ht="15.75" customHeight="1" x14ac:dyDescent="0.25">
      <c r="A69" s="95" t="s">
        <v>133</v>
      </c>
      <c r="B69" s="95" t="s">
        <v>134</v>
      </c>
      <c r="C69" s="96">
        <f>+C70</f>
        <v>63200000</v>
      </c>
      <c r="D69" s="96">
        <f t="shared" ref="D69:H69" si="27">+D70</f>
        <v>0</v>
      </c>
      <c r="E69" s="96">
        <f t="shared" si="27"/>
        <v>0</v>
      </c>
      <c r="F69" s="96">
        <f t="shared" si="27"/>
        <v>63200000</v>
      </c>
      <c r="G69" s="96">
        <f t="shared" si="27"/>
        <v>6050034</v>
      </c>
      <c r="H69" s="96">
        <f t="shared" si="27"/>
        <v>22669782</v>
      </c>
      <c r="I69" s="138">
        <f t="shared" si="1"/>
        <v>0.35869908227848102</v>
      </c>
      <c r="J69" s="96">
        <f t="shared" si="2"/>
        <v>40530218</v>
      </c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</row>
    <row r="70" spans="1:62" s="39" customFormat="1" ht="15.75" customHeight="1" x14ac:dyDescent="0.25">
      <c r="A70" s="50" t="s">
        <v>135</v>
      </c>
      <c r="B70" s="51" t="s">
        <v>130</v>
      </c>
      <c r="C70" s="97">
        <v>63200000</v>
      </c>
      <c r="D70" s="52">
        <f>+'[2]JUNIO 2020 SI CAPITAL'!$D$70</f>
        <v>0</v>
      </c>
      <c r="E70" s="52">
        <f>+D70+'[1]MAYO 2020 SI CAPITAL'!E70</f>
        <v>0</v>
      </c>
      <c r="F70" s="52">
        <f>+C70+E70</f>
        <v>63200000</v>
      </c>
      <c r="G70" s="52">
        <f>+'[2]JUNIO 2020 SI CAPITAL'!$F$70</f>
        <v>6050034</v>
      </c>
      <c r="H70" s="52">
        <f>+G70+'[1]MAYO 2020 SI CAPITAL'!H70</f>
        <v>22669782</v>
      </c>
      <c r="I70" s="126">
        <f t="shared" si="1"/>
        <v>0.35869908227848102</v>
      </c>
      <c r="J70" s="52">
        <f t="shared" si="2"/>
        <v>40530218</v>
      </c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</row>
    <row r="71" spans="1:62" s="39" customFormat="1" ht="15.75" customHeight="1" x14ac:dyDescent="0.25">
      <c r="A71" s="98" t="s">
        <v>136</v>
      </c>
      <c r="B71" s="98" t="s">
        <v>137</v>
      </c>
      <c r="C71" s="90">
        <f>+C72+C75</f>
        <v>2371041000</v>
      </c>
      <c r="D71" s="90">
        <f t="shared" ref="D71:H71" si="28">+D72+D75</f>
        <v>0</v>
      </c>
      <c r="E71" s="90">
        <f t="shared" si="28"/>
        <v>2178754896</v>
      </c>
      <c r="F71" s="90">
        <f t="shared" si="28"/>
        <v>4549795896</v>
      </c>
      <c r="G71" s="90">
        <f t="shared" si="28"/>
        <v>0</v>
      </c>
      <c r="H71" s="90">
        <f t="shared" si="28"/>
        <v>4549795896</v>
      </c>
      <c r="I71" s="138">
        <f t="shared" si="1"/>
        <v>1</v>
      </c>
      <c r="J71" s="90">
        <f t="shared" si="2"/>
        <v>0</v>
      </c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</row>
    <row r="72" spans="1:62" s="39" customFormat="1" ht="15.75" customHeight="1" x14ac:dyDescent="0.25">
      <c r="A72" s="99" t="s">
        <v>138</v>
      </c>
      <c r="B72" s="99" t="s">
        <v>139</v>
      </c>
      <c r="C72" s="100">
        <f t="shared" ref="C72:H73" si="29">+C73</f>
        <v>0</v>
      </c>
      <c r="D72" s="100">
        <f t="shared" si="29"/>
        <v>0</v>
      </c>
      <c r="E72" s="100">
        <f t="shared" si="29"/>
        <v>0</v>
      </c>
      <c r="F72" s="100">
        <f t="shared" si="29"/>
        <v>0</v>
      </c>
      <c r="G72" s="100">
        <f t="shared" si="29"/>
        <v>0</v>
      </c>
      <c r="H72" s="100">
        <f t="shared" si="29"/>
        <v>0</v>
      </c>
      <c r="I72" s="140">
        <f t="shared" si="1"/>
        <v>0</v>
      </c>
      <c r="J72" s="100">
        <f t="shared" si="2"/>
        <v>0</v>
      </c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</row>
    <row r="73" spans="1:62" s="39" customFormat="1" ht="15.75" customHeight="1" x14ac:dyDescent="0.25">
      <c r="A73" s="93" t="s">
        <v>140</v>
      </c>
      <c r="B73" s="93" t="s">
        <v>141</v>
      </c>
      <c r="C73" s="94">
        <f t="shared" si="29"/>
        <v>0</v>
      </c>
      <c r="D73" s="94">
        <f t="shared" si="29"/>
        <v>0</v>
      </c>
      <c r="E73" s="94">
        <f t="shared" si="29"/>
        <v>0</v>
      </c>
      <c r="F73" s="94">
        <f t="shared" si="29"/>
        <v>0</v>
      </c>
      <c r="G73" s="94">
        <f t="shared" si="29"/>
        <v>0</v>
      </c>
      <c r="H73" s="94">
        <f t="shared" si="29"/>
        <v>0</v>
      </c>
      <c r="I73" s="139">
        <f t="shared" si="1"/>
        <v>0</v>
      </c>
      <c r="J73" s="94">
        <f t="shared" si="2"/>
        <v>0</v>
      </c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</row>
    <row r="74" spans="1:62" s="39" customFormat="1" ht="15.75" customHeight="1" x14ac:dyDescent="0.25">
      <c r="A74" s="77" t="s">
        <v>142</v>
      </c>
      <c r="B74" s="77" t="s">
        <v>143</v>
      </c>
      <c r="C74" s="101">
        <v>0</v>
      </c>
      <c r="D74" s="52">
        <f>+'[2]JUNIO 2020 SI CAPITAL'!$D$74</f>
        <v>0</v>
      </c>
      <c r="E74" s="52">
        <f>+D74+'[1]MAYO 2020 SI CAPITAL'!E74</f>
        <v>0</v>
      </c>
      <c r="F74" s="52">
        <f>+C74+E74</f>
        <v>0</v>
      </c>
      <c r="G74" s="52">
        <f>+'[2]JUNIO 2020 SI CAPITAL'!$F$74</f>
        <v>0</v>
      </c>
      <c r="H74" s="52">
        <f>+G74+'[1]MAYO 2020 SI CAPITAL'!H74</f>
        <v>0</v>
      </c>
      <c r="I74" s="126">
        <f t="shared" ref="I74:I96" si="30">IF(H74=0,0,IF(F74=0,0,+H74/F74))</f>
        <v>0</v>
      </c>
      <c r="J74" s="52">
        <f t="shared" ref="J74:J96" si="31">+F74-H74</f>
        <v>0</v>
      </c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</row>
    <row r="75" spans="1:62" s="39" customFormat="1" ht="15.75" customHeight="1" x14ac:dyDescent="0.25">
      <c r="A75" s="99" t="s">
        <v>144</v>
      </c>
      <c r="B75" s="99" t="s">
        <v>145</v>
      </c>
      <c r="C75" s="100">
        <f>+C76+C84</f>
        <v>2371041000</v>
      </c>
      <c r="D75" s="100">
        <f t="shared" ref="D75:H75" si="32">+D76+D84</f>
        <v>0</v>
      </c>
      <c r="E75" s="100">
        <f t="shared" si="32"/>
        <v>2178754896</v>
      </c>
      <c r="F75" s="100">
        <f t="shared" si="32"/>
        <v>4549795896</v>
      </c>
      <c r="G75" s="100">
        <f t="shared" si="32"/>
        <v>0</v>
      </c>
      <c r="H75" s="100">
        <f t="shared" si="32"/>
        <v>4549795896</v>
      </c>
      <c r="I75" s="140">
        <f t="shared" si="30"/>
        <v>1</v>
      </c>
      <c r="J75" s="100">
        <f t="shared" si="31"/>
        <v>0</v>
      </c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1:62" s="39" customFormat="1" ht="15.75" customHeight="1" x14ac:dyDescent="0.25">
      <c r="A76" s="93" t="s">
        <v>146</v>
      </c>
      <c r="B76" s="93" t="s">
        <v>147</v>
      </c>
      <c r="C76" s="94">
        <f>+SUM(C77:C83)</f>
        <v>0</v>
      </c>
      <c r="D76" s="94">
        <f t="shared" ref="D76:J76" si="33">+SUM(D77:D83)</f>
        <v>0</v>
      </c>
      <c r="E76" s="94">
        <f t="shared" si="33"/>
        <v>2178754896</v>
      </c>
      <c r="F76" s="94">
        <f t="shared" si="33"/>
        <v>2178754896</v>
      </c>
      <c r="G76" s="94">
        <f t="shared" si="33"/>
        <v>0</v>
      </c>
      <c r="H76" s="94">
        <f t="shared" si="33"/>
        <v>2178754896</v>
      </c>
      <c r="I76" s="139">
        <f t="shared" si="33"/>
        <v>3</v>
      </c>
      <c r="J76" s="94">
        <f t="shared" si="33"/>
        <v>0</v>
      </c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</row>
    <row r="77" spans="1:62" s="39" customFormat="1" ht="15.75" customHeight="1" x14ac:dyDescent="0.25">
      <c r="A77" s="77" t="s">
        <v>148</v>
      </c>
      <c r="B77" s="77" t="s">
        <v>149</v>
      </c>
      <c r="C77" s="101">
        <v>0</v>
      </c>
      <c r="D77" s="52">
        <f>+'[2]JUNIO 2020 SI CAPITAL'!$D$77</f>
        <v>0</v>
      </c>
      <c r="E77" s="52">
        <f>+D77+'[1]MAYO 2020 SI CAPITAL'!E77</f>
        <v>839380863</v>
      </c>
      <c r="F77" s="52">
        <f t="shared" ref="F77:F83" si="34">+C77+E77</f>
        <v>839380863</v>
      </c>
      <c r="G77" s="52">
        <f>+'[2]JUNIO 2020 SI CAPITAL'!$F$77</f>
        <v>0</v>
      </c>
      <c r="H77" s="52">
        <f>+G77+'[1]MAYO 2020 SI CAPITAL'!H77</f>
        <v>839380863</v>
      </c>
      <c r="I77" s="126">
        <f t="shared" si="30"/>
        <v>1</v>
      </c>
      <c r="J77" s="52">
        <f t="shared" si="31"/>
        <v>0</v>
      </c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spans="1:62" s="39" customFormat="1" ht="15.75" customHeight="1" x14ac:dyDescent="0.25">
      <c r="A78" s="77" t="s">
        <v>150</v>
      </c>
      <c r="B78" s="77" t="s">
        <v>151</v>
      </c>
      <c r="C78" s="102">
        <v>0</v>
      </c>
      <c r="D78" s="52">
        <f>+'[2]JUNIO 2020 SI CAPITAL'!$D$78</f>
        <v>0</v>
      </c>
      <c r="E78" s="52">
        <f>+D78+'[1]MAYO 2020 SI CAPITAL'!E78</f>
        <v>0</v>
      </c>
      <c r="F78" s="52">
        <f t="shared" si="34"/>
        <v>0</v>
      </c>
      <c r="G78" s="52">
        <f>+'[2]JUNIO 2020 SI CAPITAL'!$F$78</f>
        <v>0</v>
      </c>
      <c r="H78" s="52">
        <f>+G78+'[1]MAYO 2020 SI CAPITAL'!H78</f>
        <v>0</v>
      </c>
      <c r="I78" s="126">
        <f t="shared" si="30"/>
        <v>0</v>
      </c>
      <c r="J78" s="52">
        <f t="shared" si="31"/>
        <v>0</v>
      </c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</row>
    <row r="79" spans="1:62" s="39" customFormat="1" ht="15.75" customHeight="1" x14ac:dyDescent="0.25">
      <c r="A79" s="77" t="s">
        <v>152</v>
      </c>
      <c r="B79" s="77" t="s">
        <v>153</v>
      </c>
      <c r="C79" s="102">
        <v>0</v>
      </c>
      <c r="D79" s="52">
        <f>+'[2]JUNIO 2020 SI CAPITAL'!$D$79</f>
        <v>0</v>
      </c>
      <c r="E79" s="52">
        <f>+D79+'[1]MAYO 2020 SI CAPITAL'!E79</f>
        <v>0</v>
      </c>
      <c r="F79" s="52">
        <f t="shared" si="34"/>
        <v>0</v>
      </c>
      <c r="G79" s="52">
        <f>+'[2]JUNIO 2020 SI CAPITAL'!$F$79</f>
        <v>0</v>
      </c>
      <c r="H79" s="52">
        <f>+G79+'[1]MAYO 2020 SI CAPITAL'!H79</f>
        <v>0</v>
      </c>
      <c r="I79" s="126">
        <f t="shared" si="30"/>
        <v>0</v>
      </c>
      <c r="J79" s="52">
        <f t="shared" si="31"/>
        <v>0</v>
      </c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</row>
    <row r="80" spans="1:62" s="39" customFormat="1" ht="15.75" customHeight="1" x14ac:dyDescent="0.25">
      <c r="A80" s="77" t="s">
        <v>154</v>
      </c>
      <c r="B80" s="77" t="s">
        <v>99</v>
      </c>
      <c r="C80" s="102">
        <v>0</v>
      </c>
      <c r="D80" s="52">
        <f>+'[2]JUNIO 2020 SI CAPITAL'!$D$80</f>
        <v>0</v>
      </c>
      <c r="E80" s="52">
        <f>+D80+'[1]MAYO 2020 SI CAPITAL'!E80</f>
        <v>1220639019</v>
      </c>
      <c r="F80" s="52">
        <f t="shared" si="34"/>
        <v>1220639019</v>
      </c>
      <c r="G80" s="52">
        <f>+'[2]JUNIO 2020 SI CAPITAL'!$F$80</f>
        <v>0</v>
      </c>
      <c r="H80" s="52">
        <f>+G80+'[1]MAYO 2020 SI CAPITAL'!H80</f>
        <v>1220639019</v>
      </c>
      <c r="I80" s="126">
        <f t="shared" si="30"/>
        <v>1</v>
      </c>
      <c r="J80" s="52">
        <f t="shared" si="31"/>
        <v>0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</row>
    <row r="81" spans="1:62" s="39" customFormat="1" ht="15.75" customHeight="1" x14ac:dyDescent="0.25">
      <c r="A81" s="77" t="s">
        <v>155</v>
      </c>
      <c r="B81" s="77" t="s">
        <v>156</v>
      </c>
      <c r="C81" s="102">
        <v>0</v>
      </c>
      <c r="D81" s="52">
        <f>+'[2]JUNIO 2020 SI CAPITAL'!$D$81</f>
        <v>0</v>
      </c>
      <c r="E81" s="52">
        <f>+D81+'[1]MAYO 2020 SI CAPITAL'!E81</f>
        <v>0</v>
      </c>
      <c r="F81" s="52">
        <f t="shared" si="34"/>
        <v>0</v>
      </c>
      <c r="G81" s="52">
        <f>+'[2]JUNIO 2020 SI CAPITAL'!$F$81</f>
        <v>0</v>
      </c>
      <c r="H81" s="52">
        <f>+G81+'[1]MAYO 2020 SI CAPITAL'!H81</f>
        <v>0</v>
      </c>
      <c r="I81" s="126">
        <f t="shared" si="30"/>
        <v>0</v>
      </c>
      <c r="J81" s="52">
        <f t="shared" si="31"/>
        <v>0</v>
      </c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</row>
    <row r="82" spans="1:62" s="39" customFormat="1" ht="15.75" customHeight="1" x14ac:dyDescent="0.25">
      <c r="A82" s="77" t="s">
        <v>157</v>
      </c>
      <c r="B82" s="77" t="s">
        <v>158</v>
      </c>
      <c r="C82" s="102">
        <v>0</v>
      </c>
      <c r="D82" s="52">
        <f>+'[2]JUNIO 2020 SI CAPITAL'!$D$82</f>
        <v>0</v>
      </c>
      <c r="E82" s="52">
        <f>+D82+'[1]MAYO 2020 SI CAPITAL'!E82</f>
        <v>0</v>
      </c>
      <c r="F82" s="52">
        <f t="shared" si="34"/>
        <v>0</v>
      </c>
      <c r="G82" s="52">
        <f>+'[2]JUNIO 2020 SI CAPITAL'!$F$82</f>
        <v>0</v>
      </c>
      <c r="H82" s="52">
        <f>+G82+'[1]MAYO 2020 SI CAPITAL'!H82</f>
        <v>0</v>
      </c>
      <c r="I82" s="126">
        <f t="shared" si="30"/>
        <v>0</v>
      </c>
      <c r="J82" s="52">
        <f t="shared" si="31"/>
        <v>0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</row>
    <row r="83" spans="1:62" s="39" customFormat="1" ht="25.5" customHeight="1" x14ac:dyDescent="0.25">
      <c r="A83" s="77" t="s">
        <v>159</v>
      </c>
      <c r="B83" s="77" t="s">
        <v>160</v>
      </c>
      <c r="C83" s="102">
        <v>0</v>
      </c>
      <c r="D83" s="52">
        <f>+'[2]JUNIO 2020 SI CAPITAL'!$D$83</f>
        <v>0</v>
      </c>
      <c r="E83" s="52">
        <f>+D83+'[1]MAYO 2020 SI CAPITAL'!E83</f>
        <v>118735014</v>
      </c>
      <c r="F83" s="52">
        <f t="shared" si="34"/>
        <v>118735014</v>
      </c>
      <c r="G83" s="52">
        <f>+'[2]JUNIO 2020 SI CAPITAL'!$F$83</f>
        <v>0</v>
      </c>
      <c r="H83" s="52">
        <f>+G83+'[1]MAYO 2020 SI CAPITAL'!H83</f>
        <v>118735014</v>
      </c>
      <c r="I83" s="126">
        <f t="shared" si="30"/>
        <v>1</v>
      </c>
      <c r="J83" s="52">
        <f t="shared" si="31"/>
        <v>0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62" s="39" customFormat="1" ht="15.75" customHeight="1" x14ac:dyDescent="0.25">
      <c r="A84" s="103" t="s">
        <v>161</v>
      </c>
      <c r="B84" s="103" t="s">
        <v>162</v>
      </c>
      <c r="C84" s="94">
        <f>+C85</f>
        <v>2371041000</v>
      </c>
      <c r="D84" s="94">
        <f t="shared" ref="D84:H84" si="35">+D85</f>
        <v>0</v>
      </c>
      <c r="E84" s="94">
        <f t="shared" si="35"/>
        <v>0</v>
      </c>
      <c r="F84" s="94">
        <f t="shared" si="35"/>
        <v>2371041000</v>
      </c>
      <c r="G84" s="94">
        <f t="shared" si="35"/>
        <v>0</v>
      </c>
      <c r="H84" s="94">
        <f t="shared" si="35"/>
        <v>2371041000</v>
      </c>
      <c r="I84" s="139">
        <f t="shared" si="30"/>
        <v>1</v>
      </c>
      <c r="J84" s="94">
        <f t="shared" si="31"/>
        <v>0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</row>
    <row r="85" spans="1:62" s="39" customFormat="1" ht="15.75" customHeight="1" x14ac:dyDescent="0.25">
      <c r="A85" s="104" t="s">
        <v>163</v>
      </c>
      <c r="B85" s="105" t="s">
        <v>143</v>
      </c>
      <c r="C85" s="102">
        <v>2371041000</v>
      </c>
      <c r="D85" s="52">
        <f>+'[2]JUNIO 2020 SI CAPITAL'!$D$85</f>
        <v>0</v>
      </c>
      <c r="E85" s="52">
        <f>+D85+'[1]MAYO 2020 SI CAPITAL'!E85</f>
        <v>0</v>
      </c>
      <c r="F85" s="52">
        <f>+C85+E85</f>
        <v>2371041000</v>
      </c>
      <c r="G85" s="52">
        <f>+'[2]JUNIO 2020 SI CAPITAL'!$F$85</f>
        <v>0</v>
      </c>
      <c r="H85" s="52">
        <f>+G85+'[1]MAYO 2020 SI CAPITAL'!H85</f>
        <v>2371041000</v>
      </c>
      <c r="I85" s="126">
        <f t="shared" si="30"/>
        <v>1</v>
      </c>
      <c r="J85" s="52">
        <f t="shared" si="31"/>
        <v>0</v>
      </c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</row>
    <row r="86" spans="1:62" ht="15.75" customHeight="1" x14ac:dyDescent="0.25">
      <c r="A86" s="79" t="s">
        <v>164</v>
      </c>
      <c r="B86" s="80" t="s">
        <v>165</v>
      </c>
      <c r="C86" s="81">
        <f t="shared" ref="C86:H87" si="36">+C87</f>
        <v>980566000</v>
      </c>
      <c r="D86" s="81">
        <f t="shared" si="36"/>
        <v>0</v>
      </c>
      <c r="E86" s="81">
        <f t="shared" si="36"/>
        <v>0</v>
      </c>
      <c r="F86" s="81">
        <f t="shared" si="36"/>
        <v>980566000</v>
      </c>
      <c r="G86" s="81">
        <f t="shared" si="36"/>
        <v>32035793</v>
      </c>
      <c r="H86" s="81">
        <f t="shared" si="36"/>
        <v>433648847</v>
      </c>
      <c r="I86" s="136">
        <f t="shared" si="30"/>
        <v>0.44224340533936524</v>
      </c>
      <c r="J86" s="81">
        <f t="shared" si="31"/>
        <v>546917153</v>
      </c>
    </row>
    <row r="87" spans="1:62" ht="15.75" customHeight="1" x14ac:dyDescent="0.25">
      <c r="A87" s="55" t="s">
        <v>166</v>
      </c>
      <c r="B87" s="56" t="s">
        <v>167</v>
      </c>
      <c r="C87" s="57">
        <f t="shared" si="36"/>
        <v>980566000</v>
      </c>
      <c r="D87" s="57">
        <f t="shared" si="36"/>
        <v>0</v>
      </c>
      <c r="E87" s="57">
        <f t="shared" si="36"/>
        <v>0</v>
      </c>
      <c r="F87" s="57">
        <f t="shared" si="36"/>
        <v>980566000</v>
      </c>
      <c r="G87" s="57">
        <f t="shared" si="36"/>
        <v>32035793</v>
      </c>
      <c r="H87" s="57">
        <f t="shared" si="36"/>
        <v>433648847</v>
      </c>
      <c r="I87" s="128">
        <f t="shared" si="30"/>
        <v>0.44224340533936524</v>
      </c>
      <c r="J87" s="57">
        <f t="shared" si="31"/>
        <v>546917153</v>
      </c>
    </row>
    <row r="88" spans="1:62" ht="15.75" customHeight="1" x14ac:dyDescent="0.25">
      <c r="A88" s="106" t="s">
        <v>168</v>
      </c>
      <c r="B88" s="107" t="s">
        <v>169</v>
      </c>
      <c r="C88" s="108">
        <v>980566000</v>
      </c>
      <c r="D88" s="52">
        <f>+'[2]JUNIO 2020 SI CAPITAL'!$D$88</f>
        <v>0</v>
      </c>
      <c r="E88" s="52">
        <f>+D88+'[1]MAYO 2020 SI CAPITAL'!E87</f>
        <v>0</v>
      </c>
      <c r="F88" s="52">
        <f>+C88+E88</f>
        <v>980566000</v>
      </c>
      <c r="G88" s="52">
        <f>+'[2]JUNIO 2020 SI CAPITAL'!$F$88</f>
        <v>32035793</v>
      </c>
      <c r="H88" s="52">
        <f>+G88+'[1]MAYO 2020 SI CAPITAL'!H88</f>
        <v>433648847</v>
      </c>
      <c r="I88" s="126">
        <f t="shared" si="30"/>
        <v>0.44224340533936524</v>
      </c>
      <c r="J88" s="52">
        <f t="shared" si="31"/>
        <v>546917153</v>
      </c>
    </row>
    <row r="89" spans="1:62" ht="15.75" customHeight="1" x14ac:dyDescent="0.25">
      <c r="A89" s="109" t="s">
        <v>170</v>
      </c>
      <c r="B89" s="110" t="s">
        <v>171</v>
      </c>
      <c r="C89" s="111">
        <f>+C90</f>
        <v>3000000000</v>
      </c>
      <c r="D89" s="111">
        <f t="shared" ref="D89:H89" si="37">+D90</f>
        <v>0</v>
      </c>
      <c r="E89" s="111">
        <f t="shared" si="37"/>
        <v>19686021788</v>
      </c>
      <c r="F89" s="111">
        <f t="shared" si="37"/>
        <v>22686021788</v>
      </c>
      <c r="G89" s="111">
        <f t="shared" si="37"/>
        <v>0</v>
      </c>
      <c r="H89" s="111">
        <f t="shared" si="37"/>
        <v>22686021788</v>
      </c>
      <c r="I89" s="141">
        <f t="shared" si="30"/>
        <v>1</v>
      </c>
      <c r="J89" s="111">
        <f t="shared" si="31"/>
        <v>0</v>
      </c>
    </row>
    <row r="90" spans="1:62" ht="15.75" customHeight="1" x14ac:dyDescent="0.25">
      <c r="A90" s="106" t="s">
        <v>172</v>
      </c>
      <c r="B90" s="107" t="s">
        <v>173</v>
      </c>
      <c r="C90" s="108">
        <v>3000000000</v>
      </c>
      <c r="D90" s="52">
        <f>+'[2]JUNIO 2020 SI CAPITAL'!$D$90</f>
        <v>0</v>
      </c>
      <c r="E90" s="52">
        <f>+D90+'[1]MAYO 2020 SI CAPITAL'!E89</f>
        <v>19686021788</v>
      </c>
      <c r="F90" s="52">
        <f>+C90+E90</f>
        <v>22686021788</v>
      </c>
      <c r="G90" s="52">
        <f>+'[2]JUNIO 2020 SI CAPITAL'!$F$90</f>
        <v>0</v>
      </c>
      <c r="H90" s="52">
        <f>+G90+'[1]MAYO 2020 SI CAPITAL'!H90</f>
        <v>22686021788</v>
      </c>
      <c r="I90" s="126">
        <f t="shared" si="30"/>
        <v>1</v>
      </c>
      <c r="J90" s="52">
        <f t="shared" si="31"/>
        <v>0</v>
      </c>
    </row>
    <row r="91" spans="1:62" ht="15.75" customHeight="1" x14ac:dyDescent="0.25">
      <c r="A91" s="79" t="s">
        <v>174</v>
      </c>
      <c r="B91" s="80" t="s">
        <v>175</v>
      </c>
      <c r="C91" s="81">
        <f>+C92</f>
        <v>4883567000</v>
      </c>
      <c r="D91" s="81">
        <f t="shared" ref="D91:H91" si="38">+D92</f>
        <v>0</v>
      </c>
      <c r="E91" s="81">
        <f t="shared" si="38"/>
        <v>0</v>
      </c>
      <c r="F91" s="81">
        <f t="shared" si="38"/>
        <v>4883567000</v>
      </c>
      <c r="G91" s="81">
        <f t="shared" si="38"/>
        <v>0</v>
      </c>
      <c r="H91" s="81">
        <f t="shared" si="38"/>
        <v>543372495</v>
      </c>
      <c r="I91" s="136">
        <f t="shared" si="30"/>
        <v>0.11126549405383401</v>
      </c>
      <c r="J91" s="81">
        <f t="shared" si="31"/>
        <v>4340194505</v>
      </c>
    </row>
    <row r="92" spans="1:62" ht="15.75" customHeight="1" x14ac:dyDescent="0.25">
      <c r="A92" s="76" t="s">
        <v>176</v>
      </c>
      <c r="B92" s="77" t="s">
        <v>177</v>
      </c>
      <c r="C92" s="78">
        <v>4883567000</v>
      </c>
      <c r="D92" s="52">
        <f>+'[2]JUNIO 2020 SI CAPITAL'!$D$92</f>
        <v>0</v>
      </c>
      <c r="E92" s="52">
        <f>+D92+'[1]MAYO 2020 SI CAPITAL'!E92</f>
        <v>0</v>
      </c>
      <c r="F92" s="52">
        <f>+C92+E92</f>
        <v>4883567000</v>
      </c>
      <c r="G92" s="52">
        <f>+'[2]JUNIO 2020 SI CAPITAL'!$F$92</f>
        <v>0</v>
      </c>
      <c r="H92" s="52">
        <f>+G92+'[1]MAYO 2020 SI CAPITAL'!H92</f>
        <v>543372495</v>
      </c>
      <c r="I92" s="126">
        <f t="shared" si="30"/>
        <v>0.11126549405383401</v>
      </c>
      <c r="J92" s="52">
        <f t="shared" si="31"/>
        <v>4340194505</v>
      </c>
    </row>
    <row r="93" spans="1:62" s="39" customFormat="1" ht="15.75" customHeight="1" x14ac:dyDescent="0.25">
      <c r="A93" s="40" t="s">
        <v>178</v>
      </c>
      <c r="B93" s="41" t="s">
        <v>179</v>
      </c>
      <c r="C93" s="42">
        <f t="shared" ref="C93:H95" si="39">+C94</f>
        <v>244689781000</v>
      </c>
      <c r="D93" s="42">
        <f t="shared" si="39"/>
        <v>0</v>
      </c>
      <c r="E93" s="42">
        <f t="shared" si="39"/>
        <v>0</v>
      </c>
      <c r="F93" s="42">
        <f t="shared" si="39"/>
        <v>244689781000</v>
      </c>
      <c r="G93" s="42">
        <f t="shared" si="39"/>
        <v>22735626758</v>
      </c>
      <c r="H93" s="42">
        <f t="shared" si="39"/>
        <v>89669325589</v>
      </c>
      <c r="I93" s="123">
        <f t="shared" si="30"/>
        <v>0.36646126055014944</v>
      </c>
      <c r="J93" s="42">
        <f t="shared" si="31"/>
        <v>155020455411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</row>
    <row r="94" spans="1:62" ht="15.75" customHeight="1" x14ac:dyDescent="0.25">
      <c r="A94" s="79" t="s">
        <v>180</v>
      </c>
      <c r="B94" s="80" t="s">
        <v>181</v>
      </c>
      <c r="C94" s="81">
        <f t="shared" si="39"/>
        <v>244689781000</v>
      </c>
      <c r="D94" s="81">
        <f t="shared" si="39"/>
        <v>0</v>
      </c>
      <c r="E94" s="81">
        <f t="shared" si="39"/>
        <v>0</v>
      </c>
      <c r="F94" s="81">
        <f t="shared" si="39"/>
        <v>244689781000</v>
      </c>
      <c r="G94" s="81">
        <f t="shared" si="39"/>
        <v>22735626758</v>
      </c>
      <c r="H94" s="81">
        <f t="shared" si="39"/>
        <v>89669325589</v>
      </c>
      <c r="I94" s="136">
        <f t="shared" si="30"/>
        <v>0.36646126055014944</v>
      </c>
      <c r="J94" s="81">
        <f t="shared" si="31"/>
        <v>155020455411</v>
      </c>
    </row>
    <row r="95" spans="1:62" ht="15.75" customHeight="1" x14ac:dyDescent="0.25">
      <c r="A95" s="60" t="s">
        <v>182</v>
      </c>
      <c r="B95" s="61" t="s">
        <v>183</v>
      </c>
      <c r="C95" s="53">
        <f t="shared" si="39"/>
        <v>244689781000</v>
      </c>
      <c r="D95" s="53">
        <f t="shared" si="39"/>
        <v>0</v>
      </c>
      <c r="E95" s="53">
        <f t="shared" si="39"/>
        <v>0</v>
      </c>
      <c r="F95" s="53">
        <f t="shared" si="39"/>
        <v>244689781000</v>
      </c>
      <c r="G95" s="53">
        <f t="shared" si="39"/>
        <v>22735626758</v>
      </c>
      <c r="H95" s="53">
        <f t="shared" si="39"/>
        <v>89669325589</v>
      </c>
      <c r="I95" s="130">
        <f t="shared" si="30"/>
        <v>0.36646126055014944</v>
      </c>
      <c r="J95" s="53">
        <f t="shared" si="31"/>
        <v>155020455411</v>
      </c>
    </row>
    <row r="96" spans="1:62" ht="15.75" customHeight="1" x14ac:dyDescent="0.25">
      <c r="A96" s="112" t="s">
        <v>184</v>
      </c>
      <c r="B96" s="112" t="s">
        <v>185</v>
      </c>
      <c r="C96" s="113">
        <v>244689781000</v>
      </c>
      <c r="D96" s="52">
        <f>+'[2]JUNIO 2020 SI CAPITAL'!$D$96</f>
        <v>0</v>
      </c>
      <c r="E96" s="52">
        <f>+D96+'[1]MAYO 2020 SI CAPITAL'!E96</f>
        <v>0</v>
      </c>
      <c r="F96" s="52">
        <f>+C96+E96</f>
        <v>244689781000</v>
      </c>
      <c r="G96" s="52">
        <f>+'[2]JUNIO 2020 SI CAPITAL'!$F$96</f>
        <v>22735626758</v>
      </c>
      <c r="H96" s="52">
        <f>+G96+'[1]MAYO 2020 SI CAPITAL'!H96</f>
        <v>89669325589</v>
      </c>
      <c r="I96" s="126">
        <f t="shared" si="30"/>
        <v>0.36646126055014944</v>
      </c>
      <c r="J96" s="52">
        <f t="shared" si="31"/>
        <v>155020455411</v>
      </c>
    </row>
    <row r="97" spans="1:46" x14ac:dyDescent="0.25">
      <c r="B97" s="114"/>
    </row>
    <row r="98" spans="1:46" x14ac:dyDescent="0.2">
      <c r="A98" s="115" t="s">
        <v>186</v>
      </c>
      <c r="B98" s="116"/>
      <c r="C98" s="116"/>
      <c r="D98" s="116"/>
      <c r="E98" s="116"/>
      <c r="F98" s="117"/>
      <c r="G98" s="118"/>
      <c r="H98" s="117"/>
    </row>
    <row r="99" spans="1:46" s="31" customFormat="1" x14ac:dyDescent="0.2">
      <c r="A99" s="115" t="s">
        <v>187</v>
      </c>
      <c r="B99" s="116"/>
      <c r="C99" s="116"/>
      <c r="D99" s="116"/>
      <c r="E99" s="119"/>
      <c r="F99" s="117"/>
      <c r="G99" s="117"/>
      <c r="H99" s="117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</row>
    <row r="100" spans="1:46" s="31" customFormat="1" x14ac:dyDescent="0.2">
      <c r="A100" s="115"/>
      <c r="B100" s="116"/>
      <c r="C100" s="116"/>
      <c r="D100" s="116"/>
      <c r="E100" s="116"/>
      <c r="F100" s="117"/>
      <c r="G100" s="117"/>
      <c r="H100" s="117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</row>
    <row r="101" spans="1:46" s="31" customFormat="1" x14ac:dyDescent="0.2">
      <c r="A101" s="115"/>
      <c r="B101" s="115" t="s">
        <v>188</v>
      </c>
      <c r="C101" s="115"/>
      <c r="D101" s="115"/>
      <c r="E101" s="115"/>
      <c r="F101" s="120" t="s">
        <v>189</v>
      </c>
      <c r="G101" s="121"/>
      <c r="H101" s="12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</row>
    <row r="102" spans="1:46" s="31" customFormat="1" x14ac:dyDescent="0.2">
      <c r="A102" s="115"/>
      <c r="B102" s="115" t="s">
        <v>190</v>
      </c>
      <c r="C102" s="115"/>
      <c r="D102" s="115"/>
      <c r="E102" s="115"/>
      <c r="F102" s="120" t="s">
        <v>191</v>
      </c>
      <c r="G102" s="120"/>
      <c r="H102" s="12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</row>
    <row r="103" spans="1:46" s="31" customFormat="1" x14ac:dyDescent="0.25">
      <c r="A103" s="49"/>
      <c r="B103" s="114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</row>
    <row r="104" spans="1:46" s="31" customFormat="1" x14ac:dyDescent="0.25">
      <c r="A104" s="49"/>
      <c r="B104" s="114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</row>
    <row r="105" spans="1:46" s="31" customFormat="1" x14ac:dyDescent="0.25">
      <c r="A105" s="49"/>
      <c r="B105" s="114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</row>
    <row r="106" spans="1:46" s="31" customFormat="1" x14ac:dyDescent="0.25">
      <c r="A106" s="49"/>
      <c r="B106" s="114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</row>
    <row r="107" spans="1:46" s="31" customFormat="1" x14ac:dyDescent="0.25">
      <c r="A107" s="49"/>
      <c r="B107" s="114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</row>
    <row r="108" spans="1:46" s="31" customFormat="1" x14ac:dyDescent="0.25">
      <c r="A108" s="49"/>
      <c r="B108" s="114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</row>
    <row r="109" spans="1:46" s="31" customFormat="1" x14ac:dyDescent="0.25">
      <c r="A109" s="49"/>
      <c r="B109" s="114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</row>
    <row r="110" spans="1:46" s="31" customFormat="1" x14ac:dyDescent="0.25">
      <c r="A110" s="49"/>
      <c r="B110" s="114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</row>
    <row r="111" spans="1:46" s="31" customFormat="1" x14ac:dyDescent="0.25">
      <c r="A111" s="49"/>
      <c r="B111" s="114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</row>
    <row r="112" spans="1:46" s="31" customFormat="1" x14ac:dyDescent="0.25">
      <c r="A112" s="49"/>
      <c r="B112" s="114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</row>
    <row r="113" spans="1:46" s="31" customFormat="1" x14ac:dyDescent="0.25">
      <c r="A113" s="49"/>
      <c r="B113" s="114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</row>
    <row r="114" spans="1:46" s="31" customFormat="1" x14ac:dyDescent="0.25">
      <c r="A114" s="49"/>
      <c r="B114" s="114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</row>
    <row r="115" spans="1:46" s="31" customFormat="1" x14ac:dyDescent="0.25">
      <c r="A115" s="49"/>
      <c r="B115" s="114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</row>
    <row r="116" spans="1:46" s="31" customFormat="1" x14ac:dyDescent="0.25">
      <c r="A116" s="49"/>
      <c r="B116" s="114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</row>
    <row r="117" spans="1:46" s="31" customFormat="1" x14ac:dyDescent="0.25">
      <c r="A117" s="49"/>
      <c r="B117" s="114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</row>
    <row r="118" spans="1:46" s="31" customFormat="1" x14ac:dyDescent="0.25">
      <c r="A118" s="49"/>
      <c r="B118" s="114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</row>
    <row r="119" spans="1:46" s="31" customFormat="1" x14ac:dyDescent="0.25">
      <c r="A119" s="49"/>
      <c r="B119" s="114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</row>
    <row r="120" spans="1:46" s="31" customFormat="1" x14ac:dyDescent="0.25">
      <c r="A120" s="49"/>
      <c r="B120" s="114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</row>
    <row r="121" spans="1:46" s="31" customFormat="1" x14ac:dyDescent="0.25">
      <c r="A121" s="49"/>
      <c r="B121" s="114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</row>
    <row r="122" spans="1:46" s="31" customFormat="1" x14ac:dyDescent="0.25">
      <c r="A122" s="49"/>
      <c r="B122" s="114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</row>
    <row r="123" spans="1:46" s="31" customFormat="1" x14ac:dyDescent="0.25">
      <c r="A123" s="49"/>
      <c r="B123" s="114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</row>
    <row r="124" spans="1:46" s="31" customFormat="1" x14ac:dyDescent="0.25">
      <c r="A124" s="49"/>
      <c r="B124" s="114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</row>
    <row r="125" spans="1:46" s="31" customFormat="1" x14ac:dyDescent="0.25">
      <c r="A125" s="49"/>
      <c r="B125" s="114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</row>
    <row r="126" spans="1:46" s="31" customFormat="1" x14ac:dyDescent="0.25">
      <c r="A126" s="49"/>
      <c r="B126" s="114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</row>
    <row r="127" spans="1:46" s="31" customFormat="1" x14ac:dyDescent="0.25">
      <c r="A127" s="49"/>
      <c r="B127" s="114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</row>
    <row r="128" spans="1:46" s="31" customFormat="1" x14ac:dyDescent="0.25">
      <c r="A128" s="49"/>
      <c r="B128" s="114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</row>
    <row r="129" spans="1:46" s="31" customFormat="1" x14ac:dyDescent="0.25">
      <c r="A129" s="49"/>
      <c r="B129" s="114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</row>
    <row r="130" spans="1:46" s="31" customFormat="1" x14ac:dyDescent="0.25">
      <c r="A130" s="49"/>
      <c r="B130" s="114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</row>
    <row r="131" spans="1:46" s="31" customFormat="1" x14ac:dyDescent="0.25">
      <c r="A131" s="49"/>
      <c r="B131" s="114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</row>
    <row r="132" spans="1:46" s="31" customFormat="1" x14ac:dyDescent="0.25">
      <c r="A132" s="49"/>
      <c r="B132" s="114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</row>
    <row r="133" spans="1:46" s="31" customFormat="1" x14ac:dyDescent="0.25">
      <c r="A133" s="49"/>
      <c r="B133" s="114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</row>
    <row r="134" spans="1:46" s="31" customFormat="1" x14ac:dyDescent="0.25">
      <c r="A134" s="49"/>
      <c r="B134" s="114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</row>
    <row r="135" spans="1:46" s="31" customFormat="1" x14ac:dyDescent="0.25">
      <c r="A135" s="49"/>
      <c r="B135" s="114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</row>
    <row r="136" spans="1:46" s="31" customFormat="1" x14ac:dyDescent="0.25">
      <c r="A136" s="49"/>
      <c r="B136" s="114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</row>
    <row r="137" spans="1:46" s="31" customFormat="1" x14ac:dyDescent="0.25">
      <c r="A137" s="49"/>
      <c r="B137" s="114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</row>
    <row r="138" spans="1:46" s="31" customFormat="1" x14ac:dyDescent="0.25">
      <c r="A138" s="49"/>
      <c r="B138" s="114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</row>
    <row r="139" spans="1:46" s="31" customFormat="1" x14ac:dyDescent="0.25">
      <c r="A139" s="49"/>
      <c r="B139" s="114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</row>
    <row r="140" spans="1:46" s="31" customFormat="1" x14ac:dyDescent="0.25">
      <c r="A140" s="49"/>
      <c r="B140" s="114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</row>
    <row r="141" spans="1:46" s="31" customFormat="1" x14ac:dyDescent="0.25">
      <c r="A141" s="49"/>
      <c r="B141" s="114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</row>
    <row r="142" spans="1:46" s="31" customFormat="1" x14ac:dyDescent="0.25">
      <c r="A142" s="49"/>
      <c r="B142" s="114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</row>
    <row r="143" spans="1:46" s="31" customFormat="1" x14ac:dyDescent="0.25">
      <c r="A143" s="49"/>
      <c r="B143" s="114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</row>
    <row r="144" spans="1:46" s="31" customFormat="1" x14ac:dyDescent="0.25">
      <c r="A144" s="49"/>
      <c r="B144" s="114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</row>
    <row r="145" spans="1:46" s="31" customFormat="1" x14ac:dyDescent="0.25">
      <c r="A145" s="49"/>
      <c r="B145" s="114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</row>
    <row r="146" spans="1:46" s="31" customFormat="1" x14ac:dyDescent="0.25">
      <c r="A146" s="49"/>
      <c r="B146" s="114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</row>
    <row r="147" spans="1:46" s="31" customFormat="1" x14ac:dyDescent="0.25">
      <c r="A147" s="49"/>
      <c r="B147" s="114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</row>
    <row r="148" spans="1:46" s="31" customFormat="1" x14ac:dyDescent="0.25">
      <c r="A148" s="49"/>
      <c r="B148" s="114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</row>
    <row r="149" spans="1:46" s="31" customFormat="1" x14ac:dyDescent="0.25">
      <c r="A149" s="49"/>
      <c r="B149" s="114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</row>
    <row r="150" spans="1:46" s="31" customFormat="1" x14ac:dyDescent="0.25">
      <c r="A150" s="49"/>
      <c r="B150" s="114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</row>
    <row r="151" spans="1:46" s="31" customFormat="1" x14ac:dyDescent="0.25">
      <c r="A151" s="49"/>
      <c r="B151" s="114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</row>
    <row r="152" spans="1:46" s="31" customFormat="1" x14ac:dyDescent="0.25">
      <c r="A152" s="49"/>
      <c r="B152" s="114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</row>
    <row r="153" spans="1:46" s="31" customFormat="1" x14ac:dyDescent="0.25">
      <c r="A153" s="49"/>
      <c r="B153" s="114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</row>
    <row r="154" spans="1:46" s="31" customFormat="1" x14ac:dyDescent="0.25">
      <c r="A154" s="49"/>
      <c r="B154" s="114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</row>
    <row r="155" spans="1:46" s="31" customFormat="1" x14ac:dyDescent="0.25">
      <c r="A155" s="49"/>
      <c r="B155" s="114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</row>
    <row r="156" spans="1:46" s="31" customFormat="1" x14ac:dyDescent="0.25">
      <c r="A156" s="49"/>
      <c r="B156" s="114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</row>
    <row r="157" spans="1:46" s="31" customFormat="1" x14ac:dyDescent="0.25">
      <c r="A157" s="49"/>
      <c r="B157" s="114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</row>
    <row r="158" spans="1:46" s="31" customFormat="1" x14ac:dyDescent="0.25">
      <c r="A158" s="49"/>
      <c r="B158" s="114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</row>
    <row r="159" spans="1:46" s="31" customFormat="1" x14ac:dyDescent="0.25">
      <c r="A159" s="49"/>
      <c r="B159" s="114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</row>
    <row r="160" spans="1:46" s="31" customFormat="1" x14ac:dyDescent="0.25">
      <c r="A160" s="49"/>
      <c r="B160" s="114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</row>
    <row r="161" spans="1:46" s="31" customFormat="1" x14ac:dyDescent="0.25">
      <c r="A161" s="49"/>
      <c r="B161" s="114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</row>
    <row r="162" spans="1:46" s="31" customFormat="1" x14ac:dyDescent="0.25">
      <c r="A162" s="49"/>
      <c r="B162" s="114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</row>
    <row r="163" spans="1:46" s="31" customFormat="1" x14ac:dyDescent="0.25">
      <c r="A163" s="49"/>
      <c r="B163" s="114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</row>
    <row r="164" spans="1:46" s="31" customFormat="1" x14ac:dyDescent="0.25">
      <c r="A164" s="49"/>
      <c r="B164" s="114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</row>
    <row r="165" spans="1:46" s="31" customFormat="1" x14ac:dyDescent="0.25">
      <c r="A165" s="49"/>
      <c r="B165" s="114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</row>
    <row r="166" spans="1:46" s="31" customFormat="1" x14ac:dyDescent="0.25">
      <c r="A166" s="49"/>
      <c r="B166" s="114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</row>
    <row r="167" spans="1:46" s="31" customFormat="1" x14ac:dyDescent="0.25">
      <c r="A167" s="49"/>
      <c r="B167" s="114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</row>
    <row r="168" spans="1:46" s="31" customFormat="1" x14ac:dyDescent="0.25">
      <c r="A168" s="49"/>
      <c r="B168" s="114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</row>
    <row r="169" spans="1:46" s="31" customFormat="1" x14ac:dyDescent="0.25">
      <c r="A169" s="49"/>
      <c r="B169" s="114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</row>
    <row r="170" spans="1:46" s="31" customFormat="1" x14ac:dyDescent="0.25">
      <c r="A170" s="49"/>
      <c r="B170" s="114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</row>
    <row r="171" spans="1:46" s="31" customFormat="1" x14ac:dyDescent="0.25">
      <c r="A171" s="49"/>
      <c r="B171" s="114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</row>
    <row r="172" spans="1:46" s="31" customFormat="1" x14ac:dyDescent="0.25">
      <c r="A172" s="49"/>
      <c r="B172" s="114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</row>
    <row r="173" spans="1:46" s="31" customFormat="1" x14ac:dyDescent="0.25">
      <c r="A173" s="49"/>
      <c r="B173" s="114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</row>
    <row r="174" spans="1:46" s="31" customFormat="1" x14ac:dyDescent="0.25">
      <c r="A174" s="49"/>
      <c r="B174" s="114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</row>
    <row r="175" spans="1:46" s="31" customFormat="1" x14ac:dyDescent="0.25">
      <c r="A175" s="49"/>
      <c r="B175" s="114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</row>
    <row r="176" spans="1:46" s="31" customFormat="1" x14ac:dyDescent="0.25">
      <c r="A176" s="49"/>
      <c r="B176" s="114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</row>
    <row r="177" spans="1:46" s="31" customFormat="1" x14ac:dyDescent="0.25">
      <c r="A177" s="49"/>
      <c r="B177" s="114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</row>
    <row r="178" spans="1:46" s="31" customFormat="1" x14ac:dyDescent="0.25">
      <c r="A178" s="49"/>
      <c r="B178" s="114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</row>
    <row r="179" spans="1:46" s="31" customFormat="1" x14ac:dyDescent="0.25">
      <c r="A179" s="49"/>
      <c r="B179" s="114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</row>
    <row r="180" spans="1:46" s="31" customFormat="1" x14ac:dyDescent="0.25">
      <c r="A180" s="49"/>
      <c r="B180" s="114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</row>
    <row r="181" spans="1:46" s="31" customFormat="1" x14ac:dyDescent="0.25">
      <c r="A181" s="49"/>
      <c r="B181" s="114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</row>
    <row r="182" spans="1:46" s="31" customFormat="1" x14ac:dyDescent="0.25">
      <c r="A182" s="49"/>
      <c r="B182" s="114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</row>
    <row r="183" spans="1:46" s="31" customFormat="1" x14ac:dyDescent="0.25">
      <c r="A183" s="49"/>
      <c r="B183" s="114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</row>
    <row r="184" spans="1:46" s="31" customFormat="1" x14ac:dyDescent="0.25">
      <c r="A184" s="49"/>
      <c r="B184" s="114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</row>
    <row r="185" spans="1:46" s="31" customFormat="1" x14ac:dyDescent="0.25">
      <c r="A185" s="49"/>
      <c r="B185" s="114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</row>
    <row r="186" spans="1:46" s="31" customFormat="1" x14ac:dyDescent="0.25">
      <c r="A186" s="49"/>
      <c r="B186" s="114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</row>
    <row r="187" spans="1:46" s="31" customFormat="1" x14ac:dyDescent="0.25">
      <c r="A187" s="49"/>
      <c r="B187" s="114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</row>
    <row r="188" spans="1:46" s="31" customFormat="1" x14ac:dyDescent="0.25">
      <c r="A188" s="49"/>
      <c r="B188" s="114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</row>
    <row r="189" spans="1:46" s="31" customFormat="1" x14ac:dyDescent="0.25">
      <c r="A189" s="49"/>
      <c r="B189" s="114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</row>
    <row r="190" spans="1:46" s="31" customFormat="1" x14ac:dyDescent="0.25">
      <c r="A190" s="49"/>
      <c r="B190" s="114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</row>
    <row r="191" spans="1:46" s="31" customFormat="1" x14ac:dyDescent="0.25">
      <c r="A191" s="49"/>
      <c r="B191" s="114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</row>
    <row r="192" spans="1:46" s="31" customFormat="1" x14ac:dyDescent="0.25">
      <c r="A192" s="49"/>
      <c r="B192" s="114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</row>
    <row r="193" spans="1:46" s="31" customFormat="1" x14ac:dyDescent="0.25">
      <c r="A193" s="49"/>
      <c r="B193" s="114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</row>
    <row r="194" spans="1:46" s="31" customFormat="1" x14ac:dyDescent="0.25">
      <c r="A194" s="49"/>
      <c r="B194" s="114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</row>
    <row r="195" spans="1:46" s="31" customFormat="1" x14ac:dyDescent="0.25">
      <c r="A195" s="49"/>
      <c r="B195" s="114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</row>
    <row r="196" spans="1:46" s="31" customFormat="1" x14ac:dyDescent="0.25">
      <c r="A196" s="49"/>
      <c r="B196" s="114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</row>
    <row r="197" spans="1:46" s="31" customFormat="1" x14ac:dyDescent="0.25">
      <c r="A197" s="49"/>
      <c r="B197" s="114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</row>
    <row r="198" spans="1:46" s="31" customFormat="1" x14ac:dyDescent="0.25">
      <c r="A198" s="49"/>
      <c r="B198" s="114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</row>
    <row r="199" spans="1:46" s="31" customFormat="1" x14ac:dyDescent="0.25">
      <c r="A199" s="49"/>
      <c r="B199" s="114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</row>
    <row r="200" spans="1:46" s="31" customFormat="1" x14ac:dyDescent="0.25">
      <c r="A200" s="49"/>
      <c r="B200" s="114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</row>
    <row r="201" spans="1:46" s="31" customFormat="1" x14ac:dyDescent="0.25">
      <c r="A201" s="49"/>
      <c r="B201" s="114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</row>
    <row r="202" spans="1:46" s="31" customFormat="1" x14ac:dyDescent="0.25">
      <c r="A202" s="49"/>
      <c r="B202" s="114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</row>
    <row r="203" spans="1:46" s="31" customFormat="1" x14ac:dyDescent="0.25">
      <c r="A203" s="49"/>
      <c r="B203" s="114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</row>
    <row r="204" spans="1:46" s="31" customFormat="1" x14ac:dyDescent="0.25">
      <c r="A204" s="49"/>
      <c r="B204" s="114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</row>
    <row r="205" spans="1:46" s="31" customFormat="1" x14ac:dyDescent="0.25">
      <c r="A205" s="49"/>
      <c r="B205" s="114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</row>
    <row r="206" spans="1:46" s="31" customFormat="1" x14ac:dyDescent="0.25">
      <c r="A206" s="49"/>
      <c r="B206" s="114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</row>
    <row r="207" spans="1:46" s="31" customFormat="1" x14ac:dyDescent="0.25">
      <c r="A207" s="49"/>
      <c r="B207" s="114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</row>
    <row r="208" spans="1:46" s="31" customFormat="1" x14ac:dyDescent="0.25">
      <c r="A208" s="49"/>
      <c r="B208" s="114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</row>
    <row r="209" spans="1:46" s="31" customFormat="1" x14ac:dyDescent="0.25">
      <c r="A209" s="49"/>
      <c r="B209" s="114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</row>
    <row r="210" spans="1:46" s="31" customFormat="1" x14ac:dyDescent="0.25">
      <c r="A210" s="49"/>
      <c r="B210" s="114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</row>
    <row r="211" spans="1:46" s="31" customFormat="1" x14ac:dyDescent="0.25">
      <c r="A211" s="49"/>
      <c r="B211" s="114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</row>
    <row r="212" spans="1:46" s="31" customFormat="1" x14ac:dyDescent="0.25">
      <c r="A212" s="49"/>
      <c r="B212" s="114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</row>
    <row r="213" spans="1:46" s="31" customFormat="1" x14ac:dyDescent="0.25">
      <c r="A213" s="49"/>
      <c r="B213" s="114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</row>
    <row r="214" spans="1:46" s="31" customFormat="1" x14ac:dyDescent="0.25">
      <c r="A214" s="49"/>
      <c r="B214" s="114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</row>
    <row r="215" spans="1:46" s="31" customFormat="1" x14ac:dyDescent="0.25">
      <c r="A215" s="49"/>
      <c r="B215" s="114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</row>
    <row r="216" spans="1:46" s="31" customFormat="1" x14ac:dyDescent="0.25">
      <c r="A216" s="49"/>
      <c r="B216" s="114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</row>
    <row r="217" spans="1:46" s="31" customFormat="1" x14ac:dyDescent="0.25">
      <c r="A217" s="49"/>
      <c r="B217" s="114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</row>
    <row r="218" spans="1:46" s="31" customFormat="1" x14ac:dyDescent="0.25">
      <c r="A218" s="49"/>
      <c r="B218" s="114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</row>
    <row r="219" spans="1:46" s="31" customFormat="1" x14ac:dyDescent="0.25">
      <c r="A219" s="49"/>
      <c r="B219" s="114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</row>
    <row r="220" spans="1:46" s="31" customFormat="1" x14ac:dyDescent="0.25">
      <c r="A220" s="49"/>
      <c r="B220" s="114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</row>
    <row r="221" spans="1:46" s="31" customFormat="1" x14ac:dyDescent="0.25">
      <c r="A221" s="49"/>
      <c r="B221" s="114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</row>
    <row r="222" spans="1:46" s="31" customFormat="1" x14ac:dyDescent="0.25">
      <c r="A222" s="49"/>
      <c r="B222" s="114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</row>
    <row r="223" spans="1:46" s="31" customFormat="1" x14ac:dyDescent="0.25">
      <c r="A223" s="49"/>
      <c r="B223" s="114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</row>
    <row r="224" spans="1:46" s="31" customFormat="1" x14ac:dyDescent="0.25">
      <c r="A224" s="49"/>
      <c r="B224" s="114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</row>
    <row r="225" spans="1:46" s="31" customFormat="1" x14ac:dyDescent="0.25">
      <c r="A225" s="49"/>
      <c r="B225" s="114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</row>
    <row r="226" spans="1:46" s="31" customFormat="1" x14ac:dyDescent="0.25">
      <c r="A226" s="49"/>
      <c r="B226" s="114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</row>
    <row r="227" spans="1:46" s="31" customFormat="1" x14ac:dyDescent="0.25">
      <c r="A227" s="49"/>
      <c r="B227" s="114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</row>
    <row r="228" spans="1:46" s="31" customFormat="1" x14ac:dyDescent="0.25">
      <c r="A228" s="49"/>
      <c r="B228" s="114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</row>
    <row r="229" spans="1:46" s="31" customFormat="1" x14ac:dyDescent="0.25">
      <c r="A229" s="49"/>
      <c r="B229" s="114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</row>
    <row r="230" spans="1:46" s="31" customFormat="1" x14ac:dyDescent="0.25">
      <c r="A230" s="49"/>
      <c r="B230" s="114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</row>
    <row r="231" spans="1:46" s="31" customFormat="1" x14ac:dyDescent="0.25">
      <c r="A231" s="49"/>
      <c r="B231" s="114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</row>
    <row r="232" spans="1:46" s="31" customFormat="1" x14ac:dyDescent="0.25">
      <c r="A232" s="49"/>
      <c r="B232" s="114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</row>
    <row r="233" spans="1:46" s="31" customFormat="1" x14ac:dyDescent="0.25">
      <c r="A233" s="49"/>
      <c r="B233" s="114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</row>
    <row r="234" spans="1:46" s="31" customFormat="1" x14ac:dyDescent="0.25">
      <c r="A234" s="49"/>
      <c r="B234" s="114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</row>
    <row r="235" spans="1:46" s="31" customFormat="1" x14ac:dyDescent="0.25">
      <c r="A235" s="49"/>
      <c r="B235" s="114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</row>
    <row r="236" spans="1:46" s="31" customFormat="1" x14ac:dyDescent="0.25">
      <c r="A236" s="49"/>
      <c r="B236" s="114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</row>
    <row r="237" spans="1:46" s="31" customFormat="1" x14ac:dyDescent="0.25">
      <c r="A237" s="49"/>
      <c r="B237" s="114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</row>
    <row r="238" spans="1:46" s="31" customFormat="1" x14ac:dyDescent="0.25">
      <c r="A238" s="49"/>
      <c r="B238" s="114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</row>
    <row r="239" spans="1:46" s="31" customFormat="1" x14ac:dyDescent="0.25">
      <c r="A239" s="49"/>
      <c r="B239" s="114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</row>
    <row r="240" spans="1:46" s="31" customFormat="1" x14ac:dyDescent="0.25">
      <c r="A240" s="49"/>
      <c r="B240" s="114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</row>
    <row r="241" spans="1:46" s="31" customFormat="1" x14ac:dyDescent="0.25">
      <c r="A241" s="49"/>
      <c r="B241" s="114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</row>
    <row r="242" spans="1:46" s="31" customFormat="1" x14ac:dyDescent="0.25">
      <c r="A242" s="49"/>
      <c r="B242" s="114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</row>
    <row r="243" spans="1:46" s="31" customFormat="1" x14ac:dyDescent="0.25">
      <c r="A243" s="49"/>
      <c r="B243" s="114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</row>
    <row r="244" spans="1:46" s="31" customFormat="1" x14ac:dyDescent="0.25">
      <c r="A244" s="49"/>
      <c r="B244" s="114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</row>
    <row r="245" spans="1:46" s="31" customFormat="1" x14ac:dyDescent="0.25">
      <c r="A245" s="49"/>
      <c r="B245" s="114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</row>
    <row r="246" spans="1:46" s="31" customFormat="1" x14ac:dyDescent="0.25">
      <c r="A246" s="49"/>
      <c r="B246" s="114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</row>
    <row r="247" spans="1:46" s="31" customFormat="1" x14ac:dyDescent="0.25">
      <c r="A247" s="49"/>
      <c r="B247" s="114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</row>
    <row r="248" spans="1:46" s="31" customFormat="1" x14ac:dyDescent="0.25">
      <c r="A248" s="49"/>
      <c r="B248" s="114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</row>
    <row r="249" spans="1:46" s="31" customFormat="1" x14ac:dyDescent="0.25">
      <c r="A249" s="49"/>
      <c r="B249" s="114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</row>
    <row r="250" spans="1:46" s="31" customFormat="1" x14ac:dyDescent="0.25">
      <c r="A250" s="49"/>
      <c r="B250" s="114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</row>
    <row r="251" spans="1:46" s="31" customFormat="1" x14ac:dyDescent="0.25">
      <c r="A251" s="49"/>
      <c r="B251" s="114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</row>
    <row r="252" spans="1:46" s="31" customFormat="1" x14ac:dyDescent="0.25">
      <c r="A252" s="49"/>
      <c r="B252" s="114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</row>
  </sheetData>
  <sheetProtection selectLockedCells="1"/>
  <mergeCells count="2">
    <mergeCell ref="A1:I1"/>
    <mergeCell ref="A3:I3"/>
  </mergeCells>
  <pageMargins left="0.31496062992125984" right="0.31496062992125984" top="0.35433070866141736" bottom="0.35433070866141736" header="0.31496062992125984" footer="0.31496062992125984"/>
  <pageSetup scale="5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2020 SI CAPITAL</vt:lpstr>
      <vt:lpstr>'JUNIO 2020 SI CAPITAL'!Área_de_impresión</vt:lpstr>
      <vt:lpstr>'JUNIO 2020 SI CAPITAL'!Títulos_a_imprimir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Holvey Ramirez Bermudez</dc:creator>
  <cp:lastModifiedBy>Holvey Ramirez Bermudez</cp:lastModifiedBy>
  <dcterms:created xsi:type="dcterms:W3CDTF">2020-07-06T19:41:29Z</dcterms:created>
  <dcterms:modified xsi:type="dcterms:W3CDTF">2020-07-06T19:43:51Z</dcterms:modified>
</cp:coreProperties>
</file>