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35" windowWidth="13425" windowHeight="10530"/>
  </bookViews>
  <sheets>
    <sheet name="MARZO 2020 SI CAPITAL" sheetId="1" r:id="rId1"/>
  </sheets>
  <externalReferences>
    <externalReference r:id="rId2"/>
    <externalReference r:id="rId3"/>
  </externalReferences>
  <definedNames>
    <definedName name="_xlnm._FilterDatabase" localSheetId="0" hidden="1">'MARZO 2020 SI CAPITAL'!$A$9:$J$95</definedName>
    <definedName name="_xlnm.Print_Area" localSheetId="0">'MARZO 2020 SI CAPITAL'!$A$10:$J$95</definedName>
    <definedName name="_xlnm.Print_Titles" localSheetId="0">'MARZO 2020 SI CAPITAL'!$1:$9</definedName>
  </definedNames>
  <calcPr calcId="145621"/>
</workbook>
</file>

<file path=xl/calcChain.xml><?xml version="1.0" encoding="utf-8"?>
<calcChain xmlns="http://schemas.openxmlformats.org/spreadsheetml/2006/main">
  <c r="G95" i="1" l="1"/>
  <c r="H95" i="1" s="1"/>
  <c r="D95" i="1"/>
  <c r="E95" i="1" s="1"/>
  <c r="D94" i="1"/>
  <c r="D93" i="1" s="1"/>
  <c r="D92" i="1" s="1"/>
  <c r="C94" i="1"/>
  <c r="C93" i="1" s="1"/>
  <c r="C92" i="1" s="1"/>
  <c r="G91" i="1"/>
  <c r="H91" i="1" s="1"/>
  <c r="D91" i="1"/>
  <c r="E91" i="1" s="1"/>
  <c r="C90" i="1"/>
  <c r="G89" i="1"/>
  <c r="H89" i="1" s="1"/>
  <c r="E89" i="1"/>
  <c r="F89" i="1" s="1"/>
  <c r="D89" i="1"/>
  <c r="D88" i="1"/>
  <c r="C88" i="1"/>
  <c r="G87" i="1"/>
  <c r="G86" i="1" s="1"/>
  <c r="G85" i="1" s="1"/>
  <c r="D87" i="1"/>
  <c r="E87" i="1" s="1"/>
  <c r="C86" i="1"/>
  <c r="C85" i="1"/>
  <c r="G84" i="1"/>
  <c r="H84" i="1" s="1"/>
  <c r="D84" i="1"/>
  <c r="E84" i="1" s="1"/>
  <c r="F84" i="1" s="1"/>
  <c r="D83" i="1"/>
  <c r="C83" i="1"/>
  <c r="G82" i="1"/>
  <c r="H82" i="1" s="1"/>
  <c r="I82" i="1" s="1"/>
  <c r="D82" i="1"/>
  <c r="E82" i="1" s="1"/>
  <c r="F82" i="1" s="1"/>
  <c r="G81" i="1"/>
  <c r="H81" i="1" s="1"/>
  <c r="I81" i="1" s="1"/>
  <c r="D81" i="1"/>
  <c r="E81" i="1" s="1"/>
  <c r="F81" i="1" s="1"/>
  <c r="H80" i="1"/>
  <c r="I80" i="1" s="1"/>
  <c r="G80" i="1"/>
  <c r="D80" i="1"/>
  <c r="E80" i="1" s="1"/>
  <c r="F80" i="1" s="1"/>
  <c r="G79" i="1"/>
  <c r="H79" i="1" s="1"/>
  <c r="I79" i="1" s="1"/>
  <c r="E79" i="1"/>
  <c r="F79" i="1" s="1"/>
  <c r="D79" i="1"/>
  <c r="G78" i="1"/>
  <c r="H78" i="1" s="1"/>
  <c r="I78" i="1" s="1"/>
  <c r="D78" i="1"/>
  <c r="E78" i="1" s="1"/>
  <c r="F78" i="1" s="1"/>
  <c r="G77" i="1"/>
  <c r="H77" i="1" s="1"/>
  <c r="D77" i="1"/>
  <c r="E77" i="1" s="1"/>
  <c r="F77" i="1" s="1"/>
  <c r="C76" i="1"/>
  <c r="C75" i="1"/>
  <c r="H74" i="1"/>
  <c r="I74" i="1" s="1"/>
  <c r="G74" i="1"/>
  <c r="D74" i="1"/>
  <c r="E74" i="1" s="1"/>
  <c r="G73" i="1"/>
  <c r="G72" i="1" s="1"/>
  <c r="C73" i="1"/>
  <c r="C72" i="1" s="1"/>
  <c r="C71" i="1" s="1"/>
  <c r="G70" i="1"/>
  <c r="H70" i="1" s="1"/>
  <c r="E70" i="1"/>
  <c r="F70" i="1" s="1"/>
  <c r="D70" i="1"/>
  <c r="D69" i="1"/>
  <c r="C69" i="1"/>
  <c r="H68" i="1"/>
  <c r="I68" i="1" s="1"/>
  <c r="G68" i="1"/>
  <c r="D68" i="1"/>
  <c r="E68" i="1" s="1"/>
  <c r="F68" i="1" s="1"/>
  <c r="J68" i="1" s="1"/>
  <c r="G67" i="1"/>
  <c r="H67" i="1" s="1"/>
  <c r="E67" i="1"/>
  <c r="F67" i="1" s="1"/>
  <c r="D67" i="1"/>
  <c r="D66" i="1"/>
  <c r="D65" i="1" s="1"/>
  <c r="D64" i="1" s="1"/>
  <c r="D63" i="1" s="1"/>
  <c r="C66" i="1"/>
  <c r="C65" i="1" s="1"/>
  <c r="C64" i="1" s="1"/>
  <c r="J61" i="1"/>
  <c r="I61" i="1"/>
  <c r="G60" i="1"/>
  <c r="H60" i="1" s="1"/>
  <c r="D60" i="1"/>
  <c r="D59" i="1" s="1"/>
  <c r="C59" i="1"/>
  <c r="G58" i="1"/>
  <c r="H58" i="1" s="1"/>
  <c r="D58" i="1"/>
  <c r="E58" i="1" s="1"/>
  <c r="F58" i="1" s="1"/>
  <c r="G57" i="1"/>
  <c r="H57" i="1" s="1"/>
  <c r="I57" i="1" s="1"/>
  <c r="D57" i="1"/>
  <c r="E57" i="1" s="1"/>
  <c r="F57" i="1" s="1"/>
  <c r="J57" i="1" s="1"/>
  <c r="H56" i="1"/>
  <c r="I56" i="1" s="1"/>
  <c r="G56" i="1"/>
  <c r="D56" i="1"/>
  <c r="E56" i="1" s="1"/>
  <c r="F56" i="1" s="1"/>
  <c r="J56" i="1" s="1"/>
  <c r="G55" i="1"/>
  <c r="H55" i="1" s="1"/>
  <c r="I55" i="1" s="1"/>
  <c r="E55" i="1"/>
  <c r="F55" i="1" s="1"/>
  <c r="D55" i="1"/>
  <c r="G54" i="1"/>
  <c r="H54" i="1" s="1"/>
  <c r="I54" i="1" s="1"/>
  <c r="D54" i="1"/>
  <c r="E54" i="1" s="1"/>
  <c r="F54" i="1" s="1"/>
  <c r="G53" i="1"/>
  <c r="H53" i="1" s="1"/>
  <c r="D53" i="1"/>
  <c r="D52" i="1" s="1"/>
  <c r="C52" i="1"/>
  <c r="G51" i="1"/>
  <c r="H51" i="1" s="1"/>
  <c r="I51" i="1" s="1"/>
  <c r="D51" i="1"/>
  <c r="E51" i="1" s="1"/>
  <c r="C50" i="1"/>
  <c r="C49" i="1"/>
  <c r="C48" i="1"/>
  <c r="G47" i="1"/>
  <c r="H47" i="1" s="1"/>
  <c r="D47" i="1"/>
  <c r="E47" i="1" s="1"/>
  <c r="F47" i="1" s="1"/>
  <c r="D46" i="1"/>
  <c r="C46" i="1"/>
  <c r="G45" i="1"/>
  <c r="H45" i="1" s="1"/>
  <c r="D45" i="1"/>
  <c r="E45" i="1" s="1"/>
  <c r="F45" i="1" s="1"/>
  <c r="G44" i="1"/>
  <c r="H44" i="1" s="1"/>
  <c r="I44" i="1" s="1"/>
  <c r="D44" i="1"/>
  <c r="E44" i="1" s="1"/>
  <c r="F44" i="1" s="1"/>
  <c r="H43" i="1"/>
  <c r="I43" i="1" s="1"/>
  <c r="G43" i="1"/>
  <c r="D43" i="1"/>
  <c r="E43" i="1" s="1"/>
  <c r="F43" i="1" s="1"/>
  <c r="G42" i="1"/>
  <c r="H42" i="1" s="1"/>
  <c r="E42" i="1"/>
  <c r="F42" i="1" s="1"/>
  <c r="D42" i="1"/>
  <c r="G41" i="1"/>
  <c r="H41" i="1" s="1"/>
  <c r="D41" i="1"/>
  <c r="E41" i="1" s="1"/>
  <c r="F41" i="1" s="1"/>
  <c r="G40" i="1"/>
  <c r="H40" i="1" s="1"/>
  <c r="I40" i="1" s="1"/>
  <c r="D40" i="1"/>
  <c r="E40" i="1" s="1"/>
  <c r="F40" i="1" s="1"/>
  <c r="H39" i="1"/>
  <c r="G39" i="1"/>
  <c r="D39" i="1"/>
  <c r="E39" i="1" s="1"/>
  <c r="F39" i="1" s="1"/>
  <c r="G38" i="1"/>
  <c r="H38" i="1" s="1"/>
  <c r="I38" i="1" s="1"/>
  <c r="E38" i="1"/>
  <c r="F38" i="1" s="1"/>
  <c r="D38" i="1"/>
  <c r="G37" i="1"/>
  <c r="H37" i="1" s="1"/>
  <c r="D37" i="1"/>
  <c r="E37" i="1" s="1"/>
  <c r="F37" i="1" s="1"/>
  <c r="G36" i="1"/>
  <c r="H36" i="1" s="1"/>
  <c r="D36" i="1"/>
  <c r="E36" i="1" s="1"/>
  <c r="F36" i="1" s="1"/>
  <c r="H35" i="1"/>
  <c r="G35" i="1"/>
  <c r="D35" i="1"/>
  <c r="E35" i="1" s="1"/>
  <c r="F35" i="1" s="1"/>
  <c r="G34" i="1"/>
  <c r="H34" i="1" s="1"/>
  <c r="E34" i="1"/>
  <c r="F34" i="1" s="1"/>
  <c r="D34" i="1"/>
  <c r="G33" i="1"/>
  <c r="H33" i="1" s="1"/>
  <c r="D33" i="1"/>
  <c r="E33" i="1" s="1"/>
  <c r="G32" i="1"/>
  <c r="C32" i="1"/>
  <c r="G31" i="1"/>
  <c r="H31" i="1" s="1"/>
  <c r="I31" i="1" s="1"/>
  <c r="E31" i="1"/>
  <c r="F31" i="1" s="1"/>
  <c r="D31" i="1"/>
  <c r="G30" i="1"/>
  <c r="H30" i="1" s="1"/>
  <c r="D30" i="1"/>
  <c r="E30" i="1" s="1"/>
  <c r="G29" i="1"/>
  <c r="G28" i="1" s="1"/>
  <c r="C29" i="1"/>
  <c r="C28" i="1"/>
  <c r="G27" i="1"/>
  <c r="H27" i="1" s="1"/>
  <c r="D27" i="1"/>
  <c r="E27" i="1" s="1"/>
  <c r="F27" i="1" s="1"/>
  <c r="H26" i="1"/>
  <c r="G26" i="1"/>
  <c r="G25" i="1" s="1"/>
  <c r="D26" i="1"/>
  <c r="E26" i="1" s="1"/>
  <c r="C25" i="1"/>
  <c r="C24" i="1" s="1"/>
  <c r="C23" i="1" s="1"/>
  <c r="C22" i="1" s="1"/>
  <c r="C21" i="1" s="1"/>
  <c r="C20" i="1" s="1"/>
  <c r="C19" i="1" s="1"/>
  <c r="G18" i="1"/>
  <c r="H18" i="1" s="1"/>
  <c r="E18" i="1"/>
  <c r="F18" i="1" s="1"/>
  <c r="D18" i="1"/>
  <c r="D16" i="1" s="1"/>
  <c r="D15" i="1" s="1"/>
  <c r="D14" i="1" s="1"/>
  <c r="D13" i="1" s="1"/>
  <c r="D12" i="1" s="1"/>
  <c r="H17" i="1"/>
  <c r="I17" i="1" s="1"/>
  <c r="F17" i="1"/>
  <c r="E17" i="1"/>
  <c r="E16" i="1" s="1"/>
  <c r="E15" i="1" s="1"/>
  <c r="E14" i="1" s="1"/>
  <c r="E13" i="1" s="1"/>
  <c r="E12" i="1" s="1"/>
  <c r="G16" i="1"/>
  <c r="C16" i="1"/>
  <c r="C15" i="1" s="1"/>
  <c r="C14" i="1" s="1"/>
  <c r="C13" i="1" s="1"/>
  <c r="C12" i="1" s="1"/>
  <c r="C11" i="1" s="1"/>
  <c r="G15" i="1"/>
  <c r="G14" i="1"/>
  <c r="G13" i="1"/>
  <c r="G12" i="1"/>
  <c r="C63" i="1" l="1"/>
  <c r="C62" i="1"/>
  <c r="C10" i="1"/>
  <c r="J41" i="1"/>
  <c r="J45" i="1"/>
  <c r="D76" i="1"/>
  <c r="D75" i="1" s="1"/>
  <c r="J82" i="1"/>
  <c r="I18" i="1"/>
  <c r="I34" i="1"/>
  <c r="I42" i="1"/>
  <c r="E53" i="1"/>
  <c r="F53" i="1" s="1"/>
  <c r="J53" i="1" s="1"/>
  <c r="E60" i="1"/>
  <c r="F60" i="1" s="1"/>
  <c r="I60" i="1" s="1"/>
  <c r="G88" i="1"/>
  <c r="J35" i="1"/>
  <c r="J39" i="1"/>
  <c r="J43" i="1"/>
  <c r="J80" i="1"/>
  <c r="H87" i="1"/>
  <c r="H86" i="1" s="1"/>
  <c r="D90" i="1"/>
  <c r="G94" i="1"/>
  <c r="G93" i="1" s="1"/>
  <c r="G92" i="1" s="1"/>
  <c r="J37" i="1"/>
  <c r="J78" i="1"/>
  <c r="I27" i="1"/>
  <c r="I36" i="1"/>
  <c r="J54" i="1"/>
  <c r="J55" i="1"/>
  <c r="J58" i="1"/>
  <c r="G90" i="1"/>
  <c r="J18" i="1"/>
  <c r="F16" i="1"/>
  <c r="F26" i="1"/>
  <c r="E25" i="1"/>
  <c r="F30" i="1"/>
  <c r="E29" i="1"/>
  <c r="F33" i="1"/>
  <c r="E32" i="1"/>
  <c r="J47" i="1"/>
  <c r="F46" i="1"/>
  <c r="I53" i="1"/>
  <c r="H52" i="1"/>
  <c r="I52" i="1" s="1"/>
  <c r="H59" i="1"/>
  <c r="I67" i="1"/>
  <c r="H66" i="1"/>
  <c r="I70" i="1"/>
  <c r="H69" i="1"/>
  <c r="F74" i="1"/>
  <c r="E73" i="1"/>
  <c r="E72" i="1" s="1"/>
  <c r="F76" i="1"/>
  <c r="J77" i="1"/>
  <c r="F83" i="1"/>
  <c r="J84" i="1"/>
  <c r="F87" i="1"/>
  <c r="E86" i="1"/>
  <c r="E85" i="1" s="1"/>
  <c r="I89" i="1"/>
  <c r="H88" i="1"/>
  <c r="F91" i="1"/>
  <c r="E90" i="1"/>
  <c r="H94" i="1"/>
  <c r="I26" i="1"/>
  <c r="J27" i="1"/>
  <c r="I30" i="1"/>
  <c r="J31" i="1"/>
  <c r="I33" i="1"/>
  <c r="J34" i="1"/>
  <c r="I35" i="1"/>
  <c r="J36" i="1"/>
  <c r="I37" i="1"/>
  <c r="J38" i="1"/>
  <c r="I39" i="1"/>
  <c r="J40" i="1"/>
  <c r="I41" i="1"/>
  <c r="J42" i="1"/>
  <c r="J44" i="1"/>
  <c r="I45" i="1"/>
  <c r="J79" i="1"/>
  <c r="J81" i="1"/>
  <c r="I87" i="1"/>
  <c r="I47" i="1"/>
  <c r="H46" i="1"/>
  <c r="F51" i="1"/>
  <c r="F52" i="1"/>
  <c r="J60" i="1"/>
  <c r="F66" i="1"/>
  <c r="J67" i="1"/>
  <c r="F69" i="1"/>
  <c r="J69" i="1" s="1"/>
  <c r="J70" i="1"/>
  <c r="I77" i="1"/>
  <c r="H76" i="1"/>
  <c r="I84" i="1"/>
  <c r="H83" i="1"/>
  <c r="I83" i="1" s="1"/>
  <c r="F88" i="1"/>
  <c r="J89" i="1"/>
  <c r="I91" i="1"/>
  <c r="H90" i="1"/>
  <c r="F95" i="1"/>
  <c r="I95" i="1" s="1"/>
  <c r="E94" i="1"/>
  <c r="E93" i="1" s="1"/>
  <c r="E92" i="1" s="1"/>
  <c r="I58" i="1"/>
  <c r="J17" i="1"/>
  <c r="E66" i="1"/>
  <c r="G66" i="1"/>
  <c r="E69" i="1"/>
  <c r="G69" i="1"/>
  <c r="D73" i="1"/>
  <c r="D72" i="1" s="1"/>
  <c r="D71" i="1" s="1"/>
  <c r="H73" i="1"/>
  <c r="E76" i="1"/>
  <c r="G76" i="1"/>
  <c r="E83" i="1"/>
  <c r="G83" i="1"/>
  <c r="D86" i="1"/>
  <c r="D85" i="1" s="1"/>
  <c r="E88" i="1"/>
  <c r="H16" i="1"/>
  <c r="D25" i="1"/>
  <c r="H25" i="1"/>
  <c r="D29" i="1"/>
  <c r="H29" i="1"/>
  <c r="D32" i="1"/>
  <c r="H32" i="1"/>
  <c r="E46" i="1"/>
  <c r="G46" i="1"/>
  <c r="G24" i="1" s="1"/>
  <c r="G23" i="1" s="1"/>
  <c r="G22" i="1" s="1"/>
  <c r="G21" i="1" s="1"/>
  <c r="G20" i="1" s="1"/>
  <c r="G19" i="1" s="1"/>
  <c r="G11" i="1" s="1"/>
  <c r="D50" i="1"/>
  <c r="D49" i="1" s="1"/>
  <c r="D48" i="1" s="1"/>
  <c r="G52" i="1"/>
  <c r="G50" i="1" s="1"/>
  <c r="G49" i="1" s="1"/>
  <c r="E59" i="1"/>
  <c r="G59" i="1"/>
  <c r="E52" i="1" l="1"/>
  <c r="E50" i="1" s="1"/>
  <c r="E49" i="1" s="1"/>
  <c r="E48" i="1" s="1"/>
  <c r="J88" i="1"/>
  <c r="J46" i="1"/>
  <c r="H50" i="1"/>
  <c r="F59" i="1"/>
  <c r="I59" i="1" s="1"/>
  <c r="H49" i="1"/>
  <c r="H28" i="1"/>
  <c r="H24" i="1"/>
  <c r="H15" i="1"/>
  <c r="I16" i="1"/>
  <c r="H85" i="1"/>
  <c r="I73" i="1"/>
  <c r="H72" i="1"/>
  <c r="H75" i="1"/>
  <c r="I75" i="1" s="1"/>
  <c r="I76" i="1"/>
  <c r="J91" i="1"/>
  <c r="F90" i="1"/>
  <c r="J90" i="1" s="1"/>
  <c r="J87" i="1"/>
  <c r="F86" i="1"/>
  <c r="I86" i="1" s="1"/>
  <c r="J76" i="1"/>
  <c r="F75" i="1"/>
  <c r="J75" i="1" s="1"/>
  <c r="J74" i="1"/>
  <c r="F73" i="1"/>
  <c r="F32" i="1"/>
  <c r="J32" i="1" s="1"/>
  <c r="J33" i="1"/>
  <c r="F29" i="1"/>
  <c r="I29" i="1" s="1"/>
  <c r="J30" i="1"/>
  <c r="F25" i="1"/>
  <c r="I25" i="1" s="1"/>
  <c r="J26" i="1"/>
  <c r="G48" i="1"/>
  <c r="I32" i="1"/>
  <c r="G75" i="1"/>
  <c r="G71" i="1" s="1"/>
  <c r="G65" i="1"/>
  <c r="G64" i="1" s="1"/>
  <c r="J59" i="1"/>
  <c r="J52" i="1"/>
  <c r="I46" i="1"/>
  <c r="J83" i="1"/>
  <c r="F94" i="1"/>
  <c r="I94" i="1" s="1"/>
  <c r="J95" i="1"/>
  <c r="J66" i="1"/>
  <c r="F65" i="1"/>
  <c r="F50" i="1"/>
  <c r="J51" i="1"/>
  <c r="H93" i="1"/>
  <c r="H65" i="1"/>
  <c r="I66" i="1"/>
  <c r="J16" i="1"/>
  <c r="F15" i="1"/>
  <c r="D28" i="1"/>
  <c r="D24" i="1" s="1"/>
  <c r="D23" i="1" s="1"/>
  <c r="D22" i="1" s="1"/>
  <c r="D21" i="1" s="1"/>
  <c r="D20" i="1" s="1"/>
  <c r="D19" i="1" s="1"/>
  <c r="D11" i="1" s="1"/>
  <c r="D10" i="1" s="1"/>
  <c r="E75" i="1"/>
  <c r="D62" i="1"/>
  <c r="E65" i="1"/>
  <c r="E64" i="1" s="1"/>
  <c r="I88" i="1"/>
  <c r="E71" i="1"/>
  <c r="I69" i="1"/>
  <c r="E28" i="1"/>
  <c r="E24" i="1" s="1"/>
  <c r="E23" i="1" s="1"/>
  <c r="E22" i="1" s="1"/>
  <c r="E21" i="1" s="1"/>
  <c r="E20" i="1" s="1"/>
  <c r="E19" i="1" s="1"/>
  <c r="E11" i="1" s="1"/>
  <c r="I90" i="1" l="1"/>
  <c r="E63" i="1"/>
  <c r="E62" i="1"/>
  <c r="E10" i="1" s="1"/>
  <c r="H64" i="1"/>
  <c r="I65" i="1"/>
  <c r="H92" i="1"/>
  <c r="J50" i="1"/>
  <c r="F49" i="1"/>
  <c r="J94" i="1"/>
  <c r="F93" i="1"/>
  <c r="G63" i="1"/>
  <c r="G62" i="1"/>
  <c r="G10" i="1" s="1"/>
  <c r="J25" i="1"/>
  <c r="J29" i="1"/>
  <c r="F28" i="1"/>
  <c r="J28" i="1" s="1"/>
  <c r="H14" i="1"/>
  <c r="I15" i="1"/>
  <c r="H23" i="1"/>
  <c r="H48" i="1"/>
  <c r="I49" i="1"/>
  <c r="J15" i="1"/>
  <c r="F14" i="1"/>
  <c r="J65" i="1"/>
  <c r="F64" i="1"/>
  <c r="J73" i="1"/>
  <c r="F72" i="1"/>
  <c r="J86" i="1"/>
  <c r="F85" i="1"/>
  <c r="J85" i="1" s="1"/>
  <c r="I72" i="1"/>
  <c r="H71" i="1"/>
  <c r="I71" i="1" s="1"/>
  <c r="I50" i="1"/>
  <c r="I28" i="1" l="1"/>
  <c r="I85" i="1"/>
  <c r="H22" i="1"/>
  <c r="H13" i="1"/>
  <c r="I14" i="1"/>
  <c r="H63" i="1"/>
  <c r="H62" i="1"/>
  <c r="I64" i="1"/>
  <c r="J72" i="1"/>
  <c r="F71" i="1"/>
  <c r="J71" i="1" s="1"/>
  <c r="J64" i="1"/>
  <c r="F63" i="1"/>
  <c r="J63" i="1" s="1"/>
  <c r="J14" i="1"/>
  <c r="F13" i="1"/>
  <c r="J93" i="1"/>
  <c r="F92" i="1"/>
  <c r="J92" i="1" s="1"/>
  <c r="J49" i="1"/>
  <c r="F48" i="1"/>
  <c r="J48" i="1" s="1"/>
  <c r="F24" i="1"/>
  <c r="I93" i="1"/>
  <c r="F62" i="1" l="1"/>
  <c r="J62" i="1" s="1"/>
  <c r="J24" i="1"/>
  <c r="F23" i="1"/>
  <c r="I24" i="1"/>
  <c r="H12" i="1"/>
  <c r="I13" i="1"/>
  <c r="H21" i="1"/>
  <c r="I92" i="1"/>
  <c r="I63" i="1"/>
  <c r="J13" i="1"/>
  <c r="F12" i="1"/>
  <c r="I48" i="1"/>
  <c r="I62" i="1"/>
  <c r="J12" i="1" l="1"/>
  <c r="H20" i="1"/>
  <c r="I12" i="1"/>
  <c r="J23" i="1"/>
  <c r="F22" i="1"/>
  <c r="I23" i="1"/>
  <c r="H19" i="1" l="1"/>
  <c r="J22" i="1"/>
  <c r="F21" i="1"/>
  <c r="I22" i="1"/>
  <c r="J21" i="1" l="1"/>
  <c r="F20" i="1"/>
  <c r="I21" i="1"/>
  <c r="H11" i="1"/>
  <c r="J20" i="1" l="1"/>
  <c r="F19" i="1"/>
  <c r="I20" i="1"/>
  <c r="H10" i="1"/>
  <c r="J19" i="1" l="1"/>
  <c r="F11" i="1"/>
  <c r="I19" i="1"/>
  <c r="J11" i="1" l="1"/>
  <c r="F10" i="1"/>
  <c r="I11" i="1"/>
  <c r="J10" i="1" l="1"/>
  <c r="I10" i="1"/>
</calcChain>
</file>

<file path=xl/sharedStrings.xml><?xml version="1.0" encoding="utf-8"?>
<sst xmlns="http://schemas.openxmlformats.org/spreadsheetml/2006/main" count="194" uniqueCount="190">
  <si>
    <t xml:space="preserve">                                                                                                                                          </t>
  </si>
  <si>
    <t>INFORME DE EJECUCIÓN MENSUAL DE INGRESOS</t>
  </si>
  <si>
    <t>ENTIDAD:</t>
  </si>
  <si>
    <t>230 - UNIVERSIDAD DISTRITAL FRANCISCO JOSÉ DE CALDAS</t>
  </si>
  <si>
    <t>VIGENCIA:</t>
  </si>
  <si>
    <t>MES:</t>
  </si>
  <si>
    <t>MARZO</t>
  </si>
  <si>
    <t>CÓDIGO</t>
  </si>
  <si>
    <t>CONCEPTO</t>
  </si>
  <si>
    <t>PRESUPUESTO INICIAL 2020</t>
  </si>
  <si>
    <t>ADICION / MODIFICACION MES</t>
  </si>
  <si>
    <t>ADICION / MODIFICACION ACUMULADO</t>
  </si>
  <si>
    <t>PRESUPUESTO DEFINITIVO 2020</t>
  </si>
  <si>
    <t>RECAUDO MES</t>
  </si>
  <si>
    <t>RECAUDO ACUMULADO</t>
  </si>
  <si>
    <t>% EJECUCION</t>
  </si>
  <si>
    <t>SALDO POR RECAUDAR</t>
  </si>
  <si>
    <t xml:space="preserve">INGRESOS  </t>
  </si>
  <si>
    <t>2.1.</t>
  </si>
  <si>
    <t>INGRESOS CORRIENTES</t>
  </si>
  <si>
    <t>2.1.1</t>
  </si>
  <si>
    <t>INGRESOS TRIBUTARIOS</t>
  </si>
  <si>
    <t>2.1.1.02</t>
  </si>
  <si>
    <t>Impuestos Indirectos</t>
  </si>
  <si>
    <t>2-1-1-02-08</t>
  </si>
  <si>
    <t>Estampillas</t>
  </si>
  <si>
    <t>2.1.1.02.08.1</t>
  </si>
  <si>
    <t>Estampillas Pro Universidades Públicas</t>
  </si>
  <si>
    <t>2.1.1.02.08.1.1</t>
  </si>
  <si>
    <t>Estampilla Universidad Distrital Francisco José de Caldas, cincuenta (50) años</t>
  </si>
  <si>
    <t>2.1.1.02.08.1.1.1</t>
  </si>
  <si>
    <t>Estampilla Pro Universidad Distrital Ley 648 de 2001</t>
  </si>
  <si>
    <t>2.1.1.02.08.1.1.2</t>
  </si>
  <si>
    <t>Estampilla Pro Universidad Distrital Ley 1825 de 2017</t>
  </si>
  <si>
    <t>2.1.2.</t>
  </si>
  <si>
    <t>NO TRIBUTARIOS</t>
  </si>
  <si>
    <t>2.1.2.05.</t>
  </si>
  <si>
    <t>VENTA DE BIENES Y SERVICIOS</t>
  </si>
  <si>
    <t>2.1.2.05.01.</t>
  </si>
  <si>
    <t>SERVICIOS PARA LA COMUNIDAD, SOCIALES Y PERSONAS</t>
  </si>
  <si>
    <t>2.1.2.05.01.1.</t>
  </si>
  <si>
    <t>SERVICIOS DE LA ADMINISTRACIÓN PÚBLICA Y OTROS SERVICIOS PRESTADOS A LA COMUNIDAD EN GENERAL</t>
  </si>
  <si>
    <t>2.1.2.05.01.1.1.</t>
  </si>
  <si>
    <t>SERVICIOS ADMINISTRATIVOS DEL GOBIERNO</t>
  </si>
  <si>
    <t>2.1.2.05.01.1.1.1.</t>
  </si>
  <si>
    <t>SERVICIOS EJECUTIVOS DE LA ADMINISTRACIÓN PÚBLICA</t>
  </si>
  <si>
    <t>2.1.2.05.01.1.1.1.1</t>
  </si>
  <si>
    <t>INSCRIPCIONES</t>
  </si>
  <si>
    <t>2.1.2.05.01.1.1.1.1.1</t>
  </si>
  <si>
    <t xml:space="preserve">Pregrado </t>
  </si>
  <si>
    <t>2.1.2.05.01.1.1.1.1.2</t>
  </si>
  <si>
    <t>Posgrado</t>
  </si>
  <si>
    <t>2.1.02.05.01.1.1.1.2.</t>
  </si>
  <si>
    <t xml:space="preserve">MATRÍCULAS </t>
  </si>
  <si>
    <t>2.1.02.05.01.1.1.1.2.1</t>
  </si>
  <si>
    <t xml:space="preserve">PREGRADO </t>
  </si>
  <si>
    <t>2.1.02.05.01.1.1.1.2.1.1</t>
  </si>
  <si>
    <t>Programas de pregrado</t>
  </si>
  <si>
    <t>2.1.02.05.01.1.1.1.2.1.2</t>
  </si>
  <si>
    <t>Reconocimiento de Saberes</t>
  </si>
  <si>
    <t>2.1.02.05.01.1.1.1.2.2</t>
  </si>
  <si>
    <t>POSGRADO</t>
  </si>
  <si>
    <t>2.1.02.05.01.1.1.1.2.2.1</t>
  </si>
  <si>
    <t>Facultad de Artes ASAB</t>
  </si>
  <si>
    <t>2.1.02.05.01.1.1.1.2.2.2</t>
  </si>
  <si>
    <t>Facultad de Ciencias y Educación</t>
  </si>
  <si>
    <t>2.1.02.05.01.1.1.1.2.2.3</t>
  </si>
  <si>
    <t>Facultad de ingeniería</t>
  </si>
  <si>
    <t>2.1.02.05.01.1.1.1.2.2.4</t>
  </si>
  <si>
    <t>Facultad de Medio ambiente y recursos naturales</t>
  </si>
  <si>
    <t>2.1.02.05.01.1.1.1.2.2.5</t>
  </si>
  <si>
    <t>Facultad Tecnológica</t>
  </si>
  <si>
    <t>2.1.02.05.01.1.1.1.2.2.6</t>
  </si>
  <si>
    <t>Facultad de Ciencias y Educación - Maestría en Educación Guajira</t>
  </si>
  <si>
    <t>2.1.02.05.01.1.1.1.3</t>
  </si>
  <si>
    <t>Derechos De Grado</t>
  </si>
  <si>
    <t>2.1.02.05.01.1.1.1.4</t>
  </si>
  <si>
    <t>Cursos De Vacaciones</t>
  </si>
  <si>
    <t>2.1.02.05.01.1.1.1.5</t>
  </si>
  <si>
    <t>Servicios Sistematización</t>
  </si>
  <si>
    <t>2.1.02.05.01.1.1.1.6</t>
  </si>
  <si>
    <t>Carnets, Certificados, Constancias, Duplicado, otros</t>
  </si>
  <si>
    <t>2.1.02.05.01.1.1.1.7</t>
  </si>
  <si>
    <t>Beneficio Institucional Productos Y Servicios Especializados</t>
  </si>
  <si>
    <t>2.1.02.05.01.1.1.1.8</t>
  </si>
  <si>
    <t>Beneficio Institucional Educación Continuada</t>
  </si>
  <si>
    <t>2.1.02.05.01.1.1.1.9</t>
  </si>
  <si>
    <t>Fondo de publicaciones</t>
  </si>
  <si>
    <t>2.1.02.05.01.1.1.1.10</t>
  </si>
  <si>
    <t>OTROS INGRESOS</t>
  </si>
  <si>
    <t>2.1.02.05.01.1.1.1.10.1</t>
  </si>
  <si>
    <t xml:space="preserve">Otros Ingresos </t>
  </si>
  <si>
    <t>2.2</t>
  </si>
  <si>
    <t xml:space="preserve">TRANSFERENCIAS </t>
  </si>
  <si>
    <t>2.2.1.</t>
  </si>
  <si>
    <t>TRANSFERENCIAS CORRIENTES</t>
  </si>
  <si>
    <t>2.2.1.01.</t>
  </si>
  <si>
    <t>NACIONALES</t>
  </si>
  <si>
    <t>2.2.1.01.04.</t>
  </si>
  <si>
    <t>Ley 1697/2013 Pro Universidad Nacional y demás Universidades Estatales</t>
  </si>
  <si>
    <t>2.2.1.01.07.</t>
  </si>
  <si>
    <t>TRANSFERENCIAS CORRIENTES PARA FINANCIAR COMPETENCIAS DELEGADAS POR LA NACIÓN</t>
  </si>
  <si>
    <t>2.2.01.01.07.1</t>
  </si>
  <si>
    <t>Transferencias de la Nación por artículo 86 Ley 30/1992</t>
  </si>
  <si>
    <t>2.2.01.01.07.2</t>
  </si>
  <si>
    <t>Transferencias de la Nación por artículo 87 Ley 30/1992</t>
  </si>
  <si>
    <t>2.2.01.01.07.3</t>
  </si>
  <si>
    <t>Transferencias de la Nación por el 10% del valor de la 403/97</t>
  </si>
  <si>
    <t>2.2.01.01.07.4</t>
  </si>
  <si>
    <t>Transferencias de la Nación - Plan de Fomento de la Calidad</t>
  </si>
  <si>
    <t>2.2.01.01.07.5</t>
  </si>
  <si>
    <t>Transferencias de la Nación - Saneamiento de Pasivos</t>
  </si>
  <si>
    <t>2.2.01.01.07.6</t>
  </si>
  <si>
    <t>Provisión de Cuotas Partes Pensionales</t>
  </si>
  <si>
    <t>2-2-3</t>
  </si>
  <si>
    <t>DISTRITALES</t>
  </si>
  <si>
    <t>2-2-3-07</t>
  </si>
  <si>
    <t>2.3</t>
  </si>
  <si>
    <t>Contribuciones parafiscales</t>
  </si>
  <si>
    <t>2.4</t>
  </si>
  <si>
    <t>RECURSOS DE CAPITAL</t>
  </si>
  <si>
    <t>2.4.2</t>
  </si>
  <si>
    <t>RECURSOS DEL CRÉDITO</t>
  </si>
  <si>
    <t>2.4.2.01</t>
  </si>
  <si>
    <t>Recursos del Crédito Interno</t>
  </si>
  <si>
    <t>2.4.2.01.03</t>
  </si>
  <si>
    <t>Recuperación de Cartera - préstamos</t>
  </si>
  <si>
    <t>2.4.2.01.03.1</t>
  </si>
  <si>
    <t>Préstamos de Vivienda</t>
  </si>
  <si>
    <t>2.4.2.01.03.1.1</t>
  </si>
  <si>
    <t xml:space="preserve">Administrativos </t>
  </si>
  <si>
    <t>2.4.2.01.03.1.2</t>
  </si>
  <si>
    <t>Docentes</t>
  </si>
  <si>
    <t>2.4.2.01.03.2</t>
  </si>
  <si>
    <t xml:space="preserve">Préstamos ordinarios </t>
  </si>
  <si>
    <t>2.4.2.01.03.2.1</t>
  </si>
  <si>
    <t>2.4.3</t>
  </si>
  <si>
    <t xml:space="preserve">RECURSOS DEL BALANCE </t>
  </si>
  <si>
    <t>2.4.3.02</t>
  </si>
  <si>
    <t>Superávit fiscal</t>
  </si>
  <si>
    <t>2.4.3.02.03</t>
  </si>
  <si>
    <t>Superávit fiscal de ingresos de libre destinación</t>
  </si>
  <si>
    <t>2.4.3.02.03.1</t>
  </si>
  <si>
    <t>Otros Ingresos de Libre Destinación</t>
  </si>
  <si>
    <t>2.4.3.03</t>
  </si>
  <si>
    <t xml:space="preserve">Superávit fiscal no incorporado de vigencias anteriores  </t>
  </si>
  <si>
    <t>2.4.3.03.02</t>
  </si>
  <si>
    <t>Superávit fiscal no incorporado de ingresos de destinación específica</t>
  </si>
  <si>
    <t>2.4.3.03.02.1</t>
  </si>
  <si>
    <t>Recursos de Inversión Ministerio de Educación Nacional vigencias anteriores</t>
  </si>
  <si>
    <t>2.4.3.03.02.2</t>
  </si>
  <si>
    <t>Estampilla Pro Universidad Distrital Ley 648 de 2001 vigencias anteriores</t>
  </si>
  <si>
    <t>2.4.3.03.02.3</t>
  </si>
  <si>
    <t>Estampilla Pro Universidad Distrital Ley 1825 de 2017 vigencias anteriores</t>
  </si>
  <si>
    <t>2.4.3.03.02.4</t>
  </si>
  <si>
    <t>2.4.3.03.02.5</t>
  </si>
  <si>
    <t>Aportes del Distrito vigencias anteriores</t>
  </si>
  <si>
    <t>2.4.3.03.02.6</t>
  </si>
  <si>
    <t>Distribución Punto Adicional CREE Vigencias anteriores</t>
  </si>
  <si>
    <t>2.4.3.03.03</t>
  </si>
  <si>
    <t>Superávit fiscal no incorporado de ingresos de libre destinación</t>
  </si>
  <si>
    <t>2.4.03.03.03.1</t>
  </si>
  <si>
    <t>2.4.5.</t>
  </si>
  <si>
    <t>RENDIMIENTOS FINANCIEROS</t>
  </si>
  <si>
    <t>2.4.5.02.</t>
  </si>
  <si>
    <t>Depósitos</t>
  </si>
  <si>
    <t>2.4.5.02.04.</t>
  </si>
  <si>
    <t>Recursos propios de libre destinación</t>
  </si>
  <si>
    <t>2.4.7</t>
  </si>
  <si>
    <t xml:space="preserve">EXCEDENTES FINANCIEROS </t>
  </si>
  <si>
    <t>2.4.7.01</t>
  </si>
  <si>
    <t>Establecimientos Públicos</t>
  </si>
  <si>
    <t>2.4.9.</t>
  </si>
  <si>
    <t>REINTEGROS</t>
  </si>
  <si>
    <t>2.4.9.01</t>
  </si>
  <si>
    <t>REINTEGROS I.V.A. LEY 30</t>
  </si>
  <si>
    <t>2.5</t>
  </si>
  <si>
    <t>TRANSFERENCIAS  ADMINISTRACIÓN CENTRAL</t>
  </si>
  <si>
    <t>2.5.1.</t>
  </si>
  <si>
    <t>APORTE ORDINARIO</t>
  </si>
  <si>
    <t>2.5.1.01.</t>
  </si>
  <si>
    <t>VIGENCIA</t>
  </si>
  <si>
    <t>2.5.01.01.1</t>
  </si>
  <si>
    <t>Aportes Según Ley 30</t>
  </si>
  <si>
    <t>Elaboro: Holvey Ramírez Bermúdez</t>
  </si>
  <si>
    <t>Corte: Marzo 2020</t>
  </si>
  <si>
    <t>_____________________________________________</t>
  </si>
  <si>
    <t>_________________________________________</t>
  </si>
  <si>
    <t>RESPONSABLE DEL PRESUPUESTO</t>
  </si>
  <si>
    <t>ORDENADOR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</si>
</sst>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sz val="7"/>
      <name val="Arial"/>
      <family val="2"/>
    </font>
    <font>
      <sz val="10"/>
      <color theme="1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</cellStyleXfs>
  <cellXfs count="142">
    <xf numFmtId="0" fontId="0" fillId="0" borderId="0" xfId="0"/>
    <xf numFmtId="0" fontId="4" fillId="2" borderId="0" xfId="2" applyFont="1" applyFill="1" applyProtection="1"/>
    <xf numFmtId="3" fontId="4" fillId="2" borderId="0" xfId="2" applyNumberFormat="1" applyFont="1" applyFill="1" applyAlignment="1" applyProtection="1">
      <alignment horizontal="right"/>
    </xf>
    <xf numFmtId="3" fontId="4" fillId="2" borderId="0" xfId="2" applyNumberFormat="1" applyFont="1" applyFill="1" applyAlignment="1" applyProtection="1">
      <alignment vertical="center"/>
    </xf>
    <xf numFmtId="3" fontId="4" fillId="2" borderId="0" xfId="2" applyNumberFormat="1" applyFont="1" applyFill="1" applyProtection="1"/>
    <xf numFmtId="0" fontId="4" fillId="2" borderId="0" xfId="2" applyFont="1" applyFill="1" applyAlignment="1" applyProtection="1">
      <alignment horizontal="right"/>
    </xf>
    <xf numFmtId="0" fontId="6" fillId="2" borderId="0" xfId="2" applyFont="1" applyFill="1" applyAlignment="1" applyProtection="1">
      <alignment horizontal="right"/>
    </xf>
    <xf numFmtId="0" fontId="7" fillId="2" borderId="0" xfId="2" applyFont="1" applyFill="1" applyAlignment="1" applyProtection="1">
      <alignment horizontal="left"/>
    </xf>
    <xf numFmtId="3" fontId="7" fillId="2" borderId="0" xfId="2" applyNumberFormat="1" applyFont="1" applyFill="1" applyAlignment="1" applyProtection="1">
      <alignment horizontal="right"/>
    </xf>
    <xf numFmtId="3" fontId="2" fillId="2" borderId="0" xfId="2" applyNumberFormat="1" applyFont="1" applyFill="1" applyAlignment="1" applyProtection="1">
      <alignment horizontal="right"/>
    </xf>
    <xf numFmtId="0" fontId="2" fillId="2" borderId="0" xfId="2" applyFont="1" applyFill="1" applyProtection="1"/>
    <xf numFmtId="3" fontId="2" fillId="2" borderId="0" xfId="2" applyNumberFormat="1" applyFont="1" applyFill="1" applyAlignment="1" applyProtection="1">
      <alignment vertical="center"/>
    </xf>
    <xf numFmtId="3" fontId="2" fillId="2" borderId="0" xfId="2" applyNumberFormat="1" applyFont="1" applyFill="1" applyProtection="1"/>
    <xf numFmtId="4" fontId="7" fillId="2" borderId="0" xfId="1" applyNumberFormat="1" applyFont="1" applyFill="1" applyAlignment="1" applyProtection="1">
      <alignment horizontal="left"/>
    </xf>
    <xf numFmtId="3" fontId="7" fillId="2" borderId="0" xfId="1" applyNumberFormat="1" applyFont="1" applyFill="1" applyAlignment="1" applyProtection="1">
      <alignment horizontal="right"/>
    </xf>
    <xf numFmtId="164" fontId="2" fillId="2" borderId="0" xfId="2" applyNumberFormat="1" applyFont="1" applyFill="1" applyProtection="1"/>
    <xf numFmtId="0" fontId="2" fillId="2" borderId="0" xfId="2" applyFont="1" applyFill="1" applyAlignment="1" applyProtection="1">
      <alignment horizontal="right"/>
    </xf>
    <xf numFmtId="0" fontId="8" fillId="2" borderId="0" xfId="2" applyFont="1" applyFill="1" applyProtection="1"/>
    <xf numFmtId="3" fontId="8" fillId="2" borderId="0" xfId="2" applyNumberFormat="1" applyFont="1" applyFill="1" applyAlignment="1" applyProtection="1">
      <alignment horizontal="right"/>
    </xf>
    <xf numFmtId="3" fontId="8" fillId="2" borderId="0" xfId="2" applyNumberFormat="1" applyFont="1" applyFill="1" applyAlignment="1" applyProtection="1">
      <alignment vertical="center"/>
    </xf>
    <xf numFmtId="3" fontId="8" fillId="2" borderId="0" xfId="2" applyNumberFormat="1" applyFont="1" applyFill="1" applyProtection="1"/>
    <xf numFmtId="0" fontId="8" fillId="2" borderId="0" xfId="2" applyFont="1" applyFill="1" applyAlignment="1" applyProtection="1">
      <alignment horizontal="right"/>
    </xf>
    <xf numFmtId="0" fontId="9" fillId="3" borderId="1" xfId="2" applyFont="1" applyFill="1" applyBorder="1" applyAlignment="1" applyProtection="1">
      <alignment horizontal="center" vertical="center" wrapText="1"/>
    </xf>
    <xf numFmtId="3" fontId="9" fillId="4" borderId="2" xfId="2" applyNumberFormat="1" applyFont="1" applyFill="1" applyBorder="1" applyAlignment="1" applyProtection="1">
      <alignment horizontal="center" vertical="center" wrapText="1"/>
    </xf>
    <xf numFmtId="3" fontId="10" fillId="5" borderId="1" xfId="2" applyNumberFormat="1" applyFont="1" applyFill="1" applyBorder="1" applyAlignment="1" applyProtection="1">
      <alignment horizontal="center" vertical="center" wrapText="1"/>
    </xf>
    <xf numFmtId="3" fontId="9" fillId="6" borderId="2" xfId="2" applyNumberFormat="1" applyFont="1" applyFill="1" applyBorder="1" applyAlignment="1" applyProtection="1">
      <alignment horizontal="center" vertical="center" wrapText="1"/>
    </xf>
    <xf numFmtId="3" fontId="10" fillId="7" borderId="1" xfId="2" applyNumberFormat="1" applyFont="1" applyFill="1" applyBorder="1" applyAlignment="1" applyProtection="1">
      <alignment horizontal="center" vertical="center" wrapText="1"/>
    </xf>
    <xf numFmtId="0" fontId="10" fillId="2" borderId="1" xfId="2" applyFont="1" applyFill="1" applyBorder="1" applyAlignment="1" applyProtection="1">
      <alignment horizontal="center" vertical="center" wrapText="1"/>
    </xf>
    <xf numFmtId="0" fontId="10" fillId="8" borderId="1" xfId="2" applyFont="1" applyFill="1" applyBorder="1" applyAlignment="1" applyProtection="1">
      <alignment horizontal="center" vertical="center" wrapText="1"/>
    </xf>
    <xf numFmtId="164" fontId="11" fillId="0" borderId="0" xfId="1" applyNumberFormat="1" applyFont="1" applyAlignment="1">
      <alignment vertical="center"/>
    </xf>
    <xf numFmtId="0" fontId="12" fillId="2" borderId="0" xfId="2" applyFont="1" applyFill="1" applyAlignment="1" applyProtection="1">
      <alignment vertical="center" wrapText="1"/>
    </xf>
    <xf numFmtId="0" fontId="12" fillId="0" borderId="0" xfId="2" applyFont="1" applyAlignment="1" applyProtection="1">
      <alignment vertical="center" wrapText="1"/>
    </xf>
    <xf numFmtId="0" fontId="9" fillId="9" borderId="1" xfId="2" applyFont="1" applyFill="1" applyBorder="1" applyAlignment="1" applyProtection="1">
      <alignment horizontal="left" vertical="center"/>
    </xf>
    <xf numFmtId="3" fontId="9" fillId="9" borderId="1" xfId="2" applyNumberFormat="1" applyFont="1" applyFill="1" applyBorder="1" applyAlignment="1" applyProtection="1">
      <alignment horizontal="left" vertical="center" wrapText="1"/>
    </xf>
    <xf numFmtId="3" fontId="9" fillId="9" borderId="1" xfId="2" applyNumberFormat="1" applyFont="1" applyFill="1" applyBorder="1" applyAlignment="1" applyProtection="1">
      <alignment horizontal="right" vertical="center"/>
    </xf>
    <xf numFmtId="3" fontId="9" fillId="9" borderId="3" xfId="2" applyNumberFormat="1" applyFont="1" applyFill="1" applyBorder="1" applyAlignment="1" applyProtection="1">
      <alignment horizontal="right" vertical="center"/>
    </xf>
    <xf numFmtId="4" fontId="9" fillId="9" borderId="3" xfId="2" applyNumberFormat="1" applyFont="1" applyFill="1" applyBorder="1" applyAlignment="1" applyProtection="1">
      <alignment horizontal="right" vertical="center"/>
    </xf>
    <xf numFmtId="0" fontId="8" fillId="2" borderId="0" xfId="2" applyFont="1" applyFill="1" applyAlignment="1" applyProtection="1">
      <alignment vertical="center"/>
    </xf>
    <xf numFmtId="0" fontId="8" fillId="0" borderId="0" xfId="2" applyFont="1" applyAlignment="1" applyProtection="1">
      <alignment vertical="center"/>
    </xf>
    <xf numFmtId="0" fontId="6" fillId="10" borderId="1" xfId="2" applyFont="1" applyFill="1" applyBorder="1" applyAlignment="1" applyProtection="1">
      <alignment horizontal="left" vertical="center"/>
    </xf>
    <xf numFmtId="3" fontId="6" fillId="10" borderId="1" xfId="2" applyNumberFormat="1" applyFont="1" applyFill="1" applyBorder="1" applyAlignment="1" applyProtection="1">
      <alignment horizontal="left" vertical="center" wrapText="1"/>
    </xf>
    <xf numFmtId="3" fontId="6" fillId="10" borderId="1" xfId="2" applyNumberFormat="1" applyFont="1" applyFill="1" applyBorder="1" applyAlignment="1" applyProtection="1">
      <alignment horizontal="right" vertical="center"/>
    </xf>
    <xf numFmtId="4" fontId="6" fillId="10" borderId="1" xfId="2" applyNumberFormat="1" applyFont="1" applyFill="1" applyBorder="1" applyAlignment="1" applyProtection="1">
      <alignment horizontal="right" vertical="center"/>
    </xf>
    <xf numFmtId="0" fontId="9" fillId="11" borderId="1" xfId="0" applyFont="1" applyFill="1" applyBorder="1" applyAlignment="1">
      <alignment vertical="center"/>
    </xf>
    <xf numFmtId="0" fontId="9" fillId="11" borderId="1" xfId="0" applyFont="1" applyFill="1" applyBorder="1" applyAlignment="1">
      <alignment vertical="center" wrapText="1"/>
    </xf>
    <xf numFmtId="164" fontId="9" fillId="11" borderId="1" xfId="1" applyNumberFormat="1" applyFont="1" applyFill="1" applyBorder="1" applyAlignment="1" applyProtection="1">
      <alignment vertical="center"/>
      <protection locked="0"/>
    </xf>
    <xf numFmtId="4" fontId="9" fillId="11" borderId="1" xfId="1" applyNumberFormat="1" applyFont="1" applyFill="1" applyBorder="1" applyAlignment="1" applyProtection="1">
      <alignment vertical="center"/>
      <protection locked="0"/>
    </xf>
    <xf numFmtId="0" fontId="9" fillId="12" borderId="1" xfId="0" applyFont="1" applyFill="1" applyBorder="1" applyAlignment="1">
      <alignment vertical="center"/>
    </xf>
    <xf numFmtId="0" fontId="9" fillId="12" borderId="1" xfId="0" applyFont="1" applyFill="1" applyBorder="1" applyAlignment="1">
      <alignment vertical="center" wrapText="1"/>
    </xf>
    <xf numFmtId="164" fontId="9" fillId="12" borderId="1" xfId="1" applyNumberFormat="1" applyFont="1" applyFill="1" applyBorder="1" applyAlignment="1" applyProtection="1">
      <alignment vertical="center"/>
      <protection locked="0"/>
    </xf>
    <xf numFmtId="4" fontId="9" fillId="12" borderId="1" xfId="1" applyNumberFormat="1" applyFont="1" applyFill="1" applyBorder="1" applyAlignment="1" applyProtection="1">
      <alignment vertical="center"/>
      <protection locked="0"/>
    </xf>
    <xf numFmtId="0" fontId="11" fillId="0" borderId="0" xfId="0" applyFont="1" applyAlignment="1">
      <alignment vertical="center"/>
    </xf>
    <xf numFmtId="0" fontId="13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vertical="center" wrapText="1"/>
    </xf>
    <xf numFmtId="164" fontId="13" fillId="0" borderId="1" xfId="1" applyNumberFormat="1" applyFont="1" applyFill="1" applyBorder="1" applyAlignment="1" applyProtection="1">
      <alignment vertical="center"/>
      <protection locked="0"/>
    </xf>
    <xf numFmtId="164" fontId="9" fillId="0" borderId="1" xfId="1" applyNumberFormat="1" applyFont="1" applyFill="1" applyBorder="1" applyAlignment="1">
      <alignment vertical="center"/>
    </xf>
    <xf numFmtId="4" fontId="13" fillId="0" borderId="1" xfId="1" applyNumberFormat="1" applyFont="1" applyFill="1" applyBorder="1" applyAlignment="1" applyProtection="1">
      <alignment vertical="center"/>
      <protection locked="0"/>
    </xf>
    <xf numFmtId="164" fontId="9" fillId="11" borderId="1" xfId="1" applyNumberFormat="1" applyFont="1" applyFill="1" applyBorder="1" applyAlignment="1">
      <alignment vertical="center"/>
    </xf>
    <xf numFmtId="4" fontId="9" fillId="11" borderId="1" xfId="1" applyNumberFormat="1" applyFont="1" applyFill="1" applyBorder="1" applyAlignment="1">
      <alignment vertical="center"/>
    </xf>
    <xf numFmtId="0" fontId="9" fillId="4" borderId="1" xfId="0" applyFont="1" applyFill="1" applyBorder="1" applyAlignment="1">
      <alignment vertical="center"/>
    </xf>
    <xf numFmtId="0" fontId="9" fillId="4" borderId="1" xfId="0" applyFont="1" applyFill="1" applyBorder="1" applyAlignment="1">
      <alignment vertical="center" wrapText="1"/>
    </xf>
    <xf numFmtId="164" fontId="9" fillId="4" borderId="1" xfId="1" applyNumberFormat="1" applyFont="1" applyFill="1" applyBorder="1" applyAlignment="1">
      <alignment vertical="center"/>
    </xf>
    <xf numFmtId="4" fontId="9" fillId="4" borderId="1" xfId="1" applyNumberFormat="1" applyFont="1" applyFill="1" applyBorder="1" applyAlignment="1">
      <alignment vertical="center"/>
    </xf>
    <xf numFmtId="0" fontId="6" fillId="13" borderId="1" xfId="3" applyFont="1" applyFill="1" applyBorder="1" applyAlignment="1" applyProtection="1">
      <alignment horizontal="left" vertical="center" wrapText="1"/>
    </xf>
    <xf numFmtId="164" fontId="6" fillId="13" borderId="1" xfId="1" applyNumberFormat="1" applyFont="1" applyFill="1" applyBorder="1" applyAlignment="1" applyProtection="1">
      <alignment horizontal="left" vertical="center" wrapText="1"/>
    </xf>
    <xf numFmtId="4" fontId="9" fillId="13" borderId="1" xfId="1" applyNumberFormat="1" applyFont="1" applyFill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 wrapText="1"/>
    </xf>
    <xf numFmtId="4" fontId="9" fillId="0" borderId="1" xfId="1" applyNumberFormat="1" applyFont="1" applyFill="1" applyBorder="1" applyAlignment="1">
      <alignment vertical="center"/>
    </xf>
    <xf numFmtId="49" fontId="9" fillId="0" borderId="1" xfId="0" applyNumberFormat="1" applyFont="1" applyFill="1" applyBorder="1" applyAlignment="1">
      <alignment vertical="center" wrapText="1"/>
    </xf>
    <xf numFmtId="0" fontId="9" fillId="14" borderId="1" xfId="0" applyFont="1" applyFill="1" applyBorder="1" applyAlignment="1">
      <alignment vertical="center"/>
    </xf>
    <xf numFmtId="49" fontId="9" fillId="14" borderId="1" xfId="0" applyNumberFormat="1" applyFont="1" applyFill="1" applyBorder="1" applyAlignment="1">
      <alignment vertical="center" wrapText="1"/>
    </xf>
    <xf numFmtId="164" fontId="9" fillId="14" borderId="1" xfId="1" applyNumberFormat="1" applyFont="1" applyFill="1" applyBorder="1" applyAlignment="1">
      <alignment vertical="center"/>
    </xf>
    <xf numFmtId="4" fontId="9" fillId="14" borderId="1" xfId="1" applyNumberFormat="1" applyFont="1" applyFill="1" applyBorder="1" applyAlignment="1">
      <alignment vertical="center"/>
    </xf>
    <xf numFmtId="0" fontId="9" fillId="7" borderId="1" xfId="0" applyFont="1" applyFill="1" applyBorder="1" applyAlignment="1">
      <alignment vertical="center"/>
    </xf>
    <xf numFmtId="0" fontId="9" fillId="7" borderId="1" xfId="0" applyFont="1" applyFill="1" applyBorder="1" applyAlignment="1">
      <alignment vertical="center" wrapText="1"/>
    </xf>
    <xf numFmtId="164" fontId="9" fillId="7" borderId="1" xfId="1" applyNumberFormat="1" applyFont="1" applyFill="1" applyBorder="1" applyAlignment="1">
      <alignment vertical="center"/>
    </xf>
    <xf numFmtId="4" fontId="9" fillId="7" borderId="1" xfId="1" applyNumberFormat="1" applyFont="1" applyFill="1" applyBorder="1" applyAlignment="1">
      <alignment vertical="center"/>
    </xf>
    <xf numFmtId="0" fontId="9" fillId="15" borderId="1" xfId="0" applyFont="1" applyFill="1" applyBorder="1" applyAlignment="1">
      <alignment vertical="center"/>
    </xf>
    <xf numFmtId="0" fontId="9" fillId="15" borderId="1" xfId="0" applyFont="1" applyFill="1" applyBorder="1" applyAlignment="1">
      <alignment vertical="center" wrapText="1"/>
    </xf>
    <xf numFmtId="164" fontId="9" fillId="15" borderId="1" xfId="1" applyNumberFormat="1" applyFont="1" applyFill="1" applyBorder="1" applyAlignment="1">
      <alignment vertical="center"/>
    </xf>
    <xf numFmtId="4" fontId="9" fillId="15" borderId="1" xfId="1" applyNumberFormat="1" applyFont="1" applyFill="1" applyBorder="1" applyAlignment="1">
      <alignment vertical="center"/>
    </xf>
    <xf numFmtId="0" fontId="13" fillId="7" borderId="1" xfId="0" applyFont="1" applyFill="1" applyBorder="1" applyAlignment="1">
      <alignment vertical="center"/>
    </xf>
    <xf numFmtId="0" fontId="13" fillId="7" borderId="1" xfId="0" applyFont="1" applyFill="1" applyBorder="1" applyAlignment="1">
      <alignment vertical="center" wrapText="1"/>
    </xf>
    <xf numFmtId="164" fontId="13" fillId="7" borderId="1" xfId="1" applyNumberFormat="1" applyFont="1" applyFill="1" applyBorder="1" applyAlignment="1" applyProtection="1">
      <alignment vertical="center"/>
      <protection locked="0"/>
    </xf>
    <xf numFmtId="4" fontId="13" fillId="7" borderId="1" xfId="1" applyNumberFormat="1" applyFont="1" applyFill="1" applyBorder="1" applyAlignment="1" applyProtection="1">
      <alignment vertical="center"/>
      <protection locked="0"/>
    </xf>
    <xf numFmtId="164" fontId="9" fillId="7" borderId="1" xfId="1" applyNumberFormat="1" applyFont="1" applyFill="1" applyBorder="1" applyAlignment="1" applyProtection="1">
      <alignment vertical="center"/>
      <protection locked="0"/>
    </xf>
    <xf numFmtId="4" fontId="9" fillId="7" borderId="1" xfId="1" applyNumberFormat="1" applyFont="1" applyFill="1" applyBorder="1" applyAlignment="1" applyProtection="1">
      <alignment vertical="center"/>
      <protection locked="0"/>
    </xf>
    <xf numFmtId="0" fontId="13" fillId="2" borderId="1" xfId="0" applyFont="1" applyFill="1" applyBorder="1" applyAlignment="1">
      <alignment vertical="center"/>
    </xf>
    <xf numFmtId="0" fontId="13" fillId="2" borderId="1" xfId="0" applyFont="1" applyFill="1" applyBorder="1" applyAlignment="1">
      <alignment vertical="center" wrapText="1"/>
    </xf>
    <xf numFmtId="164" fontId="13" fillId="2" borderId="1" xfId="1" applyNumberFormat="1" applyFont="1" applyFill="1" applyBorder="1" applyAlignment="1" applyProtection="1">
      <alignment vertical="center"/>
      <protection locked="0"/>
    </xf>
    <xf numFmtId="0" fontId="9" fillId="16" borderId="1" xfId="0" applyFont="1" applyFill="1" applyBorder="1" applyAlignment="1">
      <alignment vertical="center"/>
    </xf>
    <xf numFmtId="0" fontId="9" fillId="16" borderId="1" xfId="0" applyFont="1" applyFill="1" applyBorder="1" applyAlignment="1">
      <alignment vertical="center" wrapText="1"/>
    </xf>
    <xf numFmtId="164" fontId="9" fillId="16" borderId="1" xfId="1" applyNumberFormat="1" applyFont="1" applyFill="1" applyBorder="1" applyAlignment="1">
      <alignment vertical="center"/>
    </xf>
    <xf numFmtId="4" fontId="9" fillId="16" borderId="1" xfId="1" applyNumberFormat="1" applyFont="1" applyFill="1" applyBorder="1" applyAlignment="1">
      <alignment vertical="center"/>
    </xf>
    <xf numFmtId="49" fontId="9" fillId="4" borderId="1" xfId="0" applyNumberFormat="1" applyFont="1" applyFill="1" applyBorder="1" applyAlignment="1">
      <alignment vertical="center" wrapText="1"/>
    </xf>
    <xf numFmtId="0" fontId="6" fillId="0" borderId="1" xfId="3" applyFont="1" applyFill="1" applyBorder="1" applyAlignment="1" applyProtection="1">
      <alignment horizontal="left" vertical="center" wrapText="1"/>
    </xf>
    <xf numFmtId="164" fontId="6" fillId="0" borderId="1" xfId="1" applyNumberFormat="1" applyFont="1" applyFill="1" applyBorder="1" applyAlignment="1" applyProtection="1">
      <alignment horizontal="left" vertical="center" wrapText="1"/>
      <protection locked="0"/>
    </xf>
    <xf numFmtId="4" fontId="6" fillId="0" borderId="1" xfId="1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Fill="1" applyAlignment="1">
      <alignment vertical="center"/>
    </xf>
    <xf numFmtId="49" fontId="9" fillId="16" borderId="1" xfId="0" applyNumberFormat="1" applyFont="1" applyFill="1" applyBorder="1" applyAlignment="1">
      <alignment vertical="center"/>
    </xf>
    <xf numFmtId="49" fontId="13" fillId="0" borderId="1" xfId="4" applyNumberFormat="1" applyFont="1" applyFill="1" applyBorder="1" applyAlignment="1">
      <alignment vertical="center"/>
    </xf>
    <xf numFmtId="0" fontId="6" fillId="2" borderId="1" xfId="2" applyFont="1" applyFill="1" applyBorder="1" applyAlignment="1" applyProtection="1">
      <alignment horizontal="left" vertical="center"/>
    </xf>
    <xf numFmtId="3" fontId="6" fillId="2" borderId="1" xfId="2" applyNumberFormat="1" applyFont="1" applyFill="1" applyBorder="1" applyAlignment="1" applyProtection="1">
      <alignment horizontal="left" vertical="center" wrapText="1"/>
    </xf>
    <xf numFmtId="3" fontId="6" fillId="2" borderId="1" xfId="2" applyNumberFormat="1" applyFont="1" applyFill="1" applyBorder="1" applyAlignment="1" applyProtection="1">
      <alignment horizontal="right" vertical="center"/>
    </xf>
    <xf numFmtId="4" fontId="6" fillId="2" borderId="1" xfId="2" applyNumberFormat="1" applyFont="1" applyFill="1" applyBorder="1" applyAlignment="1" applyProtection="1">
      <alignment horizontal="right" vertical="center"/>
    </xf>
    <xf numFmtId="0" fontId="9" fillId="13" borderId="1" xfId="3" applyFont="1" applyFill="1" applyBorder="1" applyAlignment="1" applyProtection="1">
      <alignment horizontal="left" vertical="center" wrapText="1"/>
    </xf>
    <xf numFmtId="164" fontId="9" fillId="13" borderId="1" xfId="1" applyNumberFormat="1" applyFont="1" applyFill="1" applyBorder="1" applyAlignment="1" applyProtection="1">
      <alignment horizontal="left" vertical="center" wrapText="1"/>
    </xf>
    <xf numFmtId="0" fontId="9" fillId="8" borderId="1" xfId="0" applyFont="1" applyFill="1" applyBorder="1" applyAlignment="1">
      <alignment vertical="center" wrapText="1"/>
    </xf>
    <xf numFmtId="3" fontId="9" fillId="8" borderId="1" xfId="0" applyNumberFormat="1" applyFont="1" applyFill="1" applyBorder="1" applyAlignment="1">
      <alignment vertical="center"/>
    </xf>
    <xf numFmtId="4" fontId="9" fillId="8" borderId="1" xfId="0" applyNumberFormat="1" applyFont="1" applyFill="1" applyBorder="1" applyAlignment="1">
      <alignment vertical="center"/>
    </xf>
    <xf numFmtId="0" fontId="6" fillId="2" borderId="1" xfId="3" applyFont="1" applyFill="1" applyBorder="1" applyAlignment="1" applyProtection="1">
      <alignment horizontal="left" vertical="center" wrapText="1"/>
    </xf>
    <xf numFmtId="164" fontId="6" fillId="2" borderId="1" xfId="1" applyNumberFormat="1" applyFont="1" applyFill="1" applyBorder="1" applyAlignment="1" applyProtection="1">
      <alignment horizontal="left" vertical="center" wrapText="1"/>
    </xf>
    <xf numFmtId="164" fontId="13" fillId="0" borderId="1" xfId="1" applyNumberFormat="1" applyFont="1" applyFill="1" applyBorder="1" applyAlignment="1">
      <alignment vertical="center"/>
    </xf>
    <xf numFmtId="0" fontId="9" fillId="2" borderId="1" xfId="0" applyFont="1" applyFill="1" applyBorder="1" applyAlignment="1">
      <alignment vertical="center" wrapText="1"/>
    </xf>
    <xf numFmtId="0" fontId="9" fillId="17" borderId="1" xfId="0" applyFont="1" applyFill="1" applyBorder="1" applyAlignment="1">
      <alignment vertical="center" wrapText="1"/>
    </xf>
    <xf numFmtId="3" fontId="6" fillId="17" borderId="1" xfId="2" applyNumberFormat="1" applyFont="1" applyFill="1" applyBorder="1" applyAlignment="1" applyProtection="1">
      <alignment horizontal="right" vertical="center"/>
    </xf>
    <xf numFmtId="4" fontId="6" fillId="17" borderId="1" xfId="2" applyNumberFormat="1" applyFont="1" applyFill="1" applyBorder="1" applyAlignment="1" applyProtection="1">
      <alignment horizontal="right" vertical="center"/>
    </xf>
    <xf numFmtId="3" fontId="2" fillId="2" borderId="1" xfId="2" applyNumberFormat="1" applyFont="1" applyFill="1" applyBorder="1" applyAlignment="1" applyProtection="1">
      <alignment horizontal="right" vertical="center"/>
    </xf>
    <xf numFmtId="3" fontId="13" fillId="0" borderId="1" xfId="0" applyNumberFormat="1" applyFont="1" applyBorder="1" applyAlignment="1">
      <alignment vertical="center"/>
    </xf>
    <xf numFmtId="0" fontId="6" fillId="8" borderId="1" xfId="3" applyFont="1" applyFill="1" applyBorder="1" applyAlignment="1" applyProtection="1">
      <alignment horizontal="left" vertical="center" wrapText="1"/>
    </xf>
    <xf numFmtId="0" fontId="13" fillId="0" borderId="1" xfId="4" applyFont="1" applyFill="1" applyBorder="1" applyAlignment="1">
      <alignment vertical="center"/>
    </xf>
    <xf numFmtId="0" fontId="13" fillId="0" borderId="1" xfId="4" applyFont="1" applyFill="1" applyBorder="1" applyAlignment="1">
      <alignment vertical="center" wrapText="1"/>
    </xf>
    <xf numFmtId="0" fontId="13" fillId="2" borderId="3" xfId="0" applyFont="1" applyFill="1" applyBorder="1" applyAlignment="1">
      <alignment vertical="center"/>
    </xf>
    <xf numFmtId="0" fontId="13" fillId="2" borderId="3" xfId="0" applyFont="1" applyFill="1" applyBorder="1" applyAlignment="1">
      <alignment vertical="center" wrapText="1"/>
    </xf>
    <xf numFmtId="164" fontId="13" fillId="2" borderId="3" xfId="1" applyNumberFormat="1" applyFont="1" applyFill="1" applyBorder="1" applyAlignment="1">
      <alignment vertical="center"/>
    </xf>
    <xf numFmtId="0" fontId="9" fillId="16" borderId="3" xfId="0" applyFont="1" applyFill="1" applyBorder="1" applyAlignment="1">
      <alignment vertical="center"/>
    </xf>
    <xf numFmtId="0" fontId="9" fillId="16" borderId="3" xfId="0" applyFont="1" applyFill="1" applyBorder="1" applyAlignment="1">
      <alignment vertical="center" wrapText="1"/>
    </xf>
    <xf numFmtId="164" fontId="9" fillId="16" borderId="3" xfId="1" applyNumberFormat="1" applyFont="1" applyFill="1" applyBorder="1" applyAlignment="1">
      <alignment vertical="center"/>
    </xf>
    <xf numFmtId="4" fontId="9" fillId="16" borderId="3" xfId="1" applyNumberFormat="1" applyFont="1" applyFill="1" applyBorder="1" applyAlignment="1">
      <alignment vertical="center"/>
    </xf>
    <xf numFmtId="0" fontId="2" fillId="0" borderId="1" xfId="3" applyFont="1" applyFill="1" applyBorder="1" applyAlignment="1" applyProtection="1">
      <alignment horizontal="left" vertical="center" wrapText="1"/>
    </xf>
    <xf numFmtId="164" fontId="2" fillId="0" borderId="1" xfId="1" applyNumberFormat="1" applyFont="1" applyFill="1" applyBorder="1" applyAlignment="1" applyProtection="1">
      <alignment horizontal="left" vertical="center" wrapText="1"/>
      <protection locked="0"/>
    </xf>
    <xf numFmtId="49" fontId="11" fillId="0" borderId="0" xfId="0" applyNumberFormat="1" applyFont="1" applyAlignment="1">
      <alignment vertical="center"/>
    </xf>
    <xf numFmtId="0" fontId="3" fillId="0" borderId="0" xfId="0" applyFont="1" applyBorder="1"/>
    <xf numFmtId="0" fontId="4" fillId="0" borderId="0" xfId="0" applyFont="1" applyBorder="1"/>
    <xf numFmtId="0" fontId="4" fillId="0" borderId="0" xfId="0" applyFont="1" applyFill="1" applyBorder="1"/>
    <xf numFmtId="3" fontId="4" fillId="0" borderId="0" xfId="0" applyNumberFormat="1" applyFont="1" applyFill="1" applyBorder="1"/>
    <xf numFmtId="3" fontId="4" fillId="0" borderId="0" xfId="0" applyNumberFormat="1" applyFont="1" applyBorder="1"/>
    <xf numFmtId="0" fontId="3" fillId="0" borderId="0" xfId="0" applyFont="1" applyFill="1" applyBorder="1"/>
    <xf numFmtId="3" fontId="3" fillId="0" borderId="0" xfId="0" applyNumberFormat="1" applyFont="1" applyFill="1" applyBorder="1"/>
    <xf numFmtId="0" fontId="3" fillId="2" borderId="0" xfId="2" applyFont="1" applyFill="1" applyAlignment="1" applyProtection="1">
      <alignment horizontal="center"/>
    </xf>
    <xf numFmtId="0" fontId="5" fillId="2" borderId="0" xfId="2" applyFont="1" applyFill="1" applyAlignment="1" applyProtection="1">
      <alignment horizontal="center"/>
    </xf>
  </cellXfs>
  <cellStyles count="5">
    <cellStyle name="Millares" xfId="1" builtinId="3"/>
    <cellStyle name="Normal" xfId="0" builtinId="0"/>
    <cellStyle name="Normal 2" xfId="2"/>
    <cellStyle name="Normal 2 2" xfId="3"/>
    <cellStyle name="Normal 2 2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0</xdr:rowOff>
    </xdr:from>
    <xdr:to>
      <xdr:col>0</xdr:col>
      <xdr:colOff>923925</xdr:colOff>
      <xdr:row>4</xdr:row>
      <xdr:rowOff>85725</xdr:rowOff>
    </xdr:to>
    <xdr:pic>
      <xdr:nvPicPr>
        <xdr:cNvPr id="2" name="4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0"/>
          <a:ext cx="771525" cy="742950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JECUCION%20MENSUAL%20DE%20RENTAS%20E%20INGRESOS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CUADRO%20MENSUAL%20DE%20RENTAS%20E%20INGRESOS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 2020 SI CAPITAL"/>
      <sheetName val="FEBRERO 2020 SI CAPITAL"/>
      <sheetName val="MARZO 2020 SI CAPITAL"/>
    </sheetNames>
    <sheetDataSet>
      <sheetData sheetId="0"/>
      <sheetData sheetId="1">
        <row r="17">
          <cell r="E17">
            <v>0</v>
          </cell>
          <cell r="H17">
            <v>0</v>
          </cell>
        </row>
        <row r="18">
          <cell r="E18">
            <v>0</v>
          </cell>
          <cell r="H18">
            <v>2902514500</v>
          </cell>
        </row>
        <row r="26">
          <cell r="E26">
            <v>0</v>
          </cell>
          <cell r="H26">
            <v>22379000</v>
          </cell>
        </row>
        <row r="27">
          <cell r="E27">
            <v>0</v>
          </cell>
          <cell r="H27">
            <v>10880600</v>
          </cell>
        </row>
        <row r="30">
          <cell r="E30">
            <v>0</v>
          </cell>
          <cell r="H30">
            <v>-6321011</v>
          </cell>
        </row>
        <row r="31">
          <cell r="E31">
            <v>0</v>
          </cell>
          <cell r="H31">
            <v>0</v>
          </cell>
        </row>
        <row r="33">
          <cell r="E33">
            <v>0</v>
          </cell>
          <cell r="H33">
            <v>127294101</v>
          </cell>
        </row>
        <row r="34">
          <cell r="E34">
            <v>0</v>
          </cell>
          <cell r="H34">
            <v>2258176314</v>
          </cell>
        </row>
        <row r="35">
          <cell r="E35">
            <v>0</v>
          </cell>
          <cell r="H35">
            <v>2087383554</v>
          </cell>
        </row>
        <row r="36">
          <cell r="E36">
            <v>0</v>
          </cell>
          <cell r="H36">
            <v>454673669</v>
          </cell>
        </row>
        <row r="37">
          <cell r="E37">
            <v>0</v>
          </cell>
          <cell r="H37">
            <v>78256967</v>
          </cell>
        </row>
        <row r="38">
          <cell r="E38">
            <v>0</v>
          </cell>
          <cell r="H38">
            <v>0</v>
          </cell>
        </row>
        <row r="39">
          <cell r="E39">
            <v>0</v>
          </cell>
          <cell r="H39">
            <v>65339500</v>
          </cell>
        </row>
        <row r="40">
          <cell r="E40">
            <v>0</v>
          </cell>
          <cell r="H40">
            <v>0</v>
          </cell>
        </row>
        <row r="41">
          <cell r="E41">
            <v>0</v>
          </cell>
          <cell r="H41">
            <v>38991800</v>
          </cell>
        </row>
        <row r="42">
          <cell r="E42">
            <v>0</v>
          </cell>
          <cell r="H42">
            <v>43990132</v>
          </cell>
        </row>
        <row r="43">
          <cell r="E43">
            <v>0</v>
          </cell>
          <cell r="H43">
            <v>0</v>
          </cell>
        </row>
        <row r="44">
          <cell r="E44">
            <v>0</v>
          </cell>
          <cell r="H44">
            <v>0</v>
          </cell>
        </row>
        <row r="45">
          <cell r="E45">
            <v>0</v>
          </cell>
          <cell r="H45">
            <v>6905200</v>
          </cell>
        </row>
        <row r="47">
          <cell r="E47">
            <v>0</v>
          </cell>
          <cell r="H47">
            <v>838714</v>
          </cell>
        </row>
        <row r="51">
          <cell r="E51">
            <v>0</v>
          </cell>
          <cell r="H51">
            <v>0</v>
          </cell>
        </row>
        <row r="53">
          <cell r="E53">
            <v>0</v>
          </cell>
          <cell r="H53">
            <v>5266329079</v>
          </cell>
        </row>
        <row r="54">
          <cell r="E54">
            <v>0</v>
          </cell>
          <cell r="H54">
            <v>0</v>
          </cell>
        </row>
        <row r="55">
          <cell r="E55">
            <v>0</v>
          </cell>
          <cell r="H55">
            <v>0</v>
          </cell>
        </row>
        <row r="56">
          <cell r="E56">
            <v>0</v>
          </cell>
          <cell r="H56">
            <v>0</v>
          </cell>
        </row>
        <row r="57">
          <cell r="E57">
            <v>0</v>
          </cell>
          <cell r="H57">
            <v>0</v>
          </cell>
        </row>
        <row r="58">
          <cell r="E58">
            <v>0</v>
          </cell>
          <cell r="H58">
            <v>3648777</v>
          </cell>
        </row>
        <row r="60">
          <cell r="E60">
            <v>0</v>
          </cell>
          <cell r="H60">
            <v>8174621</v>
          </cell>
        </row>
        <row r="67">
          <cell r="E67">
            <v>0</v>
          </cell>
          <cell r="H67">
            <v>7323284</v>
          </cell>
        </row>
        <row r="68">
          <cell r="E68">
            <v>0</v>
          </cell>
          <cell r="H68">
            <v>0</v>
          </cell>
        </row>
        <row r="70">
          <cell r="E70">
            <v>0</v>
          </cell>
          <cell r="H70">
            <v>7253620</v>
          </cell>
        </row>
        <row r="74">
          <cell r="E74">
            <v>0</v>
          </cell>
          <cell r="H74">
            <v>0</v>
          </cell>
        </row>
        <row r="77">
          <cell r="E77">
            <v>0</v>
          </cell>
          <cell r="H77">
            <v>0</v>
          </cell>
        </row>
        <row r="78">
          <cell r="E78">
            <v>0</v>
          </cell>
          <cell r="H78">
            <v>0</v>
          </cell>
        </row>
        <row r="79">
          <cell r="E79">
            <v>0</v>
          </cell>
          <cell r="H79">
            <v>0</v>
          </cell>
        </row>
        <row r="80">
          <cell r="E80">
            <v>0</v>
          </cell>
          <cell r="H80">
            <v>0</v>
          </cell>
        </row>
        <row r="81">
          <cell r="E81">
            <v>0</v>
          </cell>
          <cell r="H81">
            <v>0</v>
          </cell>
        </row>
        <row r="82">
          <cell r="E82">
            <v>0</v>
          </cell>
          <cell r="H82">
            <v>0</v>
          </cell>
        </row>
        <row r="84">
          <cell r="E84">
            <v>0</v>
          </cell>
          <cell r="H84">
            <v>0</v>
          </cell>
        </row>
        <row r="87">
          <cell r="E87">
            <v>0</v>
          </cell>
          <cell r="H87">
            <v>189944324</v>
          </cell>
        </row>
        <row r="89">
          <cell r="E89">
            <v>1018681784</v>
          </cell>
          <cell r="H89">
            <v>1018681784</v>
          </cell>
        </row>
        <row r="91">
          <cell r="E91">
            <v>0</v>
          </cell>
          <cell r="H91">
            <v>543372495</v>
          </cell>
        </row>
        <row r="95">
          <cell r="E95">
            <v>0</v>
          </cell>
          <cell r="H95">
            <v>19502067743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 2020 SI CAPITAL"/>
      <sheetName val="FEBRERO 2020 SI CAPITAL"/>
      <sheetName val="MARZO 2020 SI CAPITAL"/>
      <sheetName val="PREDIS"/>
    </sheetNames>
    <sheetDataSet>
      <sheetData sheetId="0">
        <row r="18">
          <cell r="F18">
            <v>0</v>
          </cell>
        </row>
      </sheetData>
      <sheetData sheetId="1">
        <row r="18">
          <cell r="D18">
            <v>0</v>
          </cell>
        </row>
      </sheetData>
      <sheetData sheetId="2">
        <row r="18">
          <cell r="D18">
            <v>0</v>
          </cell>
          <cell r="F18">
            <v>823131500</v>
          </cell>
        </row>
        <row r="26">
          <cell r="D26">
            <v>0</v>
          </cell>
          <cell r="F26">
            <v>6585000</v>
          </cell>
        </row>
        <row r="27">
          <cell r="D27">
            <v>0</v>
          </cell>
          <cell r="F27">
            <v>6435000</v>
          </cell>
        </row>
        <row r="30">
          <cell r="D30">
            <v>0</v>
          </cell>
          <cell r="F30">
            <v>1002104</v>
          </cell>
        </row>
        <row r="31">
          <cell r="D31">
            <v>0</v>
          </cell>
          <cell r="F31">
            <v>0</v>
          </cell>
        </row>
        <row r="33">
          <cell r="D33">
            <v>0</v>
          </cell>
          <cell r="F33">
            <v>3884832</v>
          </cell>
        </row>
        <row r="34">
          <cell r="D34">
            <v>0</v>
          </cell>
          <cell r="F34">
            <v>211456428</v>
          </cell>
        </row>
        <row r="35">
          <cell r="D35">
            <v>0</v>
          </cell>
          <cell r="F35">
            <v>264456607</v>
          </cell>
        </row>
        <row r="36">
          <cell r="D36">
            <v>0</v>
          </cell>
          <cell r="F36">
            <v>2474411</v>
          </cell>
        </row>
        <row r="37">
          <cell r="D37">
            <v>0</v>
          </cell>
          <cell r="F37">
            <v>4789468</v>
          </cell>
        </row>
        <row r="38">
          <cell r="D38">
            <v>0</v>
          </cell>
          <cell r="F38">
            <v>0</v>
          </cell>
        </row>
        <row r="39">
          <cell r="D39">
            <v>0</v>
          </cell>
          <cell r="F39">
            <v>38560600</v>
          </cell>
        </row>
        <row r="40">
          <cell r="D40">
            <v>0</v>
          </cell>
          <cell r="F40">
            <v>0</v>
          </cell>
        </row>
        <row r="41">
          <cell r="D41">
            <v>0</v>
          </cell>
          <cell r="F41">
            <v>997000</v>
          </cell>
        </row>
        <row r="42">
          <cell r="D42">
            <v>0</v>
          </cell>
          <cell r="F42">
            <v>13933785</v>
          </cell>
        </row>
        <row r="43">
          <cell r="D43">
            <v>0</v>
          </cell>
          <cell r="F43">
            <v>0</v>
          </cell>
        </row>
        <row r="44">
          <cell r="D44">
            <v>0</v>
          </cell>
          <cell r="F44">
            <v>0</v>
          </cell>
        </row>
        <row r="45">
          <cell r="D45">
            <v>0</v>
          </cell>
          <cell r="F45">
            <v>195000</v>
          </cell>
        </row>
        <row r="47">
          <cell r="D47">
            <v>0</v>
          </cell>
          <cell r="F47">
            <v>435000</v>
          </cell>
        </row>
        <row r="51">
          <cell r="D51">
            <v>0</v>
          </cell>
          <cell r="F51">
            <v>0</v>
          </cell>
        </row>
        <row r="53">
          <cell r="D53">
            <v>0</v>
          </cell>
          <cell r="F53">
            <v>1755443026</v>
          </cell>
        </row>
        <row r="54">
          <cell r="D54">
            <v>0</v>
          </cell>
          <cell r="F54">
            <v>0</v>
          </cell>
        </row>
        <row r="55">
          <cell r="D55">
            <v>0</v>
          </cell>
          <cell r="F55">
            <v>0</v>
          </cell>
        </row>
        <row r="56">
          <cell r="D56">
            <v>0</v>
          </cell>
          <cell r="F56">
            <v>0</v>
          </cell>
        </row>
        <row r="57">
          <cell r="D57">
            <v>0</v>
          </cell>
          <cell r="F57">
            <v>0</v>
          </cell>
        </row>
        <row r="58">
          <cell r="D58">
            <v>0</v>
          </cell>
          <cell r="F58">
            <v>4911254</v>
          </cell>
        </row>
        <row r="60">
          <cell r="D60">
            <v>0</v>
          </cell>
          <cell r="F60">
            <v>0</v>
          </cell>
        </row>
        <row r="67">
          <cell r="D67">
            <v>0</v>
          </cell>
          <cell r="F67">
            <v>4662392</v>
          </cell>
        </row>
        <row r="68">
          <cell r="D68">
            <v>0</v>
          </cell>
          <cell r="F68">
            <v>0</v>
          </cell>
        </row>
        <row r="70">
          <cell r="D70">
            <v>0</v>
          </cell>
          <cell r="F70">
            <v>3139305</v>
          </cell>
        </row>
        <row r="74">
          <cell r="D74">
            <v>0</v>
          </cell>
          <cell r="F74">
            <v>0</v>
          </cell>
        </row>
        <row r="77">
          <cell r="D77">
            <v>0</v>
          </cell>
          <cell r="F77">
            <v>0</v>
          </cell>
        </row>
        <row r="78">
          <cell r="D78">
            <v>0</v>
          </cell>
          <cell r="F78">
            <v>0</v>
          </cell>
        </row>
        <row r="79">
          <cell r="D79">
            <v>0</v>
          </cell>
          <cell r="F79">
            <v>0</v>
          </cell>
        </row>
        <row r="80">
          <cell r="D80">
            <v>0</v>
          </cell>
          <cell r="F80">
            <v>0</v>
          </cell>
        </row>
        <row r="81">
          <cell r="D81">
            <v>0</v>
          </cell>
          <cell r="F81">
            <v>0</v>
          </cell>
        </row>
        <row r="82">
          <cell r="D82">
            <v>0</v>
          </cell>
          <cell r="F82">
            <v>0</v>
          </cell>
        </row>
        <row r="84">
          <cell r="D84">
            <v>0</v>
          </cell>
          <cell r="F84">
            <v>0</v>
          </cell>
        </row>
        <row r="87">
          <cell r="D87">
            <v>0</v>
          </cell>
          <cell r="F87">
            <v>70123359</v>
          </cell>
        </row>
        <row r="89">
          <cell r="D89">
            <v>0</v>
          </cell>
          <cell r="F89">
            <v>0</v>
          </cell>
        </row>
        <row r="91">
          <cell r="D91">
            <v>0</v>
          </cell>
          <cell r="F91">
            <v>0</v>
          </cell>
        </row>
        <row r="95">
          <cell r="D95">
            <v>0</v>
          </cell>
          <cell r="F95">
            <v>24767501342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A1:BJ251"/>
  <sheetViews>
    <sheetView tabSelected="1" workbookViewId="0">
      <selection activeCell="H10" sqref="H10"/>
    </sheetView>
  </sheetViews>
  <sheetFormatPr baseColWidth="10" defaultRowHeight="14.25" x14ac:dyDescent="0.25"/>
  <cols>
    <col min="1" max="1" width="20" style="51" customWidth="1"/>
    <col min="2" max="2" width="50" style="51" customWidth="1"/>
    <col min="3" max="3" width="19.7109375" style="29" hidden="1" customWidth="1"/>
    <col min="4" max="5" width="17" style="51" hidden="1" customWidth="1"/>
    <col min="6" max="6" width="19.28515625" style="51" customWidth="1"/>
    <col min="7" max="7" width="17.5703125" style="51" hidden="1" customWidth="1"/>
    <col min="8" max="8" width="18.28515625" style="51" customWidth="1"/>
    <col min="9" max="9" width="8" style="51" customWidth="1"/>
    <col min="10" max="10" width="18" style="51" hidden="1" customWidth="1"/>
    <col min="11" max="16384" width="11.42578125" style="51"/>
  </cols>
  <sheetData>
    <row r="1" spans="1:52" s="1" customFormat="1" ht="12" x14ac:dyDescent="0.2">
      <c r="A1" s="140" t="s">
        <v>0</v>
      </c>
      <c r="B1" s="140"/>
      <c r="C1" s="140"/>
      <c r="D1" s="140"/>
      <c r="E1" s="140"/>
      <c r="F1" s="140"/>
      <c r="G1" s="140"/>
      <c r="H1" s="140"/>
      <c r="I1" s="140"/>
    </row>
    <row r="2" spans="1:52" s="1" customFormat="1" ht="12" x14ac:dyDescent="0.2">
      <c r="C2" s="2"/>
      <c r="D2" s="2"/>
      <c r="E2" s="2"/>
      <c r="F2" s="2"/>
      <c r="G2" s="3"/>
      <c r="H2" s="4"/>
      <c r="I2" s="5"/>
      <c r="J2" s="5"/>
    </row>
    <row r="3" spans="1:52" s="1" customFormat="1" ht="15.75" x14ac:dyDescent="0.25">
      <c r="A3" s="141" t="s">
        <v>1</v>
      </c>
      <c r="B3" s="141"/>
      <c r="C3" s="141"/>
      <c r="D3" s="141"/>
      <c r="E3" s="141"/>
      <c r="F3" s="141"/>
      <c r="G3" s="141"/>
      <c r="H3" s="141"/>
      <c r="I3" s="141"/>
    </row>
    <row r="4" spans="1:52" s="1" customFormat="1" ht="12" x14ac:dyDescent="0.2">
      <c r="C4" s="2"/>
      <c r="D4" s="2"/>
      <c r="E4" s="2"/>
      <c r="F4" s="2"/>
      <c r="G4" s="3"/>
      <c r="H4" s="4"/>
      <c r="I4" s="5"/>
      <c r="J4" s="5"/>
    </row>
    <row r="5" spans="1:52" s="10" customFormat="1" ht="12.75" x14ac:dyDescent="0.2">
      <c r="A5" s="6" t="s">
        <v>2</v>
      </c>
      <c r="B5" s="7" t="s">
        <v>3</v>
      </c>
      <c r="C5" s="8"/>
      <c r="D5" s="9"/>
      <c r="E5" s="9"/>
      <c r="G5" s="11"/>
      <c r="H5" s="12"/>
      <c r="I5" s="9"/>
      <c r="J5" s="9"/>
    </row>
    <row r="6" spans="1:52" s="10" customFormat="1" ht="12.75" x14ac:dyDescent="0.2">
      <c r="A6" s="6" t="s">
        <v>4</v>
      </c>
      <c r="B6" s="7">
        <v>2020</v>
      </c>
      <c r="C6" s="8"/>
      <c r="D6" s="9"/>
      <c r="E6" s="9"/>
      <c r="G6" s="11"/>
      <c r="H6" s="12"/>
      <c r="I6" s="9"/>
      <c r="J6" s="9"/>
    </row>
    <row r="7" spans="1:52" s="10" customFormat="1" ht="12.75" x14ac:dyDescent="0.2">
      <c r="A7" s="6" t="s">
        <v>5</v>
      </c>
      <c r="B7" s="13" t="s">
        <v>6</v>
      </c>
      <c r="C7" s="14"/>
      <c r="D7" s="9"/>
      <c r="E7" s="9"/>
      <c r="F7" s="15"/>
      <c r="G7" s="11"/>
      <c r="H7" s="12"/>
      <c r="I7" s="16"/>
      <c r="J7" s="16"/>
    </row>
    <row r="8" spans="1:52" s="17" customFormat="1" ht="11.25" x14ac:dyDescent="0.2">
      <c r="C8" s="18"/>
      <c r="D8" s="18"/>
      <c r="E8" s="18"/>
      <c r="F8" s="18"/>
      <c r="G8" s="19"/>
      <c r="H8" s="20"/>
      <c r="I8" s="21"/>
      <c r="J8" s="21"/>
    </row>
    <row r="9" spans="1:52" s="31" customFormat="1" ht="31.5" customHeight="1" x14ac:dyDescent="0.25">
      <c r="A9" s="22" t="s">
        <v>7</v>
      </c>
      <c r="B9" s="22" t="s">
        <v>8</v>
      </c>
      <c r="C9" s="23" t="s">
        <v>9</v>
      </c>
      <c r="D9" s="24" t="s">
        <v>10</v>
      </c>
      <c r="E9" s="24" t="s">
        <v>11</v>
      </c>
      <c r="F9" s="25" t="s">
        <v>12</v>
      </c>
      <c r="G9" s="26" t="s">
        <v>13</v>
      </c>
      <c r="H9" s="26" t="s">
        <v>14</v>
      </c>
      <c r="I9" s="27" t="s">
        <v>15</v>
      </c>
      <c r="J9" s="28" t="s">
        <v>16</v>
      </c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</row>
    <row r="10" spans="1:52" s="38" customFormat="1" ht="15.75" customHeight="1" x14ac:dyDescent="0.25">
      <c r="A10" s="32">
        <v>2</v>
      </c>
      <c r="B10" s="33" t="s">
        <v>17</v>
      </c>
      <c r="C10" s="34">
        <f>+C11+C48+C61+C62+C92</f>
        <v>346079192000</v>
      </c>
      <c r="D10" s="35">
        <f t="shared" ref="D10:H10" si="0">+D11+D48+D61+D62+D92</f>
        <v>0</v>
      </c>
      <c r="E10" s="35">
        <f t="shared" si="0"/>
        <v>1018681784</v>
      </c>
      <c r="F10" s="35">
        <f t="shared" si="0"/>
        <v>347097873784</v>
      </c>
      <c r="G10" s="35">
        <f t="shared" si="0"/>
        <v>27984117413</v>
      </c>
      <c r="H10" s="35">
        <f t="shared" si="0"/>
        <v>62622216180</v>
      </c>
      <c r="I10" s="36">
        <f t="shared" ref="I10:I73" si="1">IF(H10=0,0,IF(F10=0,0,+H10/F10))</f>
        <v>0.18041659402088411</v>
      </c>
      <c r="J10" s="35">
        <f t="shared" ref="J10:J73" si="2">+F10-H10</f>
        <v>284475657604</v>
      </c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</row>
    <row r="11" spans="1:52" s="38" customFormat="1" ht="15.75" customHeight="1" x14ac:dyDescent="0.25">
      <c r="A11" s="39" t="s">
        <v>18</v>
      </c>
      <c r="B11" s="40" t="s">
        <v>19</v>
      </c>
      <c r="C11" s="41">
        <f>+C12+C19</f>
        <v>53175613000</v>
      </c>
      <c r="D11" s="41">
        <f t="shared" ref="D11:H11" si="3">+D12+D19</f>
        <v>0</v>
      </c>
      <c r="E11" s="41">
        <f t="shared" si="3"/>
        <v>0</v>
      </c>
      <c r="F11" s="41">
        <f t="shared" si="3"/>
        <v>53175613000</v>
      </c>
      <c r="G11" s="41">
        <f t="shared" si="3"/>
        <v>1378336735</v>
      </c>
      <c r="H11" s="41">
        <f t="shared" si="3"/>
        <v>9469639775</v>
      </c>
      <c r="I11" s="42">
        <f t="shared" si="1"/>
        <v>0.17808238101552304</v>
      </c>
      <c r="J11" s="41">
        <f t="shared" si="2"/>
        <v>43705973225</v>
      </c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</row>
    <row r="12" spans="1:52" s="38" customFormat="1" ht="15.75" customHeight="1" x14ac:dyDescent="0.25">
      <c r="A12" s="43" t="s">
        <v>20</v>
      </c>
      <c r="B12" s="44" t="s">
        <v>21</v>
      </c>
      <c r="C12" s="45">
        <f t="shared" ref="C12:H15" si="4">+C13</f>
        <v>21490000000</v>
      </c>
      <c r="D12" s="45">
        <f t="shared" si="4"/>
        <v>0</v>
      </c>
      <c r="E12" s="45">
        <f t="shared" si="4"/>
        <v>0</v>
      </c>
      <c r="F12" s="45">
        <f t="shared" si="4"/>
        <v>21490000000</v>
      </c>
      <c r="G12" s="45">
        <f t="shared" si="4"/>
        <v>823131500</v>
      </c>
      <c r="H12" s="45">
        <f t="shared" si="4"/>
        <v>3725646000</v>
      </c>
      <c r="I12" s="46">
        <f t="shared" si="1"/>
        <v>0.17336649604467194</v>
      </c>
      <c r="J12" s="45">
        <f t="shared" si="2"/>
        <v>17764354000</v>
      </c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</row>
    <row r="13" spans="1:52" s="38" customFormat="1" ht="15.75" customHeight="1" x14ac:dyDescent="0.25">
      <c r="A13" s="47" t="s">
        <v>22</v>
      </c>
      <c r="B13" s="48" t="s">
        <v>23</v>
      </c>
      <c r="C13" s="49">
        <f t="shared" si="4"/>
        <v>21490000000</v>
      </c>
      <c r="D13" s="49">
        <f t="shared" si="4"/>
        <v>0</v>
      </c>
      <c r="E13" s="49">
        <f t="shared" si="4"/>
        <v>0</v>
      </c>
      <c r="F13" s="49">
        <f t="shared" si="4"/>
        <v>21490000000</v>
      </c>
      <c r="G13" s="49">
        <f t="shared" si="4"/>
        <v>823131500</v>
      </c>
      <c r="H13" s="49">
        <f t="shared" si="4"/>
        <v>3725646000</v>
      </c>
      <c r="I13" s="50">
        <f t="shared" si="1"/>
        <v>0.17336649604467194</v>
      </c>
      <c r="J13" s="49">
        <f t="shared" si="2"/>
        <v>17764354000</v>
      </c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</row>
    <row r="14" spans="1:52" s="38" customFormat="1" ht="15.75" customHeight="1" x14ac:dyDescent="0.25">
      <c r="A14" s="47" t="s">
        <v>24</v>
      </c>
      <c r="B14" s="48" t="s">
        <v>25</v>
      </c>
      <c r="C14" s="49">
        <f t="shared" si="4"/>
        <v>21490000000</v>
      </c>
      <c r="D14" s="49">
        <f t="shared" si="4"/>
        <v>0</v>
      </c>
      <c r="E14" s="49">
        <f t="shared" si="4"/>
        <v>0</v>
      </c>
      <c r="F14" s="49">
        <f t="shared" si="4"/>
        <v>21490000000</v>
      </c>
      <c r="G14" s="49">
        <f t="shared" si="4"/>
        <v>823131500</v>
      </c>
      <c r="H14" s="49">
        <f t="shared" si="4"/>
        <v>3725646000</v>
      </c>
      <c r="I14" s="50">
        <f t="shared" si="1"/>
        <v>0.17336649604467194</v>
      </c>
      <c r="J14" s="49">
        <f t="shared" si="2"/>
        <v>17764354000</v>
      </c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</row>
    <row r="15" spans="1:52" ht="15.75" customHeight="1" x14ac:dyDescent="0.25">
      <c r="A15" s="47" t="s">
        <v>26</v>
      </c>
      <c r="B15" s="48" t="s">
        <v>27</v>
      </c>
      <c r="C15" s="49">
        <f t="shared" si="4"/>
        <v>21490000000</v>
      </c>
      <c r="D15" s="49">
        <f t="shared" si="4"/>
        <v>0</v>
      </c>
      <c r="E15" s="49">
        <f t="shared" si="4"/>
        <v>0</v>
      </c>
      <c r="F15" s="49">
        <f t="shared" si="4"/>
        <v>21490000000</v>
      </c>
      <c r="G15" s="49">
        <f t="shared" si="4"/>
        <v>823131500</v>
      </c>
      <c r="H15" s="49">
        <f t="shared" si="4"/>
        <v>3725646000</v>
      </c>
      <c r="I15" s="50">
        <f t="shared" si="1"/>
        <v>0.17336649604467194</v>
      </c>
      <c r="J15" s="49">
        <f t="shared" si="2"/>
        <v>17764354000</v>
      </c>
    </row>
    <row r="16" spans="1:52" ht="15.75" customHeight="1" x14ac:dyDescent="0.25">
      <c r="A16" s="47" t="s">
        <v>28</v>
      </c>
      <c r="B16" s="48" t="s">
        <v>29</v>
      </c>
      <c r="C16" s="49">
        <f>+C17+C18</f>
        <v>21490000000</v>
      </c>
      <c r="D16" s="49">
        <f t="shared" ref="D16:H16" si="5">+D17+D18</f>
        <v>0</v>
      </c>
      <c r="E16" s="49">
        <f t="shared" si="5"/>
        <v>0</v>
      </c>
      <c r="F16" s="49">
        <f t="shared" si="5"/>
        <v>21490000000</v>
      </c>
      <c r="G16" s="49">
        <f t="shared" si="5"/>
        <v>823131500</v>
      </c>
      <c r="H16" s="49">
        <f t="shared" si="5"/>
        <v>3725646000</v>
      </c>
      <c r="I16" s="50">
        <f t="shared" si="1"/>
        <v>0.17336649604467194</v>
      </c>
      <c r="J16" s="49">
        <f t="shared" si="2"/>
        <v>17764354000</v>
      </c>
    </row>
    <row r="17" spans="1:10" ht="15.75" customHeight="1" x14ac:dyDescent="0.25">
      <c r="A17" s="52" t="s">
        <v>30</v>
      </c>
      <c r="B17" s="53" t="s">
        <v>31</v>
      </c>
      <c r="C17" s="54">
        <v>0</v>
      </c>
      <c r="D17" s="55">
        <v>0</v>
      </c>
      <c r="E17" s="54">
        <f>+D17+'[1]FEBRERO 2020 SI CAPITAL'!E17</f>
        <v>0</v>
      </c>
      <c r="F17" s="54">
        <f>+D17</f>
        <v>0</v>
      </c>
      <c r="G17" s="55">
        <v>0</v>
      </c>
      <c r="H17" s="54">
        <f>+G17+'[1]FEBRERO 2020 SI CAPITAL'!H17</f>
        <v>0</v>
      </c>
      <c r="I17" s="56">
        <f t="shared" si="1"/>
        <v>0</v>
      </c>
      <c r="J17" s="54">
        <f t="shared" si="2"/>
        <v>0</v>
      </c>
    </row>
    <row r="18" spans="1:10" ht="15.75" customHeight="1" x14ac:dyDescent="0.25">
      <c r="A18" s="52" t="s">
        <v>32</v>
      </c>
      <c r="B18" s="53" t="s">
        <v>33</v>
      </c>
      <c r="C18" s="54">
        <v>21490000000</v>
      </c>
      <c r="D18" s="54">
        <f>+'[2]MARZO 2020 SI CAPITAL'!$D$18</f>
        <v>0</v>
      </c>
      <c r="E18" s="54">
        <f>+D18+'[1]FEBRERO 2020 SI CAPITAL'!E18</f>
        <v>0</v>
      </c>
      <c r="F18" s="54">
        <f>+C18+E18</f>
        <v>21490000000</v>
      </c>
      <c r="G18" s="54">
        <f>+'[2]MARZO 2020 SI CAPITAL'!$F$18</f>
        <v>823131500</v>
      </c>
      <c r="H18" s="54">
        <f>+G18+'[1]FEBRERO 2020 SI CAPITAL'!H18</f>
        <v>3725646000</v>
      </c>
      <c r="I18" s="56">
        <f t="shared" si="1"/>
        <v>0.17336649604467194</v>
      </c>
      <c r="J18" s="54">
        <f t="shared" si="2"/>
        <v>17764354000</v>
      </c>
    </row>
    <row r="19" spans="1:10" ht="15.75" customHeight="1" x14ac:dyDescent="0.25">
      <c r="A19" s="43" t="s">
        <v>34</v>
      </c>
      <c r="B19" s="44" t="s">
        <v>35</v>
      </c>
      <c r="C19" s="57">
        <f t="shared" ref="C19:H23" si="6">+C20</f>
        <v>31685613000</v>
      </c>
      <c r="D19" s="57">
        <f t="shared" si="6"/>
        <v>0</v>
      </c>
      <c r="E19" s="57">
        <f t="shared" si="6"/>
        <v>0</v>
      </c>
      <c r="F19" s="57">
        <f t="shared" si="6"/>
        <v>31685613000</v>
      </c>
      <c r="G19" s="57">
        <f t="shared" si="6"/>
        <v>555205235</v>
      </c>
      <c r="H19" s="57">
        <f t="shared" si="6"/>
        <v>5743993775</v>
      </c>
      <c r="I19" s="58">
        <f t="shared" si="1"/>
        <v>0.1812808158390371</v>
      </c>
      <c r="J19" s="57">
        <f t="shared" si="2"/>
        <v>25941619225</v>
      </c>
    </row>
    <row r="20" spans="1:10" ht="15.75" customHeight="1" x14ac:dyDescent="0.25">
      <c r="A20" s="59" t="s">
        <v>36</v>
      </c>
      <c r="B20" s="60" t="s">
        <v>37</v>
      </c>
      <c r="C20" s="61">
        <f t="shared" si="6"/>
        <v>31685613000</v>
      </c>
      <c r="D20" s="61">
        <f t="shared" si="6"/>
        <v>0</v>
      </c>
      <c r="E20" s="61">
        <f t="shared" si="6"/>
        <v>0</v>
      </c>
      <c r="F20" s="61">
        <f t="shared" si="6"/>
        <v>31685613000</v>
      </c>
      <c r="G20" s="61">
        <f t="shared" si="6"/>
        <v>555205235</v>
      </c>
      <c r="H20" s="61">
        <f t="shared" si="6"/>
        <v>5743993775</v>
      </c>
      <c r="I20" s="62">
        <f t="shared" si="1"/>
        <v>0.1812808158390371</v>
      </c>
      <c r="J20" s="61">
        <f t="shared" si="2"/>
        <v>25941619225</v>
      </c>
    </row>
    <row r="21" spans="1:10" ht="15.75" customHeight="1" x14ac:dyDescent="0.25">
      <c r="A21" s="63" t="s">
        <v>38</v>
      </c>
      <c r="B21" s="63" t="s">
        <v>39</v>
      </c>
      <c r="C21" s="64">
        <f t="shared" si="6"/>
        <v>31685613000</v>
      </c>
      <c r="D21" s="64">
        <f t="shared" si="6"/>
        <v>0</v>
      </c>
      <c r="E21" s="64">
        <f t="shared" si="6"/>
        <v>0</v>
      </c>
      <c r="F21" s="64">
        <f t="shared" si="6"/>
        <v>31685613000</v>
      </c>
      <c r="G21" s="64">
        <f t="shared" si="6"/>
        <v>555205235</v>
      </c>
      <c r="H21" s="64">
        <f t="shared" si="6"/>
        <v>5743993775</v>
      </c>
      <c r="I21" s="65">
        <f t="shared" si="1"/>
        <v>0.1812808158390371</v>
      </c>
      <c r="J21" s="64">
        <f t="shared" si="2"/>
        <v>25941619225</v>
      </c>
    </row>
    <row r="22" spans="1:10" ht="26.25" customHeight="1" x14ac:dyDescent="0.25">
      <c r="A22" s="66" t="s">
        <v>40</v>
      </c>
      <c r="B22" s="67" t="s">
        <v>41</v>
      </c>
      <c r="C22" s="55">
        <f t="shared" si="6"/>
        <v>31685613000</v>
      </c>
      <c r="D22" s="55">
        <f t="shared" si="6"/>
        <v>0</v>
      </c>
      <c r="E22" s="55">
        <f t="shared" si="6"/>
        <v>0</v>
      </c>
      <c r="F22" s="55">
        <f t="shared" si="6"/>
        <v>31685613000</v>
      </c>
      <c r="G22" s="55">
        <f t="shared" si="6"/>
        <v>555205235</v>
      </c>
      <c r="H22" s="55">
        <f t="shared" si="6"/>
        <v>5743993775</v>
      </c>
      <c r="I22" s="68">
        <f t="shared" si="1"/>
        <v>0.1812808158390371</v>
      </c>
      <c r="J22" s="55">
        <f t="shared" si="2"/>
        <v>25941619225</v>
      </c>
    </row>
    <row r="23" spans="1:10" ht="15.75" customHeight="1" x14ac:dyDescent="0.25">
      <c r="A23" s="66" t="s">
        <v>42</v>
      </c>
      <c r="B23" s="69" t="s">
        <v>43</v>
      </c>
      <c r="C23" s="55">
        <f t="shared" si="6"/>
        <v>31685613000</v>
      </c>
      <c r="D23" s="55">
        <f t="shared" si="6"/>
        <v>0</v>
      </c>
      <c r="E23" s="55">
        <f t="shared" si="6"/>
        <v>0</v>
      </c>
      <c r="F23" s="55">
        <f t="shared" si="6"/>
        <v>31685613000</v>
      </c>
      <c r="G23" s="55">
        <f t="shared" si="6"/>
        <v>555205235</v>
      </c>
      <c r="H23" s="55">
        <f t="shared" si="6"/>
        <v>5743993775</v>
      </c>
      <c r="I23" s="68">
        <f t="shared" si="1"/>
        <v>0.1812808158390371</v>
      </c>
      <c r="J23" s="55">
        <f t="shared" si="2"/>
        <v>25941619225</v>
      </c>
    </row>
    <row r="24" spans="1:10" ht="15.75" customHeight="1" x14ac:dyDescent="0.25">
      <c r="A24" s="70" t="s">
        <v>44</v>
      </c>
      <c r="B24" s="71" t="s">
        <v>45</v>
      </c>
      <c r="C24" s="72">
        <f>+C25+C28+C39+C40+C41+C42+C43+C44+C45+C46</f>
        <v>31685613000</v>
      </c>
      <c r="D24" s="72">
        <f t="shared" ref="D24:H24" si="7">+D25+D28+D39+D40+D41+D42+D43+D44+D45+D46</f>
        <v>0</v>
      </c>
      <c r="E24" s="72">
        <f t="shared" si="7"/>
        <v>0</v>
      </c>
      <c r="F24" s="72">
        <f t="shared" si="7"/>
        <v>31685613000</v>
      </c>
      <c r="G24" s="72">
        <f t="shared" si="7"/>
        <v>555205235</v>
      </c>
      <c r="H24" s="72">
        <f t="shared" si="7"/>
        <v>5743993775</v>
      </c>
      <c r="I24" s="73">
        <f t="shared" si="1"/>
        <v>0.1812808158390371</v>
      </c>
      <c r="J24" s="72">
        <f t="shared" si="2"/>
        <v>25941619225</v>
      </c>
    </row>
    <row r="25" spans="1:10" ht="15.75" customHeight="1" x14ac:dyDescent="0.25">
      <c r="A25" s="74" t="s">
        <v>46</v>
      </c>
      <c r="B25" s="75" t="s">
        <v>47</v>
      </c>
      <c r="C25" s="76">
        <f>+C26+C27</f>
        <v>2245114000</v>
      </c>
      <c r="D25" s="76">
        <f t="shared" ref="D25:H25" si="8">+D26+D27</f>
        <v>0</v>
      </c>
      <c r="E25" s="76">
        <f t="shared" si="8"/>
        <v>0</v>
      </c>
      <c r="F25" s="76">
        <f t="shared" si="8"/>
        <v>2245114000</v>
      </c>
      <c r="G25" s="76">
        <f t="shared" si="8"/>
        <v>13020000</v>
      </c>
      <c r="H25" s="76">
        <f t="shared" si="8"/>
        <v>46279600</v>
      </c>
      <c r="I25" s="77">
        <f t="shared" si="1"/>
        <v>2.0613474415998475E-2</v>
      </c>
      <c r="J25" s="76">
        <f t="shared" si="2"/>
        <v>2198834400</v>
      </c>
    </row>
    <row r="26" spans="1:10" ht="15.75" customHeight="1" x14ac:dyDescent="0.25">
      <c r="A26" s="52" t="s">
        <v>48</v>
      </c>
      <c r="B26" s="53" t="s">
        <v>49</v>
      </c>
      <c r="C26" s="54">
        <v>1989975000</v>
      </c>
      <c r="D26" s="54">
        <f>+'[2]MARZO 2020 SI CAPITAL'!$D$26</f>
        <v>0</v>
      </c>
      <c r="E26" s="54">
        <f>+D26+'[1]FEBRERO 2020 SI CAPITAL'!E26</f>
        <v>0</v>
      </c>
      <c r="F26" s="54">
        <f>+C26+E26</f>
        <v>1989975000</v>
      </c>
      <c r="G26" s="54">
        <f>+'[2]MARZO 2020 SI CAPITAL'!$F$26</f>
        <v>6585000</v>
      </c>
      <c r="H26" s="54">
        <f>+G26+'[1]FEBRERO 2020 SI CAPITAL'!H26</f>
        <v>28964000</v>
      </c>
      <c r="I26" s="56">
        <f t="shared" si="1"/>
        <v>1.4554956720561816E-2</v>
      </c>
      <c r="J26" s="54">
        <f t="shared" si="2"/>
        <v>1961011000</v>
      </c>
    </row>
    <row r="27" spans="1:10" ht="15.75" customHeight="1" x14ac:dyDescent="0.25">
      <c r="A27" s="52" t="s">
        <v>50</v>
      </c>
      <c r="B27" s="53" t="s">
        <v>51</v>
      </c>
      <c r="C27" s="54">
        <v>255139000</v>
      </c>
      <c r="D27" s="54">
        <f>+'[2]MARZO 2020 SI CAPITAL'!$D$27</f>
        <v>0</v>
      </c>
      <c r="E27" s="54">
        <f>+D27+'[1]FEBRERO 2020 SI CAPITAL'!E27</f>
        <v>0</v>
      </c>
      <c r="F27" s="54">
        <f>+C27+E27</f>
        <v>255139000</v>
      </c>
      <c r="G27" s="54">
        <f>+'[2]MARZO 2020 SI CAPITAL'!$F$27</f>
        <v>6435000</v>
      </c>
      <c r="H27" s="54">
        <f>+G27+'[1]FEBRERO 2020 SI CAPITAL'!H27</f>
        <v>17315600</v>
      </c>
      <c r="I27" s="56">
        <f t="shared" si="1"/>
        <v>6.7867319382767827E-2</v>
      </c>
      <c r="J27" s="54">
        <f t="shared" si="2"/>
        <v>237823400</v>
      </c>
    </row>
    <row r="28" spans="1:10" ht="15.75" customHeight="1" x14ac:dyDescent="0.25">
      <c r="A28" s="74" t="s">
        <v>52</v>
      </c>
      <c r="B28" s="75" t="s">
        <v>53</v>
      </c>
      <c r="C28" s="76">
        <f>+C29+C32</f>
        <v>25928932000</v>
      </c>
      <c r="D28" s="76">
        <f t="shared" ref="D28:H28" si="9">+D29+D32</f>
        <v>0</v>
      </c>
      <c r="E28" s="76">
        <f t="shared" si="9"/>
        <v>0</v>
      </c>
      <c r="F28" s="76">
        <f t="shared" si="9"/>
        <v>25928932000</v>
      </c>
      <c r="G28" s="76">
        <f t="shared" si="9"/>
        <v>488063850</v>
      </c>
      <c r="H28" s="76">
        <f t="shared" si="9"/>
        <v>5487527444</v>
      </c>
      <c r="I28" s="77">
        <f t="shared" si="1"/>
        <v>0.21163723380507921</v>
      </c>
      <c r="J28" s="76">
        <f t="shared" si="2"/>
        <v>20441404556</v>
      </c>
    </row>
    <row r="29" spans="1:10" ht="15.75" customHeight="1" x14ac:dyDescent="0.25">
      <c r="A29" s="78" t="s">
        <v>54</v>
      </c>
      <c r="B29" s="79" t="s">
        <v>55</v>
      </c>
      <c r="C29" s="80">
        <f>+C30+C31</f>
        <v>14111097000</v>
      </c>
      <c r="D29" s="80">
        <f t="shared" ref="D29:H29" si="10">+D30+D31</f>
        <v>0</v>
      </c>
      <c r="E29" s="80">
        <f t="shared" si="10"/>
        <v>0</v>
      </c>
      <c r="F29" s="80">
        <f t="shared" si="10"/>
        <v>14111097000</v>
      </c>
      <c r="G29" s="80">
        <f t="shared" si="10"/>
        <v>1002104</v>
      </c>
      <c r="H29" s="80">
        <f t="shared" si="10"/>
        <v>-5318907</v>
      </c>
      <c r="I29" s="81">
        <f t="shared" si="1"/>
        <v>-3.7693079425362889E-4</v>
      </c>
      <c r="J29" s="80">
        <f t="shared" si="2"/>
        <v>14116415907</v>
      </c>
    </row>
    <row r="30" spans="1:10" ht="15.75" customHeight="1" x14ac:dyDescent="0.25">
      <c r="A30" s="52" t="s">
        <v>56</v>
      </c>
      <c r="B30" s="53" t="s">
        <v>57</v>
      </c>
      <c r="C30" s="54">
        <v>14111097000</v>
      </c>
      <c r="D30" s="54">
        <f>+'[2]MARZO 2020 SI CAPITAL'!$D$30</f>
        <v>0</v>
      </c>
      <c r="E30" s="54">
        <f>+D30+'[1]FEBRERO 2020 SI CAPITAL'!E30</f>
        <v>0</v>
      </c>
      <c r="F30" s="54">
        <f>+C30+E30</f>
        <v>14111097000</v>
      </c>
      <c r="G30" s="54">
        <f>+'[2]MARZO 2020 SI CAPITAL'!$F$30</f>
        <v>1002104</v>
      </c>
      <c r="H30" s="54">
        <f>+G30+'[1]FEBRERO 2020 SI CAPITAL'!H30</f>
        <v>-5318907</v>
      </c>
      <c r="I30" s="56">
        <f t="shared" si="1"/>
        <v>-3.7693079425362889E-4</v>
      </c>
      <c r="J30" s="54">
        <f t="shared" si="2"/>
        <v>14116415907</v>
      </c>
    </row>
    <row r="31" spans="1:10" ht="15.75" customHeight="1" x14ac:dyDescent="0.25">
      <c r="A31" s="52" t="s">
        <v>58</v>
      </c>
      <c r="B31" s="53" t="s">
        <v>59</v>
      </c>
      <c r="C31" s="54">
        <v>0</v>
      </c>
      <c r="D31" s="54">
        <f>+'[2]MARZO 2020 SI CAPITAL'!$D$31</f>
        <v>0</v>
      </c>
      <c r="E31" s="54">
        <f>+D31+'[1]FEBRERO 2020 SI CAPITAL'!E31</f>
        <v>0</v>
      </c>
      <c r="F31" s="54">
        <f>+C31+E31</f>
        <v>0</v>
      </c>
      <c r="G31" s="54">
        <f>+'[2]MARZO 2020 SI CAPITAL'!$F$31</f>
        <v>0</v>
      </c>
      <c r="H31" s="54">
        <f>+G31+'[1]FEBRERO 2020 SI CAPITAL'!H31</f>
        <v>0</v>
      </c>
      <c r="I31" s="56">
        <f t="shared" si="1"/>
        <v>0</v>
      </c>
      <c r="J31" s="54">
        <f t="shared" si="2"/>
        <v>0</v>
      </c>
    </row>
    <row r="32" spans="1:10" ht="15.75" customHeight="1" x14ac:dyDescent="0.25">
      <c r="A32" s="78" t="s">
        <v>60</v>
      </c>
      <c r="B32" s="79" t="s">
        <v>61</v>
      </c>
      <c r="C32" s="80">
        <f>+SUM(C33:C38)</f>
        <v>11817835000</v>
      </c>
      <c r="D32" s="80">
        <f t="shared" ref="D32" si="11">+SUM(D33:D38)</f>
        <v>0</v>
      </c>
      <c r="E32" s="80">
        <f t="shared" ref="E32:H32" si="12">+SUM(E33:E38)</f>
        <v>0</v>
      </c>
      <c r="F32" s="80">
        <f t="shared" si="12"/>
        <v>11817835000</v>
      </c>
      <c r="G32" s="80">
        <f t="shared" si="12"/>
        <v>487061746</v>
      </c>
      <c r="H32" s="80">
        <f t="shared" si="12"/>
        <v>5492846351</v>
      </c>
      <c r="I32" s="81">
        <f t="shared" si="1"/>
        <v>0.46479294650839176</v>
      </c>
      <c r="J32" s="80">
        <f t="shared" si="2"/>
        <v>6324988649</v>
      </c>
    </row>
    <row r="33" spans="1:46" ht="15.75" customHeight="1" x14ac:dyDescent="0.25">
      <c r="A33" s="52" t="s">
        <v>62</v>
      </c>
      <c r="B33" s="53" t="s">
        <v>63</v>
      </c>
      <c r="C33" s="54">
        <v>303656000</v>
      </c>
      <c r="D33" s="54">
        <f>+'[2]MARZO 2020 SI CAPITAL'!$D$33</f>
        <v>0</v>
      </c>
      <c r="E33" s="54">
        <f>+D33+'[1]FEBRERO 2020 SI CAPITAL'!E33</f>
        <v>0</v>
      </c>
      <c r="F33" s="54">
        <f t="shared" ref="F33:F45" si="13">+C33+E33</f>
        <v>303656000</v>
      </c>
      <c r="G33" s="54">
        <f>+'[2]MARZO 2020 SI CAPITAL'!$F$33</f>
        <v>3884832</v>
      </c>
      <c r="H33" s="54">
        <f>+G33+'[1]FEBRERO 2020 SI CAPITAL'!H33</f>
        <v>131178933</v>
      </c>
      <c r="I33" s="56">
        <f t="shared" si="1"/>
        <v>0.43199848842110811</v>
      </c>
      <c r="J33" s="54">
        <f t="shared" si="2"/>
        <v>172477067</v>
      </c>
    </row>
    <row r="34" spans="1:46" ht="15.75" customHeight="1" x14ac:dyDescent="0.25">
      <c r="A34" s="52" t="s">
        <v>64</v>
      </c>
      <c r="B34" s="53" t="s">
        <v>65</v>
      </c>
      <c r="C34" s="54">
        <v>5122506000</v>
      </c>
      <c r="D34" s="54">
        <f>+'[2]MARZO 2020 SI CAPITAL'!$D$34</f>
        <v>0</v>
      </c>
      <c r="E34" s="54">
        <f>+D34+'[1]FEBRERO 2020 SI CAPITAL'!E34</f>
        <v>0</v>
      </c>
      <c r="F34" s="54">
        <f t="shared" si="13"/>
        <v>5122506000</v>
      </c>
      <c r="G34" s="54">
        <f>+'[2]MARZO 2020 SI CAPITAL'!$F$34</f>
        <v>211456428</v>
      </c>
      <c r="H34" s="54">
        <f>+G34+'[1]FEBRERO 2020 SI CAPITAL'!H34</f>
        <v>2469632742</v>
      </c>
      <c r="I34" s="56">
        <f t="shared" si="1"/>
        <v>0.48211417263347278</v>
      </c>
      <c r="J34" s="54">
        <f t="shared" si="2"/>
        <v>2652873258</v>
      </c>
    </row>
    <row r="35" spans="1:46" ht="15.75" customHeight="1" x14ac:dyDescent="0.25">
      <c r="A35" s="52" t="s">
        <v>66</v>
      </c>
      <c r="B35" s="53" t="s">
        <v>67</v>
      </c>
      <c r="C35" s="54">
        <v>5297126000</v>
      </c>
      <c r="D35" s="54">
        <f>+'[2]MARZO 2020 SI CAPITAL'!$D$35</f>
        <v>0</v>
      </c>
      <c r="E35" s="54">
        <f>+D35+'[1]FEBRERO 2020 SI CAPITAL'!E35</f>
        <v>0</v>
      </c>
      <c r="F35" s="54">
        <f t="shared" si="13"/>
        <v>5297126000</v>
      </c>
      <c r="G35" s="54">
        <f>+'[2]MARZO 2020 SI CAPITAL'!$F$35</f>
        <v>264456607</v>
      </c>
      <c r="H35" s="54">
        <f>+G35+'[1]FEBRERO 2020 SI CAPITAL'!H35</f>
        <v>2351840161</v>
      </c>
      <c r="I35" s="56">
        <f t="shared" si="1"/>
        <v>0.44398418330996847</v>
      </c>
      <c r="J35" s="54">
        <f t="shared" si="2"/>
        <v>2945285839</v>
      </c>
    </row>
    <row r="36" spans="1:46" ht="15.75" customHeight="1" x14ac:dyDescent="0.25">
      <c r="A36" s="52" t="s">
        <v>68</v>
      </c>
      <c r="B36" s="53" t="s">
        <v>69</v>
      </c>
      <c r="C36" s="54">
        <v>991011000</v>
      </c>
      <c r="D36" s="54">
        <f>+'[2]MARZO 2020 SI CAPITAL'!$D$36</f>
        <v>0</v>
      </c>
      <c r="E36" s="54">
        <f>+D36+'[1]FEBRERO 2020 SI CAPITAL'!E36</f>
        <v>0</v>
      </c>
      <c r="F36" s="54">
        <f t="shared" si="13"/>
        <v>991011000</v>
      </c>
      <c r="G36" s="54">
        <f>+'[2]MARZO 2020 SI CAPITAL'!$F$36</f>
        <v>2474411</v>
      </c>
      <c r="H36" s="54">
        <f>+G36+'[1]FEBRERO 2020 SI CAPITAL'!H36</f>
        <v>457148080</v>
      </c>
      <c r="I36" s="56">
        <f t="shared" si="1"/>
        <v>0.46129465767786632</v>
      </c>
      <c r="J36" s="54">
        <f t="shared" si="2"/>
        <v>533862920</v>
      </c>
    </row>
    <row r="37" spans="1:46" ht="15.75" customHeight="1" x14ac:dyDescent="0.25">
      <c r="A37" s="52" t="s">
        <v>70</v>
      </c>
      <c r="B37" s="53" t="s">
        <v>71</v>
      </c>
      <c r="C37" s="54">
        <v>103536000</v>
      </c>
      <c r="D37" s="54">
        <f>+'[2]MARZO 2020 SI CAPITAL'!$D$37</f>
        <v>0</v>
      </c>
      <c r="E37" s="54">
        <f>+D37+'[1]FEBRERO 2020 SI CAPITAL'!E37</f>
        <v>0</v>
      </c>
      <c r="F37" s="54">
        <f t="shared" si="13"/>
        <v>103536000</v>
      </c>
      <c r="G37" s="54">
        <f>+'[2]MARZO 2020 SI CAPITAL'!$F$37</f>
        <v>4789468</v>
      </c>
      <c r="H37" s="54">
        <f>+G37+'[1]FEBRERO 2020 SI CAPITAL'!H37</f>
        <v>83046435</v>
      </c>
      <c r="I37" s="56">
        <f t="shared" si="1"/>
        <v>0.80210202248493279</v>
      </c>
      <c r="J37" s="54">
        <f t="shared" si="2"/>
        <v>20489565</v>
      </c>
    </row>
    <row r="38" spans="1:46" ht="15.75" customHeight="1" x14ac:dyDescent="0.25">
      <c r="A38" s="52" t="s">
        <v>72</v>
      </c>
      <c r="B38" s="53" t="s">
        <v>73</v>
      </c>
      <c r="C38" s="54">
        <v>0</v>
      </c>
      <c r="D38" s="54">
        <f>+'[2]MARZO 2020 SI CAPITAL'!$D$38</f>
        <v>0</v>
      </c>
      <c r="E38" s="54">
        <f>+D38+'[1]FEBRERO 2020 SI CAPITAL'!E38</f>
        <v>0</v>
      </c>
      <c r="F38" s="54">
        <f t="shared" si="13"/>
        <v>0</v>
      </c>
      <c r="G38" s="54">
        <f>+'[2]MARZO 2020 SI CAPITAL'!$F$38</f>
        <v>0</v>
      </c>
      <c r="H38" s="54">
        <f>+G38+'[1]FEBRERO 2020 SI CAPITAL'!H38</f>
        <v>0</v>
      </c>
      <c r="I38" s="56">
        <f t="shared" si="1"/>
        <v>0</v>
      </c>
      <c r="J38" s="54">
        <f t="shared" si="2"/>
        <v>0</v>
      </c>
    </row>
    <row r="39" spans="1:46" ht="15.75" customHeight="1" x14ac:dyDescent="0.25">
      <c r="A39" s="82" t="s">
        <v>74</v>
      </c>
      <c r="B39" s="83" t="s">
        <v>75</v>
      </c>
      <c r="C39" s="84">
        <v>652806000</v>
      </c>
      <c r="D39" s="84">
        <f>+'[2]MARZO 2020 SI CAPITAL'!$D$39</f>
        <v>0</v>
      </c>
      <c r="E39" s="84">
        <f>+D39+'[1]FEBRERO 2020 SI CAPITAL'!E39</f>
        <v>0</v>
      </c>
      <c r="F39" s="84">
        <f t="shared" si="13"/>
        <v>652806000</v>
      </c>
      <c r="G39" s="84">
        <f>+'[2]MARZO 2020 SI CAPITAL'!$F$39</f>
        <v>38560600</v>
      </c>
      <c r="H39" s="84">
        <f>+G39+'[1]FEBRERO 2020 SI CAPITAL'!H39</f>
        <v>103900100</v>
      </c>
      <c r="I39" s="85">
        <f t="shared" si="1"/>
        <v>0.15915922954139514</v>
      </c>
      <c r="J39" s="84">
        <f t="shared" si="2"/>
        <v>548905900</v>
      </c>
    </row>
    <row r="40" spans="1:46" ht="15.75" customHeight="1" x14ac:dyDescent="0.25">
      <c r="A40" s="82" t="s">
        <v>76</v>
      </c>
      <c r="B40" s="83" t="s">
        <v>77</v>
      </c>
      <c r="C40" s="84">
        <v>251661000</v>
      </c>
      <c r="D40" s="84">
        <f>+'[2]MARZO 2020 SI CAPITAL'!$D$40</f>
        <v>0</v>
      </c>
      <c r="E40" s="84">
        <f>+D40+'[1]FEBRERO 2020 SI CAPITAL'!E40</f>
        <v>0</v>
      </c>
      <c r="F40" s="84">
        <f t="shared" si="13"/>
        <v>251661000</v>
      </c>
      <c r="G40" s="84">
        <f>+'[2]MARZO 2020 SI CAPITAL'!$F$40</f>
        <v>0</v>
      </c>
      <c r="H40" s="84">
        <f>+G40+'[1]FEBRERO 2020 SI CAPITAL'!H40</f>
        <v>0</v>
      </c>
      <c r="I40" s="85">
        <f t="shared" si="1"/>
        <v>0</v>
      </c>
      <c r="J40" s="84">
        <f t="shared" si="2"/>
        <v>251661000</v>
      </c>
    </row>
    <row r="41" spans="1:46" ht="15.75" customHeight="1" x14ac:dyDescent="0.25">
      <c r="A41" s="82" t="s">
        <v>78</v>
      </c>
      <c r="B41" s="83" t="s">
        <v>79</v>
      </c>
      <c r="C41" s="84">
        <v>454442000</v>
      </c>
      <c r="D41" s="84">
        <f>+'[2]MARZO 2020 SI CAPITAL'!$D$41</f>
        <v>0</v>
      </c>
      <c r="E41" s="84">
        <f>+D41+'[1]FEBRERO 2020 SI CAPITAL'!E41</f>
        <v>0</v>
      </c>
      <c r="F41" s="84">
        <f t="shared" si="13"/>
        <v>454442000</v>
      </c>
      <c r="G41" s="84">
        <f>+'[2]MARZO 2020 SI CAPITAL'!$F$41</f>
        <v>997000</v>
      </c>
      <c r="H41" s="84">
        <f>+G41+'[1]FEBRERO 2020 SI CAPITAL'!H41</f>
        <v>39988800</v>
      </c>
      <c r="I41" s="85">
        <f t="shared" si="1"/>
        <v>8.7995387750251952E-2</v>
      </c>
      <c r="J41" s="84">
        <f t="shared" si="2"/>
        <v>414453200</v>
      </c>
    </row>
    <row r="42" spans="1:46" ht="15.75" customHeight="1" x14ac:dyDescent="0.25">
      <c r="A42" s="82" t="s">
        <v>80</v>
      </c>
      <c r="B42" s="83" t="s">
        <v>81</v>
      </c>
      <c r="C42" s="84">
        <v>476948000</v>
      </c>
      <c r="D42" s="84">
        <f>+'[2]MARZO 2020 SI CAPITAL'!$D$42</f>
        <v>0</v>
      </c>
      <c r="E42" s="84">
        <f>+D42+'[1]FEBRERO 2020 SI CAPITAL'!E42</f>
        <v>0</v>
      </c>
      <c r="F42" s="84">
        <f t="shared" si="13"/>
        <v>476948000</v>
      </c>
      <c r="G42" s="84">
        <f>+'[2]MARZO 2020 SI CAPITAL'!$F$42</f>
        <v>13933785</v>
      </c>
      <c r="H42" s="84">
        <f>+G42+'[1]FEBRERO 2020 SI CAPITAL'!H42</f>
        <v>57923917</v>
      </c>
      <c r="I42" s="85">
        <f t="shared" si="1"/>
        <v>0.1214470277682263</v>
      </c>
      <c r="J42" s="84">
        <f t="shared" si="2"/>
        <v>419024083</v>
      </c>
    </row>
    <row r="43" spans="1:46" ht="15.75" customHeight="1" x14ac:dyDescent="0.25">
      <c r="A43" s="82" t="s">
        <v>82</v>
      </c>
      <c r="B43" s="83" t="s">
        <v>83</v>
      </c>
      <c r="C43" s="84">
        <v>1000000000</v>
      </c>
      <c r="D43" s="84">
        <f>+'[2]MARZO 2020 SI CAPITAL'!$D$43</f>
        <v>0</v>
      </c>
      <c r="E43" s="84">
        <f>+D43+'[1]FEBRERO 2020 SI CAPITAL'!E43</f>
        <v>0</v>
      </c>
      <c r="F43" s="84">
        <f t="shared" si="13"/>
        <v>1000000000</v>
      </c>
      <c r="G43" s="84">
        <f>+'[2]MARZO 2020 SI CAPITAL'!$F$43</f>
        <v>0</v>
      </c>
      <c r="H43" s="84">
        <f>+G43+'[1]FEBRERO 2020 SI CAPITAL'!H43</f>
        <v>0</v>
      </c>
      <c r="I43" s="85">
        <f t="shared" si="1"/>
        <v>0</v>
      </c>
      <c r="J43" s="84">
        <f t="shared" si="2"/>
        <v>1000000000</v>
      </c>
    </row>
    <row r="44" spans="1:46" ht="15.75" customHeight="1" x14ac:dyDescent="0.25">
      <c r="A44" s="82" t="s">
        <v>84</v>
      </c>
      <c r="B44" s="83" t="s">
        <v>85</v>
      </c>
      <c r="C44" s="84">
        <v>200000000</v>
      </c>
      <c r="D44" s="84">
        <f>+'[2]MARZO 2020 SI CAPITAL'!$D$44</f>
        <v>0</v>
      </c>
      <c r="E44" s="84">
        <f>+D44+'[1]FEBRERO 2020 SI CAPITAL'!E44</f>
        <v>0</v>
      </c>
      <c r="F44" s="84">
        <f t="shared" si="13"/>
        <v>200000000</v>
      </c>
      <c r="G44" s="84">
        <f>+'[2]MARZO 2020 SI CAPITAL'!$F$44</f>
        <v>0</v>
      </c>
      <c r="H44" s="84">
        <f>+G44+'[1]FEBRERO 2020 SI CAPITAL'!H44</f>
        <v>0</v>
      </c>
      <c r="I44" s="85">
        <f t="shared" si="1"/>
        <v>0</v>
      </c>
      <c r="J44" s="84">
        <f t="shared" si="2"/>
        <v>200000000</v>
      </c>
    </row>
    <row r="45" spans="1:46" ht="15.75" customHeight="1" x14ac:dyDescent="0.25">
      <c r="A45" s="82" t="s">
        <v>86</v>
      </c>
      <c r="B45" s="83" t="s">
        <v>87</v>
      </c>
      <c r="C45" s="84">
        <v>51000000</v>
      </c>
      <c r="D45" s="84">
        <f>+'[2]MARZO 2020 SI CAPITAL'!$D$45</f>
        <v>0</v>
      </c>
      <c r="E45" s="84">
        <f>+D45+'[1]FEBRERO 2020 SI CAPITAL'!E45</f>
        <v>0</v>
      </c>
      <c r="F45" s="84">
        <f t="shared" si="13"/>
        <v>51000000</v>
      </c>
      <c r="G45" s="84">
        <f>+'[2]MARZO 2020 SI CAPITAL'!$F$45</f>
        <v>195000</v>
      </c>
      <c r="H45" s="84">
        <f>+G45+'[1]FEBRERO 2020 SI CAPITAL'!H45</f>
        <v>7100200</v>
      </c>
      <c r="I45" s="85">
        <f t="shared" si="1"/>
        <v>0.13921960784313725</v>
      </c>
      <c r="J45" s="84">
        <f t="shared" si="2"/>
        <v>43899800</v>
      </c>
    </row>
    <row r="46" spans="1:46" ht="15.75" customHeight="1" x14ac:dyDescent="0.25">
      <c r="A46" s="74" t="s">
        <v>88</v>
      </c>
      <c r="B46" s="75" t="s">
        <v>89</v>
      </c>
      <c r="C46" s="86">
        <f>+C47</f>
        <v>424710000</v>
      </c>
      <c r="D46" s="86">
        <f t="shared" ref="D46:H46" si="14">+D47</f>
        <v>0</v>
      </c>
      <c r="E46" s="86">
        <f t="shared" si="14"/>
        <v>0</v>
      </c>
      <c r="F46" s="86">
        <f t="shared" si="14"/>
        <v>424710000</v>
      </c>
      <c r="G46" s="86">
        <f t="shared" si="14"/>
        <v>435000</v>
      </c>
      <c r="H46" s="86">
        <f t="shared" si="14"/>
        <v>1273714</v>
      </c>
      <c r="I46" s="87">
        <f t="shared" si="1"/>
        <v>2.9990205081114173E-3</v>
      </c>
      <c r="J46" s="86">
        <f t="shared" si="2"/>
        <v>423436286</v>
      </c>
    </row>
    <row r="47" spans="1:46" ht="15.75" customHeight="1" x14ac:dyDescent="0.25">
      <c r="A47" s="88" t="s">
        <v>90</v>
      </c>
      <c r="B47" s="89" t="s">
        <v>91</v>
      </c>
      <c r="C47" s="90">
        <v>424710000</v>
      </c>
      <c r="D47" s="54">
        <f>+'[2]MARZO 2020 SI CAPITAL'!$D$47</f>
        <v>0</v>
      </c>
      <c r="E47" s="54">
        <f>+D47+'[1]FEBRERO 2020 SI CAPITAL'!E47</f>
        <v>0</v>
      </c>
      <c r="F47" s="54">
        <f>+C47+E47</f>
        <v>424710000</v>
      </c>
      <c r="G47" s="54">
        <f>+'[2]MARZO 2020 SI CAPITAL'!$F$47</f>
        <v>435000</v>
      </c>
      <c r="H47" s="54">
        <f>+G47+'[1]FEBRERO 2020 SI CAPITAL'!H47</f>
        <v>1273714</v>
      </c>
      <c r="I47" s="56">
        <f t="shared" si="1"/>
        <v>2.9990205081114173E-3</v>
      </c>
      <c r="J47" s="54">
        <f t="shared" si="2"/>
        <v>423436286</v>
      </c>
    </row>
    <row r="48" spans="1:46" s="38" customFormat="1" ht="15.75" customHeight="1" x14ac:dyDescent="0.25">
      <c r="A48" s="39" t="s">
        <v>92</v>
      </c>
      <c r="B48" s="40" t="s">
        <v>93</v>
      </c>
      <c r="C48" s="41">
        <f>+C49+C59</f>
        <v>36765424000</v>
      </c>
      <c r="D48" s="41">
        <f t="shared" ref="D48:H48" si="15">+D49+D59</f>
        <v>0</v>
      </c>
      <c r="E48" s="41">
        <f t="shared" si="15"/>
        <v>0</v>
      </c>
      <c r="F48" s="41">
        <f t="shared" si="15"/>
        <v>36765424000</v>
      </c>
      <c r="G48" s="41">
        <f t="shared" si="15"/>
        <v>1760354280</v>
      </c>
      <c r="H48" s="41">
        <f t="shared" si="15"/>
        <v>7038506757</v>
      </c>
      <c r="I48" s="42">
        <f t="shared" si="1"/>
        <v>0.19144364435998346</v>
      </c>
      <c r="J48" s="41">
        <f t="shared" si="2"/>
        <v>29726917243</v>
      </c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</row>
    <row r="49" spans="1:46" ht="15.75" customHeight="1" x14ac:dyDescent="0.25">
      <c r="A49" s="91" t="s">
        <v>94</v>
      </c>
      <c r="B49" s="92" t="s">
        <v>95</v>
      </c>
      <c r="C49" s="93">
        <f>+C50</f>
        <v>36751224000</v>
      </c>
      <c r="D49" s="93">
        <f t="shared" ref="D49:H49" si="16">+D50</f>
        <v>0</v>
      </c>
      <c r="E49" s="93">
        <f t="shared" si="16"/>
        <v>0</v>
      </c>
      <c r="F49" s="93">
        <f t="shared" si="16"/>
        <v>36751224000</v>
      </c>
      <c r="G49" s="93">
        <f t="shared" si="16"/>
        <v>1760354280</v>
      </c>
      <c r="H49" s="93">
        <f t="shared" si="16"/>
        <v>7030332136</v>
      </c>
      <c r="I49" s="94">
        <f t="shared" si="1"/>
        <v>0.19129518342028554</v>
      </c>
      <c r="J49" s="93">
        <f t="shared" si="2"/>
        <v>29720891864</v>
      </c>
    </row>
    <row r="50" spans="1:46" ht="15.75" customHeight="1" x14ac:dyDescent="0.25">
      <c r="A50" s="59" t="s">
        <v>96</v>
      </c>
      <c r="B50" s="95" t="s">
        <v>97</v>
      </c>
      <c r="C50" s="61">
        <f>+C51+C52</f>
        <v>36751224000</v>
      </c>
      <c r="D50" s="61">
        <f t="shared" ref="D50:H50" si="17">+D51+D52</f>
        <v>0</v>
      </c>
      <c r="E50" s="61">
        <f t="shared" si="17"/>
        <v>0</v>
      </c>
      <c r="F50" s="61">
        <f t="shared" si="17"/>
        <v>36751224000</v>
      </c>
      <c r="G50" s="61">
        <f t="shared" si="17"/>
        <v>1760354280</v>
      </c>
      <c r="H50" s="61">
        <f t="shared" si="17"/>
        <v>7030332136</v>
      </c>
      <c r="I50" s="62">
        <f t="shared" si="1"/>
        <v>0.19129518342028554</v>
      </c>
      <c r="J50" s="61">
        <f t="shared" si="2"/>
        <v>29720891864</v>
      </c>
    </row>
    <row r="51" spans="1:46" s="99" customFormat="1" ht="15.75" customHeight="1" x14ac:dyDescent="0.25">
      <c r="A51" s="96" t="s">
        <v>98</v>
      </c>
      <c r="B51" s="96" t="s">
        <v>99</v>
      </c>
      <c r="C51" s="97">
        <v>2861649000</v>
      </c>
      <c r="D51" s="54">
        <f>+'[2]MARZO 2020 SI CAPITAL'!$D$51</f>
        <v>0</v>
      </c>
      <c r="E51" s="54">
        <f>+D51+'[1]FEBRERO 2020 SI CAPITAL'!E51</f>
        <v>0</v>
      </c>
      <c r="F51" s="54">
        <f>+C51+E51</f>
        <v>2861649000</v>
      </c>
      <c r="G51" s="54">
        <f>+'[2]MARZO 2020 SI CAPITAL'!$F$51</f>
        <v>0</v>
      </c>
      <c r="H51" s="54">
        <f>+G51+'[1]FEBRERO 2020 SI CAPITAL'!H51</f>
        <v>0</v>
      </c>
      <c r="I51" s="98">
        <f t="shared" si="1"/>
        <v>0</v>
      </c>
      <c r="J51" s="97">
        <f t="shared" si="2"/>
        <v>2861649000</v>
      </c>
    </row>
    <row r="52" spans="1:46" ht="29.25" customHeight="1" x14ac:dyDescent="0.25">
      <c r="A52" s="63" t="s">
        <v>100</v>
      </c>
      <c r="B52" s="63" t="s">
        <v>101</v>
      </c>
      <c r="C52" s="64">
        <f>+SUM(C53:C58)</f>
        <v>33889575000</v>
      </c>
      <c r="D52" s="64">
        <f t="shared" ref="D52" si="18">+SUM(D53:D58)</f>
        <v>0</v>
      </c>
      <c r="E52" s="64">
        <f t="shared" ref="E52:H52" si="19">+SUM(E53:E58)</f>
        <v>0</v>
      </c>
      <c r="F52" s="64">
        <f t="shared" si="19"/>
        <v>33889575000</v>
      </c>
      <c r="G52" s="64">
        <f t="shared" si="19"/>
        <v>1760354280</v>
      </c>
      <c r="H52" s="64">
        <f t="shared" si="19"/>
        <v>7030332136</v>
      </c>
      <c r="I52" s="65">
        <f t="shared" si="1"/>
        <v>0.20744822370891344</v>
      </c>
      <c r="J52" s="64">
        <f t="shared" si="2"/>
        <v>26859242864</v>
      </c>
    </row>
    <row r="53" spans="1:46" ht="15.75" customHeight="1" x14ac:dyDescent="0.25">
      <c r="A53" s="52" t="s">
        <v>102</v>
      </c>
      <c r="B53" s="53" t="s">
        <v>103</v>
      </c>
      <c r="C53" s="54">
        <v>27517892000</v>
      </c>
      <c r="D53" s="54">
        <f>+'[2]MARZO 2020 SI CAPITAL'!$D$53</f>
        <v>0</v>
      </c>
      <c r="E53" s="54">
        <f>+D53+'[1]FEBRERO 2020 SI CAPITAL'!E53</f>
        <v>0</v>
      </c>
      <c r="F53" s="54">
        <f t="shared" ref="F53:F58" si="20">+C53+E53</f>
        <v>27517892000</v>
      </c>
      <c r="G53" s="54">
        <f>+'[2]MARZO 2020 SI CAPITAL'!$F$53</f>
        <v>1755443026</v>
      </c>
      <c r="H53" s="54">
        <f>+G53+'[1]FEBRERO 2020 SI CAPITAL'!H53</f>
        <v>7021772105</v>
      </c>
      <c r="I53" s="56">
        <f t="shared" si="1"/>
        <v>0.25517114846587813</v>
      </c>
      <c r="J53" s="54">
        <f t="shared" si="2"/>
        <v>20496119895</v>
      </c>
    </row>
    <row r="54" spans="1:46" ht="15.75" customHeight="1" x14ac:dyDescent="0.25">
      <c r="A54" s="52" t="s">
        <v>104</v>
      </c>
      <c r="B54" s="53" t="s">
        <v>105</v>
      </c>
      <c r="C54" s="54">
        <v>1127426000</v>
      </c>
      <c r="D54" s="54">
        <f>+'[2]MARZO 2020 SI CAPITAL'!$D$54</f>
        <v>0</v>
      </c>
      <c r="E54" s="54">
        <f>+D54+'[1]FEBRERO 2020 SI CAPITAL'!E54</f>
        <v>0</v>
      </c>
      <c r="F54" s="54">
        <f t="shared" si="20"/>
        <v>1127426000</v>
      </c>
      <c r="G54" s="54">
        <f>+'[2]MARZO 2020 SI CAPITAL'!$F$54</f>
        <v>0</v>
      </c>
      <c r="H54" s="54">
        <f>+G54+'[1]FEBRERO 2020 SI CAPITAL'!H54</f>
        <v>0</v>
      </c>
      <c r="I54" s="56">
        <f t="shared" si="1"/>
        <v>0</v>
      </c>
      <c r="J54" s="54">
        <f t="shared" si="2"/>
        <v>1127426000</v>
      </c>
    </row>
    <row r="55" spans="1:46" ht="15.75" customHeight="1" x14ac:dyDescent="0.25">
      <c r="A55" s="52" t="s">
        <v>106</v>
      </c>
      <c r="B55" s="53" t="s">
        <v>107</v>
      </c>
      <c r="C55" s="54">
        <v>792461000</v>
      </c>
      <c r="D55" s="54">
        <f>+'[2]MARZO 2020 SI CAPITAL'!$D$55</f>
        <v>0</v>
      </c>
      <c r="E55" s="54">
        <f>+D55+'[1]FEBRERO 2020 SI CAPITAL'!E55</f>
        <v>0</v>
      </c>
      <c r="F55" s="54">
        <f t="shared" si="20"/>
        <v>792461000</v>
      </c>
      <c r="G55" s="54">
        <f>+'[2]MARZO 2020 SI CAPITAL'!$F$55</f>
        <v>0</v>
      </c>
      <c r="H55" s="54">
        <f>+G55+'[1]FEBRERO 2020 SI CAPITAL'!H55</f>
        <v>0</v>
      </c>
      <c r="I55" s="56">
        <f t="shared" si="1"/>
        <v>0</v>
      </c>
      <c r="J55" s="54">
        <f t="shared" si="2"/>
        <v>792461000</v>
      </c>
    </row>
    <row r="56" spans="1:46" ht="15.75" customHeight="1" x14ac:dyDescent="0.25">
      <c r="A56" s="52" t="s">
        <v>108</v>
      </c>
      <c r="B56" s="53" t="s">
        <v>109</v>
      </c>
      <c r="C56" s="54">
        <v>4323996000</v>
      </c>
      <c r="D56" s="54">
        <f>+'[2]MARZO 2020 SI CAPITAL'!$D$56</f>
        <v>0</v>
      </c>
      <c r="E56" s="54">
        <f>+D56+'[1]FEBRERO 2020 SI CAPITAL'!E56</f>
        <v>0</v>
      </c>
      <c r="F56" s="54">
        <f t="shared" si="20"/>
        <v>4323996000</v>
      </c>
      <c r="G56" s="54">
        <f>+'[2]MARZO 2020 SI CAPITAL'!$F$56</f>
        <v>0</v>
      </c>
      <c r="H56" s="54">
        <f>+G56+'[1]FEBRERO 2020 SI CAPITAL'!H56</f>
        <v>0</v>
      </c>
      <c r="I56" s="56">
        <f t="shared" si="1"/>
        <v>0</v>
      </c>
      <c r="J56" s="54">
        <f t="shared" si="2"/>
        <v>4323996000</v>
      </c>
    </row>
    <row r="57" spans="1:46" ht="15.75" customHeight="1" x14ac:dyDescent="0.25">
      <c r="A57" s="52" t="s">
        <v>110</v>
      </c>
      <c r="B57" s="53" t="s">
        <v>111</v>
      </c>
      <c r="C57" s="54">
        <v>0</v>
      </c>
      <c r="D57" s="54">
        <f>+'[2]MARZO 2020 SI CAPITAL'!$D$57</f>
        <v>0</v>
      </c>
      <c r="E57" s="54">
        <f>+D57+'[1]FEBRERO 2020 SI CAPITAL'!E57</f>
        <v>0</v>
      </c>
      <c r="F57" s="54">
        <f t="shared" si="20"/>
        <v>0</v>
      </c>
      <c r="G57" s="54">
        <f>+'[2]MARZO 2020 SI CAPITAL'!$F$57</f>
        <v>0</v>
      </c>
      <c r="H57" s="54">
        <f>+G57+'[1]FEBRERO 2020 SI CAPITAL'!H57</f>
        <v>0</v>
      </c>
      <c r="I57" s="56">
        <f t="shared" si="1"/>
        <v>0</v>
      </c>
      <c r="J57" s="54">
        <f t="shared" si="2"/>
        <v>0</v>
      </c>
    </row>
    <row r="58" spans="1:46" ht="15.75" customHeight="1" x14ac:dyDescent="0.25">
      <c r="A58" s="52" t="s">
        <v>112</v>
      </c>
      <c r="B58" s="53" t="s">
        <v>113</v>
      </c>
      <c r="C58" s="54">
        <v>127800000</v>
      </c>
      <c r="D58" s="54">
        <f>+'[2]MARZO 2020 SI CAPITAL'!$D$58</f>
        <v>0</v>
      </c>
      <c r="E58" s="54">
        <f>+D58+'[1]FEBRERO 2020 SI CAPITAL'!E58</f>
        <v>0</v>
      </c>
      <c r="F58" s="54">
        <f t="shared" si="20"/>
        <v>127800000</v>
      </c>
      <c r="G58" s="54">
        <f>+'[2]MARZO 2020 SI CAPITAL'!$F$58</f>
        <v>4911254</v>
      </c>
      <c r="H58" s="54">
        <f>+G58+'[1]FEBRERO 2020 SI CAPITAL'!H58</f>
        <v>8560031</v>
      </c>
      <c r="I58" s="56">
        <f t="shared" si="1"/>
        <v>6.6979898278560254E-2</v>
      </c>
      <c r="J58" s="54">
        <f t="shared" si="2"/>
        <v>119239969</v>
      </c>
    </row>
    <row r="59" spans="1:46" ht="15.75" customHeight="1" x14ac:dyDescent="0.25">
      <c r="A59" s="100" t="s">
        <v>114</v>
      </c>
      <c r="B59" s="92" t="s">
        <v>115</v>
      </c>
      <c r="C59" s="93">
        <f>+C60</f>
        <v>14200000</v>
      </c>
      <c r="D59" s="93">
        <f t="shared" ref="D59:H59" si="21">+D60</f>
        <v>0</v>
      </c>
      <c r="E59" s="93">
        <f t="shared" si="21"/>
        <v>0</v>
      </c>
      <c r="F59" s="93">
        <f t="shared" si="21"/>
        <v>14200000</v>
      </c>
      <c r="G59" s="93">
        <f t="shared" si="21"/>
        <v>0</v>
      </c>
      <c r="H59" s="93">
        <f t="shared" si="21"/>
        <v>8174621</v>
      </c>
      <c r="I59" s="94">
        <f t="shared" si="1"/>
        <v>0.57567753521126763</v>
      </c>
      <c r="J59" s="93">
        <f t="shared" si="2"/>
        <v>6025379</v>
      </c>
    </row>
    <row r="60" spans="1:46" ht="15.75" customHeight="1" x14ac:dyDescent="0.25">
      <c r="A60" s="101" t="s">
        <v>116</v>
      </c>
      <c r="B60" s="53" t="s">
        <v>113</v>
      </c>
      <c r="C60" s="54">
        <v>14200000</v>
      </c>
      <c r="D60" s="54">
        <f>+'[2]MARZO 2020 SI CAPITAL'!$D$60</f>
        <v>0</v>
      </c>
      <c r="E60" s="54">
        <f>+D60+'[1]FEBRERO 2020 SI CAPITAL'!E60</f>
        <v>0</v>
      </c>
      <c r="F60" s="54">
        <f>+C60+E60</f>
        <v>14200000</v>
      </c>
      <c r="G60" s="54">
        <f>+'[2]MARZO 2020 SI CAPITAL'!$F$60</f>
        <v>0</v>
      </c>
      <c r="H60" s="54">
        <f>+G60+'[1]FEBRERO 2020 SI CAPITAL'!H60</f>
        <v>8174621</v>
      </c>
      <c r="I60" s="56">
        <f t="shared" si="1"/>
        <v>0.57567753521126763</v>
      </c>
      <c r="J60" s="54">
        <f t="shared" si="2"/>
        <v>6025379</v>
      </c>
    </row>
    <row r="61" spans="1:46" s="38" customFormat="1" ht="15.75" customHeight="1" x14ac:dyDescent="0.25">
      <c r="A61" s="39" t="s">
        <v>117</v>
      </c>
      <c r="B61" s="40" t="s">
        <v>118</v>
      </c>
      <c r="C61" s="41">
        <v>0</v>
      </c>
      <c r="D61" s="41">
        <v>0</v>
      </c>
      <c r="E61" s="41">
        <v>0</v>
      </c>
      <c r="F61" s="41">
        <v>0</v>
      </c>
      <c r="G61" s="41">
        <v>0</v>
      </c>
      <c r="H61" s="41">
        <v>0</v>
      </c>
      <c r="I61" s="42">
        <f t="shared" si="1"/>
        <v>0</v>
      </c>
      <c r="J61" s="41">
        <f t="shared" si="2"/>
        <v>0</v>
      </c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</row>
    <row r="62" spans="1:46" s="38" customFormat="1" ht="15.75" customHeight="1" x14ac:dyDescent="0.25">
      <c r="A62" s="39" t="s">
        <v>119</v>
      </c>
      <c r="B62" s="40" t="s">
        <v>120</v>
      </c>
      <c r="C62" s="41">
        <f>+C64+C71+C85+C88+C90</f>
        <v>11448374000</v>
      </c>
      <c r="D62" s="41">
        <f t="shared" ref="D62:H62" si="22">+D64+D71+D85+D88+D90</f>
        <v>0</v>
      </c>
      <c r="E62" s="41">
        <f t="shared" si="22"/>
        <v>1018681784</v>
      </c>
      <c r="F62" s="41">
        <f t="shared" si="22"/>
        <v>12467055784</v>
      </c>
      <c r="G62" s="41">
        <f t="shared" si="22"/>
        <v>77925056</v>
      </c>
      <c r="H62" s="41">
        <f t="shared" si="22"/>
        <v>1844500563</v>
      </c>
      <c r="I62" s="42">
        <f t="shared" si="1"/>
        <v>0.14794997270864862</v>
      </c>
      <c r="J62" s="41">
        <f t="shared" si="2"/>
        <v>10622555221</v>
      </c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/>
      <c r="AR62" s="37"/>
      <c r="AS62" s="37"/>
      <c r="AT62" s="37"/>
    </row>
    <row r="63" spans="1:46" s="38" customFormat="1" ht="15.75" customHeight="1" x14ac:dyDescent="0.25">
      <c r="A63" s="102" t="s">
        <v>121</v>
      </c>
      <c r="B63" s="103" t="s">
        <v>122</v>
      </c>
      <c r="C63" s="104">
        <f t="shared" ref="C63:H64" si="23">+C64</f>
        <v>213200000</v>
      </c>
      <c r="D63" s="104">
        <f t="shared" si="23"/>
        <v>0</v>
      </c>
      <c r="E63" s="104">
        <f t="shared" si="23"/>
        <v>0</v>
      </c>
      <c r="F63" s="104">
        <f t="shared" si="23"/>
        <v>213200000</v>
      </c>
      <c r="G63" s="104">
        <f t="shared" si="23"/>
        <v>7801697</v>
      </c>
      <c r="H63" s="104">
        <f t="shared" si="23"/>
        <v>22378601</v>
      </c>
      <c r="I63" s="105">
        <f t="shared" si="1"/>
        <v>0.10496529549718574</v>
      </c>
      <c r="J63" s="104">
        <f t="shared" si="2"/>
        <v>190821399</v>
      </c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37"/>
      <c r="AS63" s="37"/>
      <c r="AT63" s="37"/>
    </row>
    <row r="64" spans="1:46" s="38" customFormat="1" ht="15.75" customHeight="1" x14ac:dyDescent="0.25">
      <c r="A64" s="106" t="s">
        <v>123</v>
      </c>
      <c r="B64" s="106" t="s">
        <v>124</v>
      </c>
      <c r="C64" s="107">
        <f t="shared" si="23"/>
        <v>213200000</v>
      </c>
      <c r="D64" s="107">
        <f t="shared" si="23"/>
        <v>0</v>
      </c>
      <c r="E64" s="107">
        <f t="shared" si="23"/>
        <v>0</v>
      </c>
      <c r="F64" s="107">
        <f t="shared" si="23"/>
        <v>213200000</v>
      </c>
      <c r="G64" s="107">
        <f t="shared" si="23"/>
        <v>7801697</v>
      </c>
      <c r="H64" s="107">
        <f t="shared" si="23"/>
        <v>22378601</v>
      </c>
      <c r="I64" s="65">
        <f t="shared" si="1"/>
        <v>0.10496529549718574</v>
      </c>
      <c r="J64" s="107">
        <f t="shared" si="2"/>
        <v>190821399</v>
      </c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7"/>
      <c r="AR64" s="37"/>
      <c r="AS64" s="37"/>
      <c r="AT64" s="37"/>
    </row>
    <row r="65" spans="1:62" s="38" customFormat="1" ht="15.75" customHeight="1" x14ac:dyDescent="0.25">
      <c r="A65" s="108" t="s">
        <v>125</v>
      </c>
      <c r="B65" s="108" t="s">
        <v>126</v>
      </c>
      <c r="C65" s="109">
        <f>+C66+C69</f>
        <v>213200000</v>
      </c>
      <c r="D65" s="109">
        <f t="shared" ref="D65:H65" si="24">+D66+D69</f>
        <v>0</v>
      </c>
      <c r="E65" s="109">
        <f t="shared" si="24"/>
        <v>0</v>
      </c>
      <c r="F65" s="109">
        <f t="shared" si="24"/>
        <v>213200000</v>
      </c>
      <c r="G65" s="109">
        <f t="shared" si="24"/>
        <v>7801697</v>
      </c>
      <c r="H65" s="109">
        <f t="shared" si="24"/>
        <v>22378601</v>
      </c>
      <c r="I65" s="110">
        <f t="shared" si="1"/>
        <v>0.10496529549718574</v>
      </c>
      <c r="J65" s="109">
        <f t="shared" si="2"/>
        <v>190821399</v>
      </c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7"/>
      <c r="AQ65" s="37"/>
      <c r="AR65" s="37"/>
      <c r="AS65" s="37"/>
      <c r="AT65" s="37"/>
    </row>
    <row r="66" spans="1:62" s="38" customFormat="1" ht="15.75" customHeight="1" x14ac:dyDescent="0.25">
      <c r="A66" s="111" t="s">
        <v>127</v>
      </c>
      <c r="B66" s="111" t="s">
        <v>128</v>
      </c>
      <c r="C66" s="112">
        <f>+C67+C68</f>
        <v>150000000</v>
      </c>
      <c r="D66" s="112">
        <f t="shared" ref="D66:H66" si="25">+D67+D68</f>
        <v>0</v>
      </c>
      <c r="E66" s="112">
        <f t="shared" si="25"/>
        <v>0</v>
      </c>
      <c r="F66" s="112">
        <f t="shared" si="25"/>
        <v>150000000</v>
      </c>
      <c r="G66" s="112">
        <f t="shared" si="25"/>
        <v>4662392</v>
      </c>
      <c r="H66" s="112">
        <f t="shared" si="25"/>
        <v>11985676</v>
      </c>
      <c r="I66" s="105">
        <f t="shared" si="1"/>
        <v>7.9904506666666666E-2</v>
      </c>
      <c r="J66" s="112">
        <f t="shared" si="2"/>
        <v>138014324</v>
      </c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7"/>
      <c r="AQ66" s="37"/>
      <c r="AR66" s="37"/>
      <c r="AS66" s="37"/>
      <c r="AT66" s="37"/>
    </row>
    <row r="67" spans="1:62" s="38" customFormat="1" ht="15.75" customHeight="1" x14ac:dyDescent="0.25">
      <c r="A67" s="52" t="s">
        <v>129</v>
      </c>
      <c r="B67" s="53" t="s">
        <v>130</v>
      </c>
      <c r="C67" s="113">
        <v>150000000</v>
      </c>
      <c r="D67" s="54">
        <f>+'[2]MARZO 2020 SI CAPITAL'!$D$67</f>
        <v>0</v>
      </c>
      <c r="E67" s="54">
        <f>+D67+'[1]FEBRERO 2020 SI CAPITAL'!E67</f>
        <v>0</v>
      </c>
      <c r="F67" s="54">
        <f t="shared" ref="F67:F68" si="26">+C67+E67</f>
        <v>150000000</v>
      </c>
      <c r="G67" s="54">
        <f>+'[2]MARZO 2020 SI CAPITAL'!$F$67</f>
        <v>4662392</v>
      </c>
      <c r="H67" s="54">
        <f>+G67+'[1]FEBRERO 2020 SI CAPITAL'!H67</f>
        <v>11985676</v>
      </c>
      <c r="I67" s="56">
        <f t="shared" si="1"/>
        <v>7.9904506666666666E-2</v>
      </c>
      <c r="J67" s="54">
        <f t="shared" si="2"/>
        <v>138014324</v>
      </c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  <c r="AO67" s="37"/>
      <c r="AP67" s="37"/>
      <c r="AQ67" s="37"/>
      <c r="AR67" s="37"/>
      <c r="AS67" s="37"/>
      <c r="AT67" s="37"/>
    </row>
    <row r="68" spans="1:62" s="38" customFormat="1" ht="15.75" customHeight="1" x14ac:dyDescent="0.25">
      <c r="A68" s="52" t="s">
        <v>131</v>
      </c>
      <c r="B68" s="53" t="s">
        <v>132</v>
      </c>
      <c r="C68" s="113">
        <v>0</v>
      </c>
      <c r="D68" s="54">
        <f>+'[2]MARZO 2020 SI CAPITAL'!$D$68</f>
        <v>0</v>
      </c>
      <c r="E68" s="54">
        <f>+D68+'[1]FEBRERO 2020 SI CAPITAL'!E68</f>
        <v>0</v>
      </c>
      <c r="F68" s="54">
        <f t="shared" si="26"/>
        <v>0</v>
      </c>
      <c r="G68" s="54">
        <f>+'[2]MARZO 2020 SI CAPITAL'!$F$68</f>
        <v>0</v>
      </c>
      <c r="H68" s="54">
        <f>+G68+'[1]FEBRERO 2020 SI CAPITAL'!H68</f>
        <v>0</v>
      </c>
      <c r="I68" s="56">
        <f t="shared" si="1"/>
        <v>0</v>
      </c>
      <c r="J68" s="54">
        <f t="shared" si="2"/>
        <v>0</v>
      </c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37"/>
      <c r="AO68" s="37"/>
      <c r="AP68" s="37"/>
      <c r="AQ68" s="37"/>
      <c r="AR68" s="37"/>
      <c r="AS68" s="37"/>
      <c r="AT68" s="37"/>
    </row>
    <row r="69" spans="1:62" s="38" customFormat="1" ht="15.75" customHeight="1" x14ac:dyDescent="0.25">
      <c r="A69" s="111" t="s">
        <v>133</v>
      </c>
      <c r="B69" s="111" t="s">
        <v>134</v>
      </c>
      <c r="C69" s="112">
        <f>+C70</f>
        <v>63200000</v>
      </c>
      <c r="D69" s="112">
        <f t="shared" ref="D69:H69" si="27">+D70</f>
        <v>0</v>
      </c>
      <c r="E69" s="112">
        <f t="shared" si="27"/>
        <v>0</v>
      </c>
      <c r="F69" s="112">
        <f t="shared" si="27"/>
        <v>63200000</v>
      </c>
      <c r="G69" s="112">
        <f t="shared" si="27"/>
        <v>3139305</v>
      </c>
      <c r="H69" s="112">
        <f t="shared" si="27"/>
        <v>10392925</v>
      </c>
      <c r="I69" s="105">
        <f t="shared" si="1"/>
        <v>0.16444501582278481</v>
      </c>
      <c r="J69" s="112">
        <f t="shared" si="2"/>
        <v>52807075</v>
      </c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7"/>
      <c r="AQ69" s="37"/>
      <c r="AR69" s="37"/>
      <c r="AS69" s="37"/>
      <c r="AT69" s="37"/>
    </row>
    <row r="70" spans="1:62" s="38" customFormat="1" ht="15.75" customHeight="1" x14ac:dyDescent="0.25">
      <c r="A70" s="52" t="s">
        <v>135</v>
      </c>
      <c r="B70" s="53" t="s">
        <v>130</v>
      </c>
      <c r="C70" s="113">
        <v>63200000</v>
      </c>
      <c r="D70" s="54">
        <f>+'[2]MARZO 2020 SI CAPITAL'!$D$70</f>
        <v>0</v>
      </c>
      <c r="E70" s="54">
        <f>+D70+'[1]FEBRERO 2020 SI CAPITAL'!E70</f>
        <v>0</v>
      </c>
      <c r="F70" s="54">
        <f>+C70+E70</f>
        <v>63200000</v>
      </c>
      <c r="G70" s="54">
        <f>+'[2]MARZO 2020 SI CAPITAL'!$F$70</f>
        <v>3139305</v>
      </c>
      <c r="H70" s="54">
        <f>+G70+'[1]FEBRERO 2020 SI CAPITAL'!H70</f>
        <v>10392925</v>
      </c>
      <c r="I70" s="56">
        <f t="shared" si="1"/>
        <v>0.16444501582278481</v>
      </c>
      <c r="J70" s="54">
        <f t="shared" si="2"/>
        <v>52807075</v>
      </c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7"/>
      <c r="AR70" s="37"/>
      <c r="AS70" s="37"/>
      <c r="AT70" s="37"/>
    </row>
    <row r="71" spans="1:62" s="38" customFormat="1" ht="15.75" customHeight="1" x14ac:dyDescent="0.25">
      <c r="A71" s="114" t="s">
        <v>136</v>
      </c>
      <c r="B71" s="114" t="s">
        <v>137</v>
      </c>
      <c r="C71" s="104">
        <f>+C72+C75</f>
        <v>2371041000</v>
      </c>
      <c r="D71" s="104">
        <f t="shared" ref="D71:H71" si="28">+D72+D75</f>
        <v>0</v>
      </c>
      <c r="E71" s="104">
        <f t="shared" si="28"/>
        <v>0</v>
      </c>
      <c r="F71" s="104">
        <f t="shared" si="28"/>
        <v>2371041000</v>
      </c>
      <c r="G71" s="104">
        <f t="shared" si="28"/>
        <v>0</v>
      </c>
      <c r="H71" s="104">
        <f t="shared" si="28"/>
        <v>0</v>
      </c>
      <c r="I71" s="105">
        <f t="shared" si="1"/>
        <v>0</v>
      </c>
      <c r="J71" s="104">
        <f t="shared" si="2"/>
        <v>2371041000</v>
      </c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  <c r="AL71" s="37"/>
      <c r="AM71" s="37"/>
      <c r="AN71" s="37"/>
      <c r="AO71" s="37"/>
      <c r="AP71" s="37"/>
      <c r="AQ71" s="37"/>
      <c r="AR71" s="37"/>
      <c r="AS71" s="37"/>
      <c r="AT71" s="37"/>
      <c r="AU71" s="37"/>
      <c r="AV71" s="37"/>
      <c r="AW71" s="37"/>
      <c r="AX71" s="37"/>
      <c r="AY71" s="37"/>
      <c r="AZ71" s="37"/>
      <c r="BA71" s="37"/>
      <c r="BB71" s="37"/>
      <c r="BC71" s="37"/>
      <c r="BD71" s="37"/>
      <c r="BE71" s="37"/>
      <c r="BF71" s="37"/>
      <c r="BG71" s="37"/>
      <c r="BH71" s="37"/>
      <c r="BI71" s="37"/>
      <c r="BJ71" s="37"/>
    </row>
    <row r="72" spans="1:62" s="38" customFormat="1" ht="15.75" customHeight="1" x14ac:dyDescent="0.25">
      <c r="A72" s="115" t="s">
        <v>138</v>
      </c>
      <c r="B72" s="115" t="s">
        <v>139</v>
      </c>
      <c r="C72" s="116">
        <f t="shared" ref="C72:H73" si="29">+C73</f>
        <v>0</v>
      </c>
      <c r="D72" s="116">
        <f t="shared" si="29"/>
        <v>0</v>
      </c>
      <c r="E72" s="116">
        <f t="shared" si="29"/>
        <v>0</v>
      </c>
      <c r="F72" s="116">
        <f t="shared" si="29"/>
        <v>0</v>
      </c>
      <c r="G72" s="116">
        <f t="shared" si="29"/>
        <v>0</v>
      </c>
      <c r="H72" s="116">
        <f t="shared" si="29"/>
        <v>0</v>
      </c>
      <c r="I72" s="117">
        <f t="shared" si="1"/>
        <v>0</v>
      </c>
      <c r="J72" s="116">
        <f t="shared" si="2"/>
        <v>0</v>
      </c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  <c r="AN72" s="37"/>
      <c r="AO72" s="37"/>
      <c r="AP72" s="37"/>
      <c r="AQ72" s="37"/>
      <c r="AR72" s="37"/>
      <c r="AS72" s="37"/>
      <c r="AT72" s="37"/>
      <c r="AU72" s="37"/>
      <c r="AV72" s="37"/>
      <c r="AW72" s="37"/>
      <c r="AX72" s="37"/>
      <c r="AY72" s="37"/>
      <c r="AZ72" s="37"/>
      <c r="BA72" s="37"/>
      <c r="BB72" s="37"/>
      <c r="BC72" s="37"/>
      <c r="BD72" s="37"/>
      <c r="BE72" s="37"/>
      <c r="BF72" s="37"/>
      <c r="BG72" s="37"/>
      <c r="BH72" s="37"/>
      <c r="BI72" s="37"/>
      <c r="BJ72" s="37"/>
    </row>
    <row r="73" spans="1:62" s="38" customFormat="1" ht="15.75" customHeight="1" x14ac:dyDescent="0.25">
      <c r="A73" s="108" t="s">
        <v>140</v>
      </c>
      <c r="B73" s="108" t="s">
        <v>141</v>
      </c>
      <c r="C73" s="109">
        <f t="shared" si="29"/>
        <v>0</v>
      </c>
      <c r="D73" s="109">
        <f t="shared" si="29"/>
        <v>0</v>
      </c>
      <c r="E73" s="109">
        <f t="shared" si="29"/>
        <v>0</v>
      </c>
      <c r="F73" s="109">
        <f t="shared" si="29"/>
        <v>0</v>
      </c>
      <c r="G73" s="109">
        <f t="shared" si="29"/>
        <v>0</v>
      </c>
      <c r="H73" s="109">
        <f t="shared" si="29"/>
        <v>0</v>
      </c>
      <c r="I73" s="110">
        <f t="shared" si="1"/>
        <v>0</v>
      </c>
      <c r="J73" s="109">
        <f t="shared" si="2"/>
        <v>0</v>
      </c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7"/>
      <c r="AP73" s="37"/>
      <c r="AQ73" s="37"/>
      <c r="AR73" s="37"/>
      <c r="AS73" s="37"/>
      <c r="AT73" s="37"/>
      <c r="AU73" s="37"/>
      <c r="AV73" s="37"/>
      <c r="AW73" s="37"/>
      <c r="AX73" s="37"/>
      <c r="AY73" s="37"/>
      <c r="AZ73" s="37"/>
      <c r="BA73" s="37"/>
      <c r="BB73" s="37"/>
      <c r="BC73" s="37"/>
      <c r="BD73" s="37"/>
      <c r="BE73" s="37"/>
      <c r="BF73" s="37"/>
      <c r="BG73" s="37"/>
      <c r="BH73" s="37"/>
      <c r="BI73" s="37"/>
      <c r="BJ73" s="37"/>
    </row>
    <row r="74" spans="1:62" s="38" customFormat="1" ht="15.75" customHeight="1" x14ac:dyDescent="0.25">
      <c r="A74" s="89" t="s">
        <v>142</v>
      </c>
      <c r="B74" s="89" t="s">
        <v>143</v>
      </c>
      <c r="C74" s="118">
        <v>0</v>
      </c>
      <c r="D74" s="54">
        <f>+'[2]MARZO 2020 SI CAPITAL'!$D$74</f>
        <v>0</v>
      </c>
      <c r="E74" s="54">
        <f>+D74+'[1]FEBRERO 2020 SI CAPITAL'!E74</f>
        <v>0</v>
      </c>
      <c r="F74" s="54">
        <f>+C74+E74</f>
        <v>0</v>
      </c>
      <c r="G74" s="54">
        <f>+'[2]MARZO 2020 SI CAPITAL'!$F$74</f>
        <v>0</v>
      </c>
      <c r="H74" s="54">
        <f>+G74+'[1]FEBRERO 2020 SI CAPITAL'!H74</f>
        <v>0</v>
      </c>
      <c r="I74" s="56">
        <f t="shared" ref="I74:I95" si="30">IF(H74=0,0,IF(F74=0,0,+H74/F74))</f>
        <v>0</v>
      </c>
      <c r="J74" s="54">
        <f t="shared" ref="J74:J95" si="31">+F74-H74</f>
        <v>0</v>
      </c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  <c r="AN74" s="37"/>
      <c r="AO74" s="37"/>
      <c r="AP74" s="37"/>
      <c r="AQ74" s="37"/>
      <c r="AR74" s="37"/>
      <c r="AS74" s="37"/>
      <c r="AT74" s="37"/>
      <c r="AU74" s="37"/>
      <c r="AV74" s="37"/>
      <c r="AW74" s="37"/>
      <c r="AX74" s="37"/>
      <c r="AY74" s="37"/>
      <c r="AZ74" s="37"/>
      <c r="BA74" s="37"/>
      <c r="BB74" s="37"/>
      <c r="BC74" s="37"/>
      <c r="BD74" s="37"/>
      <c r="BE74" s="37"/>
      <c r="BF74" s="37"/>
      <c r="BG74" s="37"/>
      <c r="BH74" s="37"/>
      <c r="BI74" s="37"/>
      <c r="BJ74" s="37"/>
    </row>
    <row r="75" spans="1:62" s="38" customFormat="1" ht="15.75" customHeight="1" x14ac:dyDescent="0.25">
      <c r="A75" s="115" t="s">
        <v>144</v>
      </c>
      <c r="B75" s="115" t="s">
        <v>145</v>
      </c>
      <c r="C75" s="116">
        <f>+C76+C83</f>
        <v>2371041000</v>
      </c>
      <c r="D75" s="116">
        <f t="shared" ref="D75:H75" si="32">+D76+D83</f>
        <v>0</v>
      </c>
      <c r="E75" s="116">
        <f t="shared" si="32"/>
        <v>0</v>
      </c>
      <c r="F75" s="116">
        <f t="shared" si="32"/>
        <v>2371041000</v>
      </c>
      <c r="G75" s="116">
        <f t="shared" si="32"/>
        <v>0</v>
      </c>
      <c r="H75" s="116">
        <f t="shared" si="32"/>
        <v>0</v>
      </c>
      <c r="I75" s="117">
        <f t="shared" si="30"/>
        <v>0</v>
      </c>
      <c r="J75" s="116">
        <f t="shared" si="31"/>
        <v>2371041000</v>
      </c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7"/>
      <c r="AL75" s="37"/>
      <c r="AM75" s="37"/>
      <c r="AN75" s="37"/>
      <c r="AO75" s="37"/>
      <c r="AP75" s="37"/>
      <c r="AQ75" s="37"/>
      <c r="AR75" s="37"/>
      <c r="AS75" s="37"/>
      <c r="AT75" s="37"/>
      <c r="AU75" s="37"/>
      <c r="AV75" s="37"/>
      <c r="AW75" s="37"/>
      <c r="AX75" s="37"/>
      <c r="AY75" s="37"/>
      <c r="AZ75" s="37"/>
      <c r="BA75" s="37"/>
      <c r="BB75" s="37"/>
      <c r="BC75" s="37"/>
      <c r="BD75" s="37"/>
      <c r="BE75" s="37"/>
      <c r="BF75" s="37"/>
      <c r="BG75" s="37"/>
      <c r="BH75" s="37"/>
      <c r="BI75" s="37"/>
      <c r="BJ75" s="37"/>
    </row>
    <row r="76" spans="1:62" s="38" customFormat="1" ht="15.75" customHeight="1" x14ac:dyDescent="0.25">
      <c r="A76" s="108" t="s">
        <v>146</v>
      </c>
      <c r="B76" s="108" t="s">
        <v>147</v>
      </c>
      <c r="C76" s="109">
        <f>+SUM(C77:C82)</f>
        <v>0</v>
      </c>
      <c r="D76" s="109">
        <f t="shared" ref="D76" si="33">+SUM(D77:D82)</f>
        <v>0</v>
      </c>
      <c r="E76" s="109">
        <f t="shared" ref="E76:H76" si="34">+SUM(E77:E82)</f>
        <v>0</v>
      </c>
      <c r="F76" s="109">
        <f t="shared" si="34"/>
        <v>0</v>
      </c>
      <c r="G76" s="109">
        <f t="shared" si="34"/>
        <v>0</v>
      </c>
      <c r="H76" s="109">
        <f t="shared" si="34"/>
        <v>0</v>
      </c>
      <c r="I76" s="110">
        <f t="shared" si="30"/>
        <v>0</v>
      </c>
      <c r="J76" s="109">
        <f t="shared" si="31"/>
        <v>0</v>
      </c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37"/>
      <c r="AS76" s="37"/>
      <c r="AT76" s="37"/>
      <c r="AU76" s="37"/>
      <c r="AV76" s="37"/>
      <c r="AW76" s="37"/>
      <c r="AX76" s="37"/>
      <c r="AY76" s="37"/>
      <c r="AZ76" s="37"/>
      <c r="BA76" s="37"/>
      <c r="BB76" s="37"/>
      <c r="BC76" s="37"/>
      <c r="BD76" s="37"/>
      <c r="BE76" s="37"/>
      <c r="BF76" s="37"/>
      <c r="BG76" s="37"/>
      <c r="BH76" s="37"/>
      <c r="BI76" s="37"/>
      <c r="BJ76" s="37"/>
    </row>
    <row r="77" spans="1:62" s="38" customFormat="1" ht="29.25" customHeight="1" x14ac:dyDescent="0.25">
      <c r="A77" s="89" t="s">
        <v>148</v>
      </c>
      <c r="B77" s="89" t="s">
        <v>149</v>
      </c>
      <c r="C77" s="118">
        <v>0</v>
      </c>
      <c r="D77" s="54">
        <f>+'[2]MARZO 2020 SI CAPITAL'!$D$77</f>
        <v>0</v>
      </c>
      <c r="E77" s="54">
        <f>+D77+'[1]FEBRERO 2020 SI CAPITAL'!E77</f>
        <v>0</v>
      </c>
      <c r="F77" s="54">
        <f t="shared" ref="F77:F82" si="35">+C77+E77</f>
        <v>0</v>
      </c>
      <c r="G77" s="54">
        <f>+'[2]MARZO 2020 SI CAPITAL'!$F$77</f>
        <v>0</v>
      </c>
      <c r="H77" s="54">
        <f>+G77+'[1]FEBRERO 2020 SI CAPITAL'!H77</f>
        <v>0</v>
      </c>
      <c r="I77" s="56">
        <f t="shared" si="30"/>
        <v>0</v>
      </c>
      <c r="J77" s="54">
        <f t="shared" si="31"/>
        <v>0</v>
      </c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  <c r="AN77" s="37"/>
      <c r="AO77" s="37"/>
      <c r="AP77" s="37"/>
      <c r="AQ77" s="37"/>
      <c r="AR77" s="37"/>
      <c r="AS77" s="37"/>
      <c r="AT77" s="37"/>
      <c r="AU77" s="37"/>
      <c r="AV77" s="37"/>
      <c r="AW77" s="37"/>
      <c r="AX77" s="37"/>
      <c r="AY77" s="37"/>
      <c r="AZ77" s="37"/>
      <c r="BA77" s="37"/>
      <c r="BB77" s="37"/>
      <c r="BC77" s="37"/>
      <c r="BD77" s="37"/>
      <c r="BE77" s="37"/>
      <c r="BF77" s="37"/>
      <c r="BG77" s="37"/>
      <c r="BH77" s="37"/>
      <c r="BI77" s="37"/>
      <c r="BJ77" s="37"/>
    </row>
    <row r="78" spans="1:62" s="38" customFormat="1" ht="35.25" customHeight="1" x14ac:dyDescent="0.25">
      <c r="A78" s="89" t="s">
        <v>150</v>
      </c>
      <c r="B78" s="89" t="s">
        <v>151</v>
      </c>
      <c r="C78" s="119">
        <v>0</v>
      </c>
      <c r="D78" s="54">
        <f>+'[2]MARZO 2020 SI CAPITAL'!$D$78</f>
        <v>0</v>
      </c>
      <c r="E78" s="54">
        <f>+D78+'[1]FEBRERO 2020 SI CAPITAL'!E78</f>
        <v>0</v>
      </c>
      <c r="F78" s="54">
        <f t="shared" si="35"/>
        <v>0</v>
      </c>
      <c r="G78" s="54">
        <f>+'[2]MARZO 2020 SI CAPITAL'!$F$78</f>
        <v>0</v>
      </c>
      <c r="H78" s="54">
        <f>+G78+'[1]FEBRERO 2020 SI CAPITAL'!H78</f>
        <v>0</v>
      </c>
      <c r="I78" s="56">
        <f t="shared" si="30"/>
        <v>0</v>
      </c>
      <c r="J78" s="54">
        <f t="shared" si="31"/>
        <v>0</v>
      </c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L78" s="37"/>
      <c r="AM78" s="37"/>
      <c r="AN78" s="37"/>
      <c r="AO78" s="37"/>
      <c r="AP78" s="37"/>
      <c r="AQ78" s="37"/>
      <c r="AR78" s="37"/>
      <c r="AS78" s="37"/>
      <c r="AT78" s="37"/>
      <c r="AU78" s="37"/>
      <c r="AV78" s="37"/>
      <c r="AW78" s="37"/>
      <c r="AX78" s="37"/>
      <c r="AY78" s="37"/>
      <c r="AZ78" s="37"/>
      <c r="BA78" s="37"/>
      <c r="BB78" s="37"/>
      <c r="BC78" s="37"/>
      <c r="BD78" s="37"/>
      <c r="BE78" s="37"/>
      <c r="BF78" s="37"/>
      <c r="BG78" s="37"/>
      <c r="BH78" s="37"/>
      <c r="BI78" s="37"/>
      <c r="BJ78" s="37"/>
    </row>
    <row r="79" spans="1:62" s="38" customFormat="1" ht="15.75" customHeight="1" x14ac:dyDescent="0.25">
      <c r="A79" s="89" t="s">
        <v>152</v>
      </c>
      <c r="B79" s="89" t="s">
        <v>153</v>
      </c>
      <c r="C79" s="119">
        <v>0</v>
      </c>
      <c r="D79" s="54">
        <f>+'[2]MARZO 2020 SI CAPITAL'!$D$79</f>
        <v>0</v>
      </c>
      <c r="E79" s="54">
        <f>+D79+'[1]FEBRERO 2020 SI CAPITAL'!E79</f>
        <v>0</v>
      </c>
      <c r="F79" s="54">
        <f t="shared" si="35"/>
        <v>0</v>
      </c>
      <c r="G79" s="54">
        <f>+'[2]MARZO 2020 SI CAPITAL'!$F$79</f>
        <v>0</v>
      </c>
      <c r="H79" s="54">
        <f>+G79+'[1]FEBRERO 2020 SI CAPITAL'!H79</f>
        <v>0</v>
      </c>
      <c r="I79" s="56">
        <f t="shared" si="30"/>
        <v>0</v>
      </c>
      <c r="J79" s="54">
        <f t="shared" si="31"/>
        <v>0</v>
      </c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37"/>
      <c r="AO79" s="37"/>
      <c r="AP79" s="37"/>
      <c r="AQ79" s="37"/>
      <c r="AR79" s="37"/>
      <c r="AS79" s="37"/>
      <c r="AT79" s="37"/>
      <c r="AU79" s="37"/>
      <c r="AV79" s="37"/>
      <c r="AW79" s="37"/>
      <c r="AX79" s="37"/>
      <c r="AY79" s="37"/>
      <c r="AZ79" s="37"/>
      <c r="BA79" s="37"/>
      <c r="BB79" s="37"/>
      <c r="BC79" s="37"/>
      <c r="BD79" s="37"/>
      <c r="BE79" s="37"/>
      <c r="BF79" s="37"/>
      <c r="BG79" s="37"/>
      <c r="BH79" s="37"/>
      <c r="BI79" s="37"/>
      <c r="BJ79" s="37"/>
    </row>
    <row r="80" spans="1:62" s="38" customFormat="1" ht="15.75" customHeight="1" x14ac:dyDescent="0.25">
      <c r="A80" s="89" t="s">
        <v>154</v>
      </c>
      <c r="B80" s="89" t="s">
        <v>99</v>
      </c>
      <c r="C80" s="119">
        <v>0</v>
      </c>
      <c r="D80" s="54">
        <f>+'[2]MARZO 2020 SI CAPITAL'!$D$80</f>
        <v>0</v>
      </c>
      <c r="E80" s="54">
        <f>+D80+'[1]FEBRERO 2020 SI CAPITAL'!E80</f>
        <v>0</v>
      </c>
      <c r="F80" s="54">
        <f t="shared" si="35"/>
        <v>0</v>
      </c>
      <c r="G80" s="54">
        <f>+'[2]MARZO 2020 SI CAPITAL'!$F$80</f>
        <v>0</v>
      </c>
      <c r="H80" s="54">
        <f>+G80+'[1]FEBRERO 2020 SI CAPITAL'!H80</f>
        <v>0</v>
      </c>
      <c r="I80" s="56">
        <f t="shared" si="30"/>
        <v>0</v>
      </c>
      <c r="J80" s="54">
        <f t="shared" si="31"/>
        <v>0</v>
      </c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  <c r="AL80" s="37"/>
      <c r="AM80" s="37"/>
      <c r="AN80" s="37"/>
      <c r="AO80" s="37"/>
      <c r="AP80" s="37"/>
      <c r="AQ80" s="37"/>
      <c r="AR80" s="37"/>
      <c r="AS80" s="37"/>
      <c r="AT80" s="37"/>
      <c r="AU80" s="37"/>
      <c r="AV80" s="37"/>
      <c r="AW80" s="37"/>
      <c r="AX80" s="37"/>
      <c r="AY80" s="37"/>
      <c r="AZ80" s="37"/>
      <c r="BA80" s="37"/>
      <c r="BB80" s="37"/>
      <c r="BC80" s="37"/>
      <c r="BD80" s="37"/>
      <c r="BE80" s="37"/>
      <c r="BF80" s="37"/>
      <c r="BG80" s="37"/>
      <c r="BH80" s="37"/>
      <c r="BI80" s="37"/>
      <c r="BJ80" s="37"/>
    </row>
    <row r="81" spans="1:62" s="38" customFormat="1" ht="15.75" customHeight="1" x14ac:dyDescent="0.25">
      <c r="A81" s="89" t="s">
        <v>155</v>
      </c>
      <c r="B81" s="89" t="s">
        <v>156</v>
      </c>
      <c r="C81" s="119">
        <v>0</v>
      </c>
      <c r="D81" s="54">
        <f>+'[2]MARZO 2020 SI CAPITAL'!$D$81</f>
        <v>0</v>
      </c>
      <c r="E81" s="54">
        <f>+D81+'[1]FEBRERO 2020 SI CAPITAL'!E81</f>
        <v>0</v>
      </c>
      <c r="F81" s="54">
        <f t="shared" si="35"/>
        <v>0</v>
      </c>
      <c r="G81" s="54">
        <f>+'[2]MARZO 2020 SI CAPITAL'!$F$81</f>
        <v>0</v>
      </c>
      <c r="H81" s="54">
        <f>+G81+'[1]FEBRERO 2020 SI CAPITAL'!H81</f>
        <v>0</v>
      </c>
      <c r="I81" s="56">
        <f t="shared" si="30"/>
        <v>0</v>
      </c>
      <c r="J81" s="54">
        <f t="shared" si="31"/>
        <v>0</v>
      </c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/>
      <c r="AN81" s="37"/>
      <c r="AO81" s="37"/>
      <c r="AP81" s="37"/>
      <c r="AQ81" s="37"/>
      <c r="AR81" s="37"/>
      <c r="AS81" s="37"/>
      <c r="AT81" s="37"/>
      <c r="AU81" s="37"/>
      <c r="AV81" s="37"/>
      <c r="AW81" s="37"/>
      <c r="AX81" s="37"/>
      <c r="AY81" s="37"/>
      <c r="AZ81" s="37"/>
      <c r="BA81" s="37"/>
      <c r="BB81" s="37"/>
      <c r="BC81" s="37"/>
      <c r="BD81" s="37"/>
      <c r="BE81" s="37"/>
      <c r="BF81" s="37"/>
      <c r="BG81" s="37"/>
      <c r="BH81" s="37"/>
      <c r="BI81" s="37"/>
      <c r="BJ81" s="37"/>
    </row>
    <row r="82" spans="1:62" s="38" customFormat="1" ht="15.75" customHeight="1" x14ac:dyDescent="0.25">
      <c r="A82" s="89" t="s">
        <v>157</v>
      </c>
      <c r="B82" s="89" t="s">
        <v>158</v>
      </c>
      <c r="C82" s="119">
        <v>0</v>
      </c>
      <c r="D82" s="54">
        <f>+'[2]MARZO 2020 SI CAPITAL'!$D$82</f>
        <v>0</v>
      </c>
      <c r="E82" s="54">
        <f>+D82+'[1]FEBRERO 2020 SI CAPITAL'!E82</f>
        <v>0</v>
      </c>
      <c r="F82" s="54">
        <f t="shared" si="35"/>
        <v>0</v>
      </c>
      <c r="G82" s="54">
        <f>+'[2]MARZO 2020 SI CAPITAL'!$F$82</f>
        <v>0</v>
      </c>
      <c r="H82" s="54">
        <f>+G82+'[1]FEBRERO 2020 SI CAPITAL'!H82</f>
        <v>0</v>
      </c>
      <c r="I82" s="56">
        <f t="shared" si="30"/>
        <v>0</v>
      </c>
      <c r="J82" s="54">
        <f t="shared" si="31"/>
        <v>0</v>
      </c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37"/>
      <c r="AS82" s="37"/>
      <c r="AT82" s="37"/>
      <c r="AU82" s="37"/>
      <c r="AV82" s="37"/>
      <c r="AW82" s="37"/>
      <c r="AX82" s="37"/>
      <c r="AY82" s="37"/>
      <c r="AZ82" s="37"/>
      <c r="BA82" s="37"/>
      <c r="BB82" s="37"/>
      <c r="BC82" s="37"/>
      <c r="BD82" s="37"/>
      <c r="BE82" s="37"/>
      <c r="BF82" s="37"/>
      <c r="BG82" s="37"/>
      <c r="BH82" s="37"/>
      <c r="BI82" s="37"/>
      <c r="BJ82" s="37"/>
    </row>
    <row r="83" spans="1:62" s="38" customFormat="1" ht="15.75" customHeight="1" x14ac:dyDescent="0.25">
      <c r="A83" s="120" t="s">
        <v>159</v>
      </c>
      <c r="B83" s="120" t="s">
        <v>160</v>
      </c>
      <c r="C83" s="109">
        <f>+C84</f>
        <v>2371041000</v>
      </c>
      <c r="D83" s="109">
        <f t="shared" ref="D83:H83" si="36">+D84</f>
        <v>0</v>
      </c>
      <c r="E83" s="109">
        <f t="shared" si="36"/>
        <v>0</v>
      </c>
      <c r="F83" s="109">
        <f t="shared" si="36"/>
        <v>2371041000</v>
      </c>
      <c r="G83" s="109">
        <f t="shared" si="36"/>
        <v>0</v>
      </c>
      <c r="H83" s="109">
        <f t="shared" si="36"/>
        <v>0</v>
      </c>
      <c r="I83" s="110">
        <f t="shared" si="30"/>
        <v>0</v>
      </c>
      <c r="J83" s="109">
        <f t="shared" si="31"/>
        <v>2371041000</v>
      </c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37"/>
      <c r="AS83" s="37"/>
      <c r="AT83" s="37"/>
      <c r="AU83" s="37"/>
      <c r="AV83" s="37"/>
      <c r="AW83" s="37"/>
      <c r="AX83" s="37"/>
      <c r="AY83" s="37"/>
      <c r="AZ83" s="37"/>
      <c r="BA83" s="37"/>
      <c r="BB83" s="37"/>
      <c r="BC83" s="37"/>
      <c r="BD83" s="37"/>
      <c r="BE83" s="37"/>
      <c r="BF83" s="37"/>
      <c r="BG83" s="37"/>
      <c r="BH83" s="37"/>
      <c r="BI83" s="37"/>
      <c r="BJ83" s="37"/>
    </row>
    <row r="84" spans="1:62" s="38" customFormat="1" ht="15.75" customHeight="1" x14ac:dyDescent="0.25">
      <c r="A84" s="121" t="s">
        <v>161</v>
      </c>
      <c r="B84" s="122" t="s">
        <v>143</v>
      </c>
      <c r="C84" s="119">
        <v>2371041000</v>
      </c>
      <c r="D84" s="54">
        <f>+'[2]MARZO 2020 SI CAPITAL'!$D$84</f>
        <v>0</v>
      </c>
      <c r="E84" s="54">
        <f>+D84+'[1]FEBRERO 2020 SI CAPITAL'!E84</f>
        <v>0</v>
      </c>
      <c r="F84" s="54">
        <f>+C84+E84</f>
        <v>2371041000</v>
      </c>
      <c r="G84" s="54">
        <f>+'[2]MARZO 2020 SI CAPITAL'!$F$84</f>
        <v>0</v>
      </c>
      <c r="H84" s="54">
        <f>+G84+'[1]FEBRERO 2020 SI CAPITAL'!H84</f>
        <v>0</v>
      </c>
      <c r="I84" s="56">
        <f t="shared" si="30"/>
        <v>0</v>
      </c>
      <c r="J84" s="54">
        <f t="shared" si="31"/>
        <v>2371041000</v>
      </c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7"/>
      <c r="AN84" s="37"/>
      <c r="AO84" s="37"/>
      <c r="AP84" s="37"/>
      <c r="AQ84" s="37"/>
      <c r="AR84" s="37"/>
      <c r="AS84" s="37"/>
      <c r="AT84" s="37"/>
      <c r="AU84" s="37"/>
      <c r="AV84" s="37"/>
      <c r="AW84" s="37"/>
      <c r="AX84" s="37"/>
      <c r="AY84" s="37"/>
      <c r="AZ84" s="37"/>
      <c r="BA84" s="37"/>
      <c r="BB84" s="37"/>
      <c r="BC84" s="37"/>
      <c r="BD84" s="37"/>
      <c r="BE84" s="37"/>
      <c r="BF84" s="37"/>
      <c r="BG84" s="37"/>
      <c r="BH84" s="37"/>
      <c r="BI84" s="37"/>
      <c r="BJ84" s="37"/>
    </row>
    <row r="85" spans="1:62" ht="15.75" customHeight="1" x14ac:dyDescent="0.25">
      <c r="A85" s="91" t="s">
        <v>162</v>
      </c>
      <c r="B85" s="92" t="s">
        <v>163</v>
      </c>
      <c r="C85" s="93">
        <f t="shared" ref="C85:H86" si="37">+C86</f>
        <v>980566000</v>
      </c>
      <c r="D85" s="93">
        <f t="shared" si="37"/>
        <v>0</v>
      </c>
      <c r="E85" s="93">
        <f t="shared" si="37"/>
        <v>0</v>
      </c>
      <c r="F85" s="93">
        <f t="shared" si="37"/>
        <v>980566000</v>
      </c>
      <c r="G85" s="93">
        <f t="shared" si="37"/>
        <v>70123359</v>
      </c>
      <c r="H85" s="93">
        <f t="shared" si="37"/>
        <v>260067683</v>
      </c>
      <c r="I85" s="94">
        <f t="shared" si="30"/>
        <v>0.26522200749363123</v>
      </c>
      <c r="J85" s="93">
        <f t="shared" si="31"/>
        <v>720498317</v>
      </c>
    </row>
    <row r="86" spans="1:62" ht="15.75" customHeight="1" x14ac:dyDescent="0.25">
      <c r="A86" s="59" t="s">
        <v>164</v>
      </c>
      <c r="B86" s="60" t="s">
        <v>165</v>
      </c>
      <c r="C86" s="61">
        <f t="shared" si="37"/>
        <v>980566000</v>
      </c>
      <c r="D86" s="61">
        <f t="shared" si="37"/>
        <v>0</v>
      </c>
      <c r="E86" s="61">
        <f t="shared" si="37"/>
        <v>0</v>
      </c>
      <c r="F86" s="61">
        <f t="shared" si="37"/>
        <v>980566000</v>
      </c>
      <c r="G86" s="61">
        <f t="shared" si="37"/>
        <v>70123359</v>
      </c>
      <c r="H86" s="61">
        <f t="shared" si="37"/>
        <v>260067683</v>
      </c>
      <c r="I86" s="62">
        <f t="shared" si="30"/>
        <v>0.26522200749363123</v>
      </c>
      <c r="J86" s="61">
        <f t="shared" si="31"/>
        <v>720498317</v>
      </c>
    </row>
    <row r="87" spans="1:62" ht="15.75" customHeight="1" x14ac:dyDescent="0.25">
      <c r="A87" s="123" t="s">
        <v>166</v>
      </c>
      <c r="B87" s="124" t="s">
        <v>167</v>
      </c>
      <c r="C87" s="125">
        <v>980566000</v>
      </c>
      <c r="D87" s="54">
        <f>+'[2]MARZO 2020 SI CAPITAL'!$D$87</f>
        <v>0</v>
      </c>
      <c r="E87" s="54">
        <f>+D87+'[1]FEBRERO 2020 SI CAPITAL'!E87</f>
        <v>0</v>
      </c>
      <c r="F87" s="54">
        <f>+C87+E87</f>
        <v>980566000</v>
      </c>
      <c r="G87" s="54">
        <f>+'[2]MARZO 2020 SI CAPITAL'!$F$87</f>
        <v>70123359</v>
      </c>
      <c r="H87" s="54">
        <f>+G87+'[1]FEBRERO 2020 SI CAPITAL'!H87</f>
        <v>260067683</v>
      </c>
      <c r="I87" s="56">
        <f t="shared" si="30"/>
        <v>0.26522200749363123</v>
      </c>
      <c r="J87" s="54">
        <f t="shared" si="31"/>
        <v>720498317</v>
      </c>
    </row>
    <row r="88" spans="1:62" ht="15.75" customHeight="1" x14ac:dyDescent="0.25">
      <c r="A88" s="126" t="s">
        <v>168</v>
      </c>
      <c r="B88" s="127" t="s">
        <v>169</v>
      </c>
      <c r="C88" s="128">
        <f>+C89</f>
        <v>3000000000</v>
      </c>
      <c r="D88" s="128">
        <f t="shared" ref="D88:H88" si="38">+D89</f>
        <v>0</v>
      </c>
      <c r="E88" s="128">
        <f t="shared" si="38"/>
        <v>1018681784</v>
      </c>
      <c r="F88" s="128">
        <f t="shared" si="38"/>
        <v>4018681784</v>
      </c>
      <c r="G88" s="128">
        <f t="shared" si="38"/>
        <v>0</v>
      </c>
      <c r="H88" s="128">
        <f t="shared" si="38"/>
        <v>1018681784</v>
      </c>
      <c r="I88" s="129">
        <f t="shared" si="30"/>
        <v>0.25348655075298193</v>
      </c>
      <c r="J88" s="128">
        <f t="shared" si="31"/>
        <v>3000000000</v>
      </c>
    </row>
    <row r="89" spans="1:62" ht="15.75" customHeight="1" x14ac:dyDescent="0.25">
      <c r="A89" s="123" t="s">
        <v>170</v>
      </c>
      <c r="B89" s="124" t="s">
        <v>171</v>
      </c>
      <c r="C89" s="125">
        <v>3000000000</v>
      </c>
      <c r="D89" s="54">
        <f>+'[2]MARZO 2020 SI CAPITAL'!$D$89</f>
        <v>0</v>
      </c>
      <c r="E89" s="54">
        <f>+D89+'[1]FEBRERO 2020 SI CAPITAL'!E89</f>
        <v>1018681784</v>
      </c>
      <c r="F89" s="54">
        <f>+C89+E89</f>
        <v>4018681784</v>
      </c>
      <c r="G89" s="54">
        <f>+'[2]MARZO 2020 SI CAPITAL'!$F$89</f>
        <v>0</v>
      </c>
      <c r="H89" s="54">
        <f>+G89+'[1]FEBRERO 2020 SI CAPITAL'!H89</f>
        <v>1018681784</v>
      </c>
      <c r="I89" s="56">
        <f t="shared" si="30"/>
        <v>0.25348655075298193</v>
      </c>
      <c r="J89" s="54">
        <f t="shared" si="31"/>
        <v>3000000000</v>
      </c>
    </row>
    <row r="90" spans="1:62" ht="15.75" customHeight="1" x14ac:dyDescent="0.25">
      <c r="A90" s="91" t="s">
        <v>172</v>
      </c>
      <c r="B90" s="92" t="s">
        <v>173</v>
      </c>
      <c r="C90" s="93">
        <f>+C91</f>
        <v>4883567000</v>
      </c>
      <c r="D90" s="93">
        <f t="shared" ref="D90:H90" si="39">+D91</f>
        <v>0</v>
      </c>
      <c r="E90" s="93">
        <f t="shared" si="39"/>
        <v>0</v>
      </c>
      <c r="F90" s="93">
        <f t="shared" si="39"/>
        <v>4883567000</v>
      </c>
      <c r="G90" s="93">
        <f t="shared" si="39"/>
        <v>0</v>
      </c>
      <c r="H90" s="93">
        <f t="shared" si="39"/>
        <v>543372495</v>
      </c>
      <c r="I90" s="94">
        <f t="shared" si="30"/>
        <v>0.11126549405383401</v>
      </c>
      <c r="J90" s="93">
        <f t="shared" si="31"/>
        <v>4340194505</v>
      </c>
    </row>
    <row r="91" spans="1:62" ht="15.75" customHeight="1" x14ac:dyDescent="0.25">
      <c r="A91" s="88" t="s">
        <v>174</v>
      </c>
      <c r="B91" s="89" t="s">
        <v>175</v>
      </c>
      <c r="C91" s="90">
        <v>4883567000</v>
      </c>
      <c r="D91" s="54">
        <f>+'[2]MARZO 2020 SI CAPITAL'!$D$91</f>
        <v>0</v>
      </c>
      <c r="E91" s="54">
        <f>+D91+'[1]FEBRERO 2020 SI CAPITAL'!E91</f>
        <v>0</v>
      </c>
      <c r="F91" s="54">
        <f>+C91+E91</f>
        <v>4883567000</v>
      </c>
      <c r="G91" s="54">
        <f>+'[2]MARZO 2020 SI CAPITAL'!$F$91</f>
        <v>0</v>
      </c>
      <c r="H91" s="54">
        <f>+G91+'[1]FEBRERO 2020 SI CAPITAL'!H91</f>
        <v>543372495</v>
      </c>
      <c r="I91" s="56">
        <f t="shared" si="30"/>
        <v>0.11126549405383401</v>
      </c>
      <c r="J91" s="54">
        <f t="shared" si="31"/>
        <v>4340194505</v>
      </c>
    </row>
    <row r="92" spans="1:62" s="38" customFormat="1" ht="15.75" customHeight="1" x14ac:dyDescent="0.25">
      <c r="A92" s="39" t="s">
        <v>176</v>
      </c>
      <c r="B92" s="40" t="s">
        <v>177</v>
      </c>
      <c r="C92" s="41">
        <f t="shared" ref="C92:H94" si="40">+C93</f>
        <v>244689781000</v>
      </c>
      <c r="D92" s="41">
        <f t="shared" si="40"/>
        <v>0</v>
      </c>
      <c r="E92" s="41">
        <f t="shared" si="40"/>
        <v>0</v>
      </c>
      <c r="F92" s="41">
        <f t="shared" si="40"/>
        <v>244689781000</v>
      </c>
      <c r="G92" s="41">
        <f t="shared" si="40"/>
        <v>24767501342</v>
      </c>
      <c r="H92" s="41">
        <f t="shared" si="40"/>
        <v>44269569085</v>
      </c>
      <c r="I92" s="42">
        <f t="shared" si="30"/>
        <v>0.18092120113916813</v>
      </c>
      <c r="J92" s="41">
        <f t="shared" si="31"/>
        <v>200420211915</v>
      </c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  <c r="AG92" s="37"/>
      <c r="AH92" s="37"/>
      <c r="AI92" s="37"/>
      <c r="AJ92" s="37"/>
      <c r="AK92" s="37"/>
      <c r="AL92" s="37"/>
      <c r="AM92" s="37"/>
      <c r="AN92" s="37"/>
      <c r="AO92" s="37"/>
      <c r="AP92" s="37"/>
      <c r="AQ92" s="37"/>
      <c r="AR92" s="37"/>
      <c r="AS92" s="37"/>
      <c r="AT92" s="37"/>
    </row>
    <row r="93" spans="1:62" ht="15.75" customHeight="1" x14ac:dyDescent="0.25">
      <c r="A93" s="91" t="s">
        <v>178</v>
      </c>
      <c r="B93" s="92" t="s">
        <v>179</v>
      </c>
      <c r="C93" s="93">
        <f t="shared" si="40"/>
        <v>244689781000</v>
      </c>
      <c r="D93" s="93">
        <f t="shared" si="40"/>
        <v>0</v>
      </c>
      <c r="E93" s="93">
        <f t="shared" si="40"/>
        <v>0</v>
      </c>
      <c r="F93" s="93">
        <f t="shared" si="40"/>
        <v>244689781000</v>
      </c>
      <c r="G93" s="93">
        <f t="shared" si="40"/>
        <v>24767501342</v>
      </c>
      <c r="H93" s="93">
        <f t="shared" si="40"/>
        <v>44269569085</v>
      </c>
      <c r="I93" s="94">
        <f t="shared" si="30"/>
        <v>0.18092120113916813</v>
      </c>
      <c r="J93" s="93">
        <f t="shared" si="31"/>
        <v>200420211915</v>
      </c>
    </row>
    <row r="94" spans="1:62" ht="15.75" customHeight="1" x14ac:dyDescent="0.25">
      <c r="A94" s="66" t="s">
        <v>180</v>
      </c>
      <c r="B94" s="67" t="s">
        <v>181</v>
      </c>
      <c r="C94" s="55">
        <f t="shared" si="40"/>
        <v>244689781000</v>
      </c>
      <c r="D94" s="55">
        <f t="shared" si="40"/>
        <v>0</v>
      </c>
      <c r="E94" s="55">
        <f t="shared" si="40"/>
        <v>0</v>
      </c>
      <c r="F94" s="55">
        <f t="shared" si="40"/>
        <v>244689781000</v>
      </c>
      <c r="G94" s="55">
        <f t="shared" si="40"/>
        <v>24767501342</v>
      </c>
      <c r="H94" s="55">
        <f t="shared" si="40"/>
        <v>44269569085</v>
      </c>
      <c r="I94" s="68">
        <f t="shared" si="30"/>
        <v>0.18092120113916813</v>
      </c>
      <c r="J94" s="55">
        <f t="shared" si="31"/>
        <v>200420211915</v>
      </c>
    </row>
    <row r="95" spans="1:62" ht="15.75" customHeight="1" x14ac:dyDescent="0.25">
      <c r="A95" s="130" t="s">
        <v>182</v>
      </c>
      <c r="B95" s="130" t="s">
        <v>183</v>
      </c>
      <c r="C95" s="131">
        <v>244689781000</v>
      </c>
      <c r="D95" s="54">
        <f>+'[2]MARZO 2020 SI CAPITAL'!$D$95</f>
        <v>0</v>
      </c>
      <c r="E95" s="54">
        <f>+D95+'[1]FEBRERO 2020 SI CAPITAL'!E95</f>
        <v>0</v>
      </c>
      <c r="F95" s="54">
        <f>+C95+E95</f>
        <v>244689781000</v>
      </c>
      <c r="G95" s="54">
        <f>+'[2]MARZO 2020 SI CAPITAL'!$F$95</f>
        <v>24767501342</v>
      </c>
      <c r="H95" s="54">
        <f>+G95+'[1]FEBRERO 2020 SI CAPITAL'!H95</f>
        <v>44269569085</v>
      </c>
      <c r="I95" s="56">
        <f t="shared" si="30"/>
        <v>0.18092120113916813</v>
      </c>
      <c r="J95" s="54">
        <f t="shared" si="31"/>
        <v>200420211915</v>
      </c>
    </row>
    <row r="96" spans="1:62" x14ac:dyDescent="0.25">
      <c r="B96" s="132"/>
    </row>
    <row r="97" spans="1:46" x14ac:dyDescent="0.2">
      <c r="A97" s="133" t="s">
        <v>184</v>
      </c>
      <c r="B97" s="134"/>
      <c r="C97" s="134"/>
      <c r="D97" s="134"/>
      <c r="E97" s="134"/>
      <c r="F97" s="135"/>
      <c r="G97" s="136"/>
      <c r="H97" s="135"/>
    </row>
    <row r="98" spans="1:46" s="29" customFormat="1" x14ac:dyDescent="0.2">
      <c r="A98" s="133" t="s">
        <v>185</v>
      </c>
      <c r="B98" s="134"/>
      <c r="C98" s="134"/>
      <c r="D98" s="134"/>
      <c r="E98" s="137"/>
      <c r="F98" s="135"/>
      <c r="G98" s="135"/>
      <c r="H98" s="135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1"/>
      <c r="AI98" s="51"/>
      <c r="AJ98" s="51"/>
      <c r="AK98" s="51"/>
      <c r="AL98" s="51"/>
      <c r="AM98" s="51"/>
      <c r="AN98" s="51"/>
      <c r="AO98" s="51"/>
      <c r="AP98" s="51"/>
      <c r="AQ98" s="51"/>
      <c r="AR98" s="51"/>
      <c r="AS98" s="51"/>
      <c r="AT98" s="51"/>
    </row>
    <row r="99" spans="1:46" s="29" customFormat="1" x14ac:dyDescent="0.2">
      <c r="A99" s="133"/>
      <c r="B99" s="134"/>
      <c r="C99" s="134"/>
      <c r="D99" s="134"/>
      <c r="E99" s="134"/>
      <c r="F99" s="135"/>
      <c r="G99" s="135"/>
      <c r="H99" s="135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1"/>
      <c r="AI99" s="51"/>
      <c r="AJ99" s="51"/>
      <c r="AK99" s="51"/>
      <c r="AL99" s="51"/>
      <c r="AM99" s="51"/>
      <c r="AN99" s="51"/>
      <c r="AO99" s="51"/>
      <c r="AP99" s="51"/>
      <c r="AQ99" s="51"/>
      <c r="AR99" s="51"/>
      <c r="AS99" s="51"/>
      <c r="AT99" s="51"/>
    </row>
    <row r="100" spans="1:46" s="29" customFormat="1" x14ac:dyDescent="0.2">
      <c r="A100" s="133"/>
      <c r="B100" s="133" t="s">
        <v>186</v>
      </c>
      <c r="C100" s="133"/>
      <c r="D100" s="133"/>
      <c r="E100" s="133"/>
      <c r="F100" s="138" t="s">
        <v>187</v>
      </c>
      <c r="G100" s="139"/>
      <c r="H100" s="138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1"/>
      <c r="AI100" s="51"/>
      <c r="AJ100" s="51"/>
      <c r="AK100" s="51"/>
      <c r="AL100" s="51"/>
      <c r="AM100" s="51"/>
      <c r="AN100" s="51"/>
      <c r="AO100" s="51"/>
      <c r="AP100" s="51"/>
      <c r="AQ100" s="51"/>
      <c r="AR100" s="51"/>
      <c r="AS100" s="51"/>
      <c r="AT100" s="51"/>
    </row>
    <row r="101" spans="1:46" s="29" customFormat="1" x14ac:dyDescent="0.2">
      <c r="A101" s="133"/>
      <c r="B101" s="133" t="s">
        <v>188</v>
      </c>
      <c r="C101" s="133"/>
      <c r="D101" s="133"/>
      <c r="E101" s="133"/>
      <c r="F101" s="138" t="s">
        <v>189</v>
      </c>
      <c r="G101" s="138"/>
      <c r="H101" s="138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1"/>
      <c r="AI101" s="51"/>
      <c r="AJ101" s="51"/>
      <c r="AK101" s="51"/>
      <c r="AL101" s="51"/>
      <c r="AM101" s="51"/>
      <c r="AN101" s="51"/>
      <c r="AO101" s="51"/>
      <c r="AP101" s="51"/>
      <c r="AQ101" s="51"/>
      <c r="AR101" s="51"/>
      <c r="AS101" s="51"/>
      <c r="AT101" s="51"/>
    </row>
    <row r="102" spans="1:46" s="29" customFormat="1" x14ac:dyDescent="0.25">
      <c r="A102" s="51"/>
      <c r="B102" s="132"/>
      <c r="D102" s="51"/>
      <c r="E102" s="51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1"/>
      <c r="AI102" s="51"/>
      <c r="AJ102" s="51"/>
      <c r="AK102" s="51"/>
      <c r="AL102" s="51"/>
      <c r="AM102" s="51"/>
      <c r="AN102" s="51"/>
      <c r="AO102" s="51"/>
      <c r="AP102" s="51"/>
      <c r="AQ102" s="51"/>
      <c r="AR102" s="51"/>
      <c r="AS102" s="51"/>
      <c r="AT102" s="51"/>
    </row>
    <row r="103" spans="1:46" s="29" customFormat="1" x14ac:dyDescent="0.25">
      <c r="A103" s="51"/>
      <c r="B103" s="132"/>
      <c r="D103" s="51"/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1"/>
      <c r="AI103" s="51"/>
      <c r="AJ103" s="51"/>
      <c r="AK103" s="51"/>
      <c r="AL103" s="51"/>
      <c r="AM103" s="51"/>
      <c r="AN103" s="51"/>
      <c r="AO103" s="51"/>
      <c r="AP103" s="51"/>
      <c r="AQ103" s="51"/>
      <c r="AR103" s="51"/>
      <c r="AS103" s="51"/>
      <c r="AT103" s="51"/>
    </row>
    <row r="104" spans="1:46" s="29" customFormat="1" x14ac:dyDescent="0.25">
      <c r="A104" s="51"/>
      <c r="B104" s="132"/>
      <c r="D104" s="51"/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1"/>
      <c r="AI104" s="51"/>
      <c r="AJ104" s="51"/>
      <c r="AK104" s="51"/>
      <c r="AL104" s="51"/>
      <c r="AM104" s="51"/>
      <c r="AN104" s="51"/>
      <c r="AO104" s="51"/>
      <c r="AP104" s="51"/>
      <c r="AQ104" s="51"/>
      <c r="AR104" s="51"/>
      <c r="AS104" s="51"/>
      <c r="AT104" s="51"/>
    </row>
    <row r="105" spans="1:46" s="29" customFormat="1" x14ac:dyDescent="0.25">
      <c r="A105" s="51"/>
      <c r="B105" s="132"/>
      <c r="D105" s="51"/>
      <c r="E105" s="51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1"/>
      <c r="AI105" s="51"/>
      <c r="AJ105" s="51"/>
      <c r="AK105" s="51"/>
      <c r="AL105" s="51"/>
      <c r="AM105" s="51"/>
      <c r="AN105" s="51"/>
      <c r="AO105" s="51"/>
      <c r="AP105" s="51"/>
      <c r="AQ105" s="51"/>
      <c r="AR105" s="51"/>
      <c r="AS105" s="51"/>
      <c r="AT105" s="51"/>
    </row>
    <row r="106" spans="1:46" s="29" customFormat="1" x14ac:dyDescent="0.25">
      <c r="A106" s="51"/>
      <c r="B106" s="132"/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1"/>
      <c r="AI106" s="51"/>
      <c r="AJ106" s="51"/>
      <c r="AK106" s="51"/>
      <c r="AL106" s="51"/>
      <c r="AM106" s="51"/>
      <c r="AN106" s="51"/>
      <c r="AO106" s="51"/>
      <c r="AP106" s="51"/>
      <c r="AQ106" s="51"/>
      <c r="AR106" s="51"/>
      <c r="AS106" s="51"/>
      <c r="AT106" s="51"/>
    </row>
    <row r="107" spans="1:46" s="29" customFormat="1" x14ac:dyDescent="0.25">
      <c r="A107" s="51"/>
      <c r="B107" s="132"/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1"/>
      <c r="AI107" s="51"/>
      <c r="AJ107" s="51"/>
      <c r="AK107" s="51"/>
      <c r="AL107" s="51"/>
      <c r="AM107" s="51"/>
      <c r="AN107" s="51"/>
      <c r="AO107" s="51"/>
      <c r="AP107" s="51"/>
      <c r="AQ107" s="51"/>
      <c r="AR107" s="51"/>
      <c r="AS107" s="51"/>
      <c r="AT107" s="51"/>
    </row>
    <row r="108" spans="1:46" s="29" customFormat="1" x14ac:dyDescent="0.25">
      <c r="A108" s="51"/>
      <c r="B108" s="132"/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1"/>
      <c r="AI108" s="51"/>
      <c r="AJ108" s="51"/>
      <c r="AK108" s="51"/>
      <c r="AL108" s="51"/>
      <c r="AM108" s="51"/>
      <c r="AN108" s="51"/>
      <c r="AO108" s="51"/>
      <c r="AP108" s="51"/>
      <c r="AQ108" s="51"/>
      <c r="AR108" s="51"/>
      <c r="AS108" s="51"/>
      <c r="AT108" s="51"/>
    </row>
    <row r="109" spans="1:46" s="29" customFormat="1" x14ac:dyDescent="0.25">
      <c r="A109" s="51"/>
      <c r="B109" s="132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1"/>
      <c r="AI109" s="51"/>
      <c r="AJ109" s="51"/>
      <c r="AK109" s="51"/>
      <c r="AL109" s="51"/>
      <c r="AM109" s="51"/>
      <c r="AN109" s="51"/>
      <c r="AO109" s="51"/>
      <c r="AP109" s="51"/>
      <c r="AQ109" s="51"/>
      <c r="AR109" s="51"/>
      <c r="AS109" s="51"/>
      <c r="AT109" s="51"/>
    </row>
    <row r="110" spans="1:46" s="29" customFormat="1" x14ac:dyDescent="0.25">
      <c r="A110" s="51"/>
      <c r="B110" s="132"/>
      <c r="D110" s="51"/>
      <c r="E110" s="51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1"/>
      <c r="AI110" s="51"/>
      <c r="AJ110" s="51"/>
      <c r="AK110" s="51"/>
      <c r="AL110" s="51"/>
      <c r="AM110" s="51"/>
      <c r="AN110" s="51"/>
      <c r="AO110" s="51"/>
      <c r="AP110" s="51"/>
      <c r="AQ110" s="51"/>
      <c r="AR110" s="51"/>
      <c r="AS110" s="51"/>
      <c r="AT110" s="51"/>
    </row>
    <row r="111" spans="1:46" s="29" customFormat="1" x14ac:dyDescent="0.25">
      <c r="A111" s="51"/>
      <c r="B111" s="132"/>
      <c r="D111" s="51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1"/>
      <c r="AI111" s="51"/>
      <c r="AJ111" s="51"/>
      <c r="AK111" s="51"/>
      <c r="AL111" s="51"/>
      <c r="AM111" s="51"/>
      <c r="AN111" s="51"/>
      <c r="AO111" s="51"/>
      <c r="AP111" s="51"/>
      <c r="AQ111" s="51"/>
      <c r="AR111" s="51"/>
      <c r="AS111" s="51"/>
      <c r="AT111" s="51"/>
    </row>
    <row r="112" spans="1:46" s="29" customFormat="1" x14ac:dyDescent="0.25">
      <c r="A112" s="51"/>
      <c r="B112" s="132"/>
      <c r="D112" s="51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1"/>
      <c r="AI112" s="51"/>
      <c r="AJ112" s="51"/>
      <c r="AK112" s="51"/>
      <c r="AL112" s="51"/>
      <c r="AM112" s="51"/>
      <c r="AN112" s="51"/>
      <c r="AO112" s="51"/>
      <c r="AP112" s="51"/>
      <c r="AQ112" s="51"/>
      <c r="AR112" s="51"/>
      <c r="AS112" s="51"/>
      <c r="AT112" s="51"/>
    </row>
    <row r="113" spans="1:46" s="29" customFormat="1" x14ac:dyDescent="0.25">
      <c r="A113" s="51"/>
      <c r="B113" s="132"/>
      <c r="D113" s="51"/>
      <c r="E113" s="51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1"/>
      <c r="AI113" s="51"/>
      <c r="AJ113" s="51"/>
      <c r="AK113" s="51"/>
      <c r="AL113" s="51"/>
      <c r="AM113" s="51"/>
      <c r="AN113" s="51"/>
      <c r="AO113" s="51"/>
      <c r="AP113" s="51"/>
      <c r="AQ113" s="51"/>
      <c r="AR113" s="51"/>
      <c r="AS113" s="51"/>
      <c r="AT113" s="51"/>
    </row>
    <row r="114" spans="1:46" s="29" customFormat="1" x14ac:dyDescent="0.25">
      <c r="A114" s="51"/>
      <c r="B114" s="132"/>
      <c r="D114" s="51"/>
      <c r="E114" s="51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1"/>
      <c r="AI114" s="51"/>
      <c r="AJ114" s="51"/>
      <c r="AK114" s="51"/>
      <c r="AL114" s="51"/>
      <c r="AM114" s="51"/>
      <c r="AN114" s="51"/>
      <c r="AO114" s="51"/>
      <c r="AP114" s="51"/>
      <c r="AQ114" s="51"/>
      <c r="AR114" s="51"/>
      <c r="AS114" s="51"/>
      <c r="AT114" s="51"/>
    </row>
    <row r="115" spans="1:46" s="29" customFormat="1" x14ac:dyDescent="0.25">
      <c r="A115" s="51"/>
      <c r="B115" s="132"/>
      <c r="D115" s="51"/>
      <c r="E115" s="51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1"/>
      <c r="AI115" s="51"/>
      <c r="AJ115" s="51"/>
      <c r="AK115" s="51"/>
      <c r="AL115" s="51"/>
      <c r="AM115" s="51"/>
      <c r="AN115" s="51"/>
      <c r="AO115" s="51"/>
      <c r="AP115" s="51"/>
      <c r="AQ115" s="51"/>
      <c r="AR115" s="51"/>
      <c r="AS115" s="51"/>
      <c r="AT115" s="51"/>
    </row>
    <row r="116" spans="1:46" s="29" customFormat="1" x14ac:dyDescent="0.25">
      <c r="A116" s="51"/>
      <c r="B116" s="132"/>
      <c r="D116" s="51"/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1"/>
      <c r="AI116" s="51"/>
      <c r="AJ116" s="51"/>
      <c r="AK116" s="51"/>
      <c r="AL116" s="51"/>
      <c r="AM116" s="51"/>
      <c r="AN116" s="51"/>
      <c r="AO116" s="51"/>
      <c r="AP116" s="51"/>
      <c r="AQ116" s="51"/>
      <c r="AR116" s="51"/>
      <c r="AS116" s="51"/>
      <c r="AT116" s="51"/>
    </row>
    <row r="117" spans="1:46" s="29" customFormat="1" x14ac:dyDescent="0.25">
      <c r="A117" s="51"/>
      <c r="B117" s="132"/>
      <c r="D117" s="51"/>
      <c r="E117" s="51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1"/>
      <c r="AI117" s="51"/>
      <c r="AJ117" s="51"/>
      <c r="AK117" s="51"/>
      <c r="AL117" s="51"/>
      <c r="AM117" s="51"/>
      <c r="AN117" s="51"/>
      <c r="AO117" s="51"/>
      <c r="AP117" s="51"/>
      <c r="AQ117" s="51"/>
      <c r="AR117" s="51"/>
      <c r="AS117" s="51"/>
      <c r="AT117" s="51"/>
    </row>
    <row r="118" spans="1:46" s="29" customFormat="1" x14ac:dyDescent="0.25">
      <c r="A118" s="51"/>
      <c r="B118" s="132"/>
      <c r="D118" s="51"/>
      <c r="E118" s="51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1"/>
      <c r="AI118" s="51"/>
      <c r="AJ118" s="51"/>
      <c r="AK118" s="51"/>
      <c r="AL118" s="51"/>
      <c r="AM118" s="51"/>
      <c r="AN118" s="51"/>
      <c r="AO118" s="51"/>
      <c r="AP118" s="51"/>
      <c r="AQ118" s="51"/>
      <c r="AR118" s="51"/>
      <c r="AS118" s="51"/>
      <c r="AT118" s="51"/>
    </row>
    <row r="119" spans="1:46" s="29" customFormat="1" x14ac:dyDescent="0.25">
      <c r="A119" s="51"/>
      <c r="B119" s="132"/>
      <c r="D119" s="51"/>
      <c r="E119" s="51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1"/>
      <c r="AI119" s="51"/>
      <c r="AJ119" s="51"/>
      <c r="AK119" s="51"/>
      <c r="AL119" s="51"/>
      <c r="AM119" s="51"/>
      <c r="AN119" s="51"/>
      <c r="AO119" s="51"/>
      <c r="AP119" s="51"/>
      <c r="AQ119" s="51"/>
      <c r="AR119" s="51"/>
      <c r="AS119" s="51"/>
      <c r="AT119" s="51"/>
    </row>
    <row r="120" spans="1:46" s="29" customFormat="1" x14ac:dyDescent="0.25">
      <c r="A120" s="51"/>
      <c r="B120" s="132"/>
      <c r="D120" s="51"/>
      <c r="E120" s="51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1"/>
      <c r="AI120" s="51"/>
      <c r="AJ120" s="51"/>
      <c r="AK120" s="51"/>
      <c r="AL120" s="51"/>
      <c r="AM120" s="51"/>
      <c r="AN120" s="51"/>
      <c r="AO120" s="51"/>
      <c r="AP120" s="51"/>
      <c r="AQ120" s="51"/>
      <c r="AR120" s="51"/>
      <c r="AS120" s="51"/>
      <c r="AT120" s="51"/>
    </row>
    <row r="121" spans="1:46" s="29" customFormat="1" x14ac:dyDescent="0.25">
      <c r="A121" s="51"/>
      <c r="B121" s="132"/>
      <c r="D121" s="51"/>
      <c r="E121" s="51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1"/>
      <c r="AI121" s="51"/>
      <c r="AJ121" s="51"/>
      <c r="AK121" s="51"/>
      <c r="AL121" s="51"/>
      <c r="AM121" s="51"/>
      <c r="AN121" s="51"/>
      <c r="AO121" s="51"/>
      <c r="AP121" s="51"/>
      <c r="AQ121" s="51"/>
      <c r="AR121" s="51"/>
      <c r="AS121" s="51"/>
      <c r="AT121" s="51"/>
    </row>
    <row r="122" spans="1:46" s="29" customFormat="1" x14ac:dyDescent="0.25">
      <c r="A122" s="51"/>
      <c r="B122" s="132"/>
      <c r="D122" s="51"/>
      <c r="E122" s="51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1"/>
      <c r="AI122" s="51"/>
      <c r="AJ122" s="51"/>
      <c r="AK122" s="51"/>
      <c r="AL122" s="51"/>
      <c r="AM122" s="51"/>
      <c r="AN122" s="51"/>
      <c r="AO122" s="51"/>
      <c r="AP122" s="51"/>
      <c r="AQ122" s="51"/>
      <c r="AR122" s="51"/>
      <c r="AS122" s="51"/>
      <c r="AT122" s="51"/>
    </row>
    <row r="123" spans="1:46" s="29" customFormat="1" x14ac:dyDescent="0.25">
      <c r="A123" s="51"/>
      <c r="B123" s="132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1"/>
      <c r="AI123" s="51"/>
      <c r="AJ123" s="51"/>
      <c r="AK123" s="51"/>
      <c r="AL123" s="51"/>
      <c r="AM123" s="51"/>
      <c r="AN123" s="51"/>
      <c r="AO123" s="51"/>
      <c r="AP123" s="51"/>
      <c r="AQ123" s="51"/>
      <c r="AR123" s="51"/>
      <c r="AS123" s="51"/>
      <c r="AT123" s="51"/>
    </row>
    <row r="124" spans="1:46" s="29" customFormat="1" x14ac:dyDescent="0.25">
      <c r="A124" s="51"/>
      <c r="B124" s="132"/>
      <c r="D124" s="51"/>
      <c r="E124" s="51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1"/>
      <c r="AI124" s="51"/>
      <c r="AJ124" s="51"/>
      <c r="AK124" s="51"/>
      <c r="AL124" s="51"/>
      <c r="AM124" s="51"/>
      <c r="AN124" s="51"/>
      <c r="AO124" s="51"/>
      <c r="AP124" s="51"/>
      <c r="AQ124" s="51"/>
      <c r="AR124" s="51"/>
      <c r="AS124" s="51"/>
      <c r="AT124" s="51"/>
    </row>
    <row r="125" spans="1:46" s="29" customFormat="1" x14ac:dyDescent="0.25">
      <c r="A125" s="51"/>
      <c r="B125" s="132"/>
      <c r="D125" s="51"/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1"/>
      <c r="AI125" s="51"/>
      <c r="AJ125" s="51"/>
      <c r="AK125" s="51"/>
      <c r="AL125" s="51"/>
      <c r="AM125" s="51"/>
      <c r="AN125" s="51"/>
      <c r="AO125" s="51"/>
      <c r="AP125" s="51"/>
      <c r="AQ125" s="51"/>
      <c r="AR125" s="51"/>
      <c r="AS125" s="51"/>
      <c r="AT125" s="51"/>
    </row>
    <row r="126" spans="1:46" s="29" customFormat="1" x14ac:dyDescent="0.25">
      <c r="A126" s="51"/>
      <c r="B126" s="132"/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1"/>
      <c r="AI126" s="51"/>
      <c r="AJ126" s="51"/>
      <c r="AK126" s="51"/>
      <c r="AL126" s="51"/>
      <c r="AM126" s="51"/>
      <c r="AN126" s="51"/>
      <c r="AO126" s="51"/>
      <c r="AP126" s="51"/>
      <c r="AQ126" s="51"/>
      <c r="AR126" s="51"/>
      <c r="AS126" s="51"/>
      <c r="AT126" s="51"/>
    </row>
    <row r="127" spans="1:46" s="29" customFormat="1" x14ac:dyDescent="0.25">
      <c r="A127" s="51"/>
      <c r="B127" s="132"/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1"/>
      <c r="AI127" s="51"/>
      <c r="AJ127" s="51"/>
      <c r="AK127" s="51"/>
      <c r="AL127" s="51"/>
      <c r="AM127" s="51"/>
      <c r="AN127" s="51"/>
      <c r="AO127" s="51"/>
      <c r="AP127" s="51"/>
      <c r="AQ127" s="51"/>
      <c r="AR127" s="51"/>
      <c r="AS127" s="51"/>
      <c r="AT127" s="51"/>
    </row>
    <row r="128" spans="1:46" s="29" customFormat="1" x14ac:dyDescent="0.25">
      <c r="A128" s="51"/>
      <c r="B128" s="132"/>
      <c r="D128" s="51"/>
      <c r="E128" s="51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1"/>
      <c r="AI128" s="51"/>
      <c r="AJ128" s="51"/>
      <c r="AK128" s="51"/>
      <c r="AL128" s="51"/>
      <c r="AM128" s="51"/>
      <c r="AN128" s="51"/>
      <c r="AO128" s="51"/>
      <c r="AP128" s="51"/>
      <c r="AQ128" s="51"/>
      <c r="AR128" s="51"/>
      <c r="AS128" s="51"/>
      <c r="AT128" s="51"/>
    </row>
    <row r="129" spans="1:46" s="29" customFormat="1" x14ac:dyDescent="0.25">
      <c r="A129" s="51"/>
      <c r="B129" s="132"/>
      <c r="D129" s="51"/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1"/>
      <c r="AI129" s="51"/>
      <c r="AJ129" s="51"/>
      <c r="AK129" s="51"/>
      <c r="AL129" s="51"/>
      <c r="AM129" s="51"/>
      <c r="AN129" s="51"/>
      <c r="AO129" s="51"/>
      <c r="AP129" s="51"/>
      <c r="AQ129" s="51"/>
      <c r="AR129" s="51"/>
      <c r="AS129" s="51"/>
      <c r="AT129" s="51"/>
    </row>
    <row r="130" spans="1:46" s="29" customFormat="1" x14ac:dyDescent="0.25">
      <c r="A130" s="51"/>
      <c r="B130" s="132"/>
      <c r="D130" s="51"/>
      <c r="E130" s="51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1"/>
      <c r="AI130" s="51"/>
      <c r="AJ130" s="51"/>
      <c r="AK130" s="51"/>
      <c r="AL130" s="51"/>
      <c r="AM130" s="51"/>
      <c r="AN130" s="51"/>
      <c r="AO130" s="51"/>
      <c r="AP130" s="51"/>
      <c r="AQ130" s="51"/>
      <c r="AR130" s="51"/>
      <c r="AS130" s="51"/>
      <c r="AT130" s="51"/>
    </row>
    <row r="131" spans="1:46" s="29" customFormat="1" x14ac:dyDescent="0.25">
      <c r="A131" s="51"/>
      <c r="B131" s="132"/>
      <c r="D131" s="51"/>
      <c r="E131" s="51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1"/>
      <c r="AI131" s="51"/>
      <c r="AJ131" s="51"/>
      <c r="AK131" s="51"/>
      <c r="AL131" s="51"/>
      <c r="AM131" s="51"/>
      <c r="AN131" s="51"/>
      <c r="AO131" s="51"/>
      <c r="AP131" s="51"/>
      <c r="AQ131" s="51"/>
      <c r="AR131" s="51"/>
      <c r="AS131" s="51"/>
      <c r="AT131" s="51"/>
    </row>
    <row r="132" spans="1:46" s="29" customFormat="1" x14ac:dyDescent="0.25">
      <c r="A132" s="51"/>
      <c r="B132" s="132"/>
      <c r="D132" s="51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1"/>
      <c r="AI132" s="51"/>
      <c r="AJ132" s="51"/>
      <c r="AK132" s="51"/>
      <c r="AL132" s="51"/>
      <c r="AM132" s="51"/>
      <c r="AN132" s="51"/>
      <c r="AO132" s="51"/>
      <c r="AP132" s="51"/>
      <c r="AQ132" s="51"/>
      <c r="AR132" s="51"/>
      <c r="AS132" s="51"/>
      <c r="AT132" s="51"/>
    </row>
    <row r="133" spans="1:46" s="29" customFormat="1" x14ac:dyDescent="0.25">
      <c r="A133" s="51"/>
      <c r="B133" s="132"/>
      <c r="D133" s="51"/>
      <c r="E133" s="51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1"/>
      <c r="AI133" s="51"/>
      <c r="AJ133" s="51"/>
      <c r="AK133" s="51"/>
      <c r="AL133" s="51"/>
      <c r="AM133" s="51"/>
      <c r="AN133" s="51"/>
      <c r="AO133" s="51"/>
      <c r="AP133" s="51"/>
      <c r="AQ133" s="51"/>
      <c r="AR133" s="51"/>
      <c r="AS133" s="51"/>
      <c r="AT133" s="51"/>
    </row>
    <row r="134" spans="1:46" s="29" customFormat="1" x14ac:dyDescent="0.25">
      <c r="A134" s="51"/>
      <c r="B134" s="132"/>
      <c r="D134" s="51"/>
      <c r="E134" s="51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1"/>
      <c r="AI134" s="51"/>
      <c r="AJ134" s="51"/>
      <c r="AK134" s="51"/>
      <c r="AL134" s="51"/>
      <c r="AM134" s="51"/>
      <c r="AN134" s="51"/>
      <c r="AO134" s="51"/>
      <c r="AP134" s="51"/>
      <c r="AQ134" s="51"/>
      <c r="AR134" s="51"/>
      <c r="AS134" s="51"/>
      <c r="AT134" s="51"/>
    </row>
    <row r="135" spans="1:46" s="29" customFormat="1" x14ac:dyDescent="0.25">
      <c r="A135" s="51"/>
      <c r="B135" s="132"/>
      <c r="D135" s="51"/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1"/>
      <c r="AI135" s="51"/>
      <c r="AJ135" s="51"/>
      <c r="AK135" s="51"/>
      <c r="AL135" s="51"/>
      <c r="AM135" s="51"/>
      <c r="AN135" s="51"/>
      <c r="AO135" s="51"/>
      <c r="AP135" s="51"/>
      <c r="AQ135" s="51"/>
      <c r="AR135" s="51"/>
      <c r="AS135" s="51"/>
      <c r="AT135" s="51"/>
    </row>
    <row r="136" spans="1:46" s="29" customFormat="1" x14ac:dyDescent="0.25">
      <c r="A136" s="51"/>
      <c r="B136" s="132"/>
      <c r="D136" s="51"/>
      <c r="E136" s="51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1"/>
      <c r="AI136" s="51"/>
      <c r="AJ136" s="51"/>
      <c r="AK136" s="51"/>
      <c r="AL136" s="51"/>
      <c r="AM136" s="51"/>
      <c r="AN136" s="51"/>
      <c r="AO136" s="51"/>
      <c r="AP136" s="51"/>
      <c r="AQ136" s="51"/>
      <c r="AR136" s="51"/>
      <c r="AS136" s="51"/>
      <c r="AT136" s="51"/>
    </row>
    <row r="137" spans="1:46" s="29" customFormat="1" x14ac:dyDescent="0.25">
      <c r="A137" s="51"/>
      <c r="B137" s="132"/>
      <c r="D137" s="51"/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1"/>
      <c r="AI137" s="51"/>
      <c r="AJ137" s="51"/>
      <c r="AK137" s="51"/>
      <c r="AL137" s="51"/>
      <c r="AM137" s="51"/>
      <c r="AN137" s="51"/>
      <c r="AO137" s="51"/>
      <c r="AP137" s="51"/>
      <c r="AQ137" s="51"/>
      <c r="AR137" s="51"/>
      <c r="AS137" s="51"/>
      <c r="AT137" s="51"/>
    </row>
    <row r="138" spans="1:46" s="29" customFormat="1" x14ac:dyDescent="0.25">
      <c r="A138" s="51"/>
      <c r="B138" s="132"/>
      <c r="D138" s="51"/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1"/>
      <c r="AI138" s="51"/>
      <c r="AJ138" s="51"/>
      <c r="AK138" s="51"/>
      <c r="AL138" s="51"/>
      <c r="AM138" s="51"/>
      <c r="AN138" s="51"/>
      <c r="AO138" s="51"/>
      <c r="AP138" s="51"/>
      <c r="AQ138" s="51"/>
      <c r="AR138" s="51"/>
      <c r="AS138" s="51"/>
      <c r="AT138" s="51"/>
    </row>
    <row r="139" spans="1:46" s="29" customFormat="1" x14ac:dyDescent="0.25">
      <c r="A139" s="51"/>
      <c r="B139" s="132"/>
      <c r="D139" s="51"/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1"/>
      <c r="AI139" s="51"/>
      <c r="AJ139" s="51"/>
      <c r="AK139" s="51"/>
      <c r="AL139" s="51"/>
      <c r="AM139" s="51"/>
      <c r="AN139" s="51"/>
      <c r="AO139" s="51"/>
      <c r="AP139" s="51"/>
      <c r="AQ139" s="51"/>
      <c r="AR139" s="51"/>
      <c r="AS139" s="51"/>
      <c r="AT139" s="51"/>
    </row>
    <row r="140" spans="1:46" s="29" customFormat="1" x14ac:dyDescent="0.25">
      <c r="A140" s="51"/>
      <c r="B140" s="132"/>
      <c r="D140" s="51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1"/>
      <c r="AI140" s="51"/>
      <c r="AJ140" s="51"/>
      <c r="AK140" s="51"/>
      <c r="AL140" s="51"/>
      <c r="AM140" s="51"/>
      <c r="AN140" s="51"/>
      <c r="AO140" s="51"/>
      <c r="AP140" s="51"/>
      <c r="AQ140" s="51"/>
      <c r="AR140" s="51"/>
      <c r="AS140" s="51"/>
      <c r="AT140" s="51"/>
    </row>
    <row r="141" spans="1:46" s="29" customFormat="1" x14ac:dyDescent="0.25">
      <c r="A141" s="51"/>
      <c r="B141" s="132"/>
      <c r="D141" s="51"/>
      <c r="E141" s="51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1"/>
      <c r="AI141" s="51"/>
      <c r="AJ141" s="51"/>
      <c r="AK141" s="51"/>
      <c r="AL141" s="51"/>
      <c r="AM141" s="51"/>
      <c r="AN141" s="51"/>
      <c r="AO141" s="51"/>
      <c r="AP141" s="51"/>
      <c r="AQ141" s="51"/>
      <c r="AR141" s="51"/>
      <c r="AS141" s="51"/>
      <c r="AT141" s="51"/>
    </row>
    <row r="142" spans="1:46" s="29" customFormat="1" x14ac:dyDescent="0.25">
      <c r="A142" s="51"/>
      <c r="B142" s="132"/>
      <c r="D142" s="51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1"/>
      <c r="AI142" s="51"/>
      <c r="AJ142" s="51"/>
      <c r="AK142" s="51"/>
      <c r="AL142" s="51"/>
      <c r="AM142" s="51"/>
      <c r="AN142" s="51"/>
      <c r="AO142" s="51"/>
      <c r="AP142" s="51"/>
      <c r="AQ142" s="51"/>
      <c r="AR142" s="51"/>
      <c r="AS142" s="51"/>
      <c r="AT142" s="51"/>
    </row>
    <row r="143" spans="1:46" s="29" customFormat="1" x14ac:dyDescent="0.25">
      <c r="A143" s="51"/>
      <c r="B143" s="132"/>
      <c r="D143" s="51"/>
      <c r="E143" s="51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1"/>
      <c r="AI143" s="51"/>
      <c r="AJ143" s="51"/>
      <c r="AK143" s="51"/>
      <c r="AL143" s="51"/>
      <c r="AM143" s="51"/>
      <c r="AN143" s="51"/>
      <c r="AO143" s="51"/>
      <c r="AP143" s="51"/>
      <c r="AQ143" s="51"/>
      <c r="AR143" s="51"/>
      <c r="AS143" s="51"/>
      <c r="AT143" s="51"/>
    </row>
    <row r="144" spans="1:46" s="29" customFormat="1" x14ac:dyDescent="0.25">
      <c r="A144" s="51"/>
      <c r="B144" s="132"/>
      <c r="D144" s="51"/>
      <c r="E144" s="51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1"/>
      <c r="AI144" s="51"/>
      <c r="AJ144" s="51"/>
      <c r="AK144" s="51"/>
      <c r="AL144" s="51"/>
      <c r="AM144" s="51"/>
      <c r="AN144" s="51"/>
      <c r="AO144" s="51"/>
      <c r="AP144" s="51"/>
      <c r="AQ144" s="51"/>
      <c r="AR144" s="51"/>
      <c r="AS144" s="51"/>
      <c r="AT144" s="51"/>
    </row>
    <row r="145" spans="1:46" s="29" customFormat="1" x14ac:dyDescent="0.25">
      <c r="A145" s="51"/>
      <c r="B145" s="132"/>
      <c r="D145" s="51"/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1"/>
      <c r="AI145" s="51"/>
      <c r="AJ145" s="51"/>
      <c r="AK145" s="51"/>
      <c r="AL145" s="51"/>
      <c r="AM145" s="51"/>
      <c r="AN145" s="51"/>
      <c r="AO145" s="51"/>
      <c r="AP145" s="51"/>
      <c r="AQ145" s="51"/>
      <c r="AR145" s="51"/>
      <c r="AS145" s="51"/>
      <c r="AT145" s="51"/>
    </row>
    <row r="146" spans="1:46" s="29" customFormat="1" x14ac:dyDescent="0.25">
      <c r="A146" s="51"/>
      <c r="B146" s="132"/>
      <c r="D146" s="51"/>
      <c r="E146" s="51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1"/>
      <c r="AI146" s="51"/>
      <c r="AJ146" s="51"/>
      <c r="AK146" s="51"/>
      <c r="AL146" s="51"/>
      <c r="AM146" s="51"/>
      <c r="AN146" s="51"/>
      <c r="AO146" s="51"/>
      <c r="AP146" s="51"/>
      <c r="AQ146" s="51"/>
      <c r="AR146" s="51"/>
      <c r="AS146" s="51"/>
      <c r="AT146" s="51"/>
    </row>
    <row r="147" spans="1:46" s="29" customFormat="1" x14ac:dyDescent="0.25">
      <c r="A147" s="51"/>
      <c r="B147" s="132"/>
      <c r="D147" s="51"/>
      <c r="E147" s="51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1"/>
      <c r="AI147" s="51"/>
      <c r="AJ147" s="51"/>
      <c r="AK147" s="51"/>
      <c r="AL147" s="51"/>
      <c r="AM147" s="51"/>
      <c r="AN147" s="51"/>
      <c r="AO147" s="51"/>
      <c r="AP147" s="51"/>
      <c r="AQ147" s="51"/>
      <c r="AR147" s="51"/>
      <c r="AS147" s="51"/>
      <c r="AT147" s="51"/>
    </row>
    <row r="148" spans="1:46" s="29" customFormat="1" x14ac:dyDescent="0.25">
      <c r="A148" s="51"/>
      <c r="B148" s="132"/>
      <c r="D148" s="51"/>
      <c r="E148" s="51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1"/>
      <c r="AI148" s="51"/>
      <c r="AJ148" s="51"/>
      <c r="AK148" s="51"/>
      <c r="AL148" s="51"/>
      <c r="AM148" s="51"/>
      <c r="AN148" s="51"/>
      <c r="AO148" s="51"/>
      <c r="AP148" s="51"/>
      <c r="AQ148" s="51"/>
      <c r="AR148" s="51"/>
      <c r="AS148" s="51"/>
      <c r="AT148" s="51"/>
    </row>
    <row r="149" spans="1:46" s="29" customFormat="1" x14ac:dyDescent="0.25">
      <c r="A149" s="51"/>
      <c r="B149" s="132"/>
      <c r="D149" s="51"/>
      <c r="E149" s="51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1"/>
      <c r="AI149" s="51"/>
      <c r="AJ149" s="51"/>
      <c r="AK149" s="51"/>
      <c r="AL149" s="51"/>
      <c r="AM149" s="51"/>
      <c r="AN149" s="51"/>
      <c r="AO149" s="51"/>
      <c r="AP149" s="51"/>
      <c r="AQ149" s="51"/>
      <c r="AR149" s="51"/>
      <c r="AS149" s="51"/>
      <c r="AT149" s="51"/>
    </row>
    <row r="150" spans="1:46" s="29" customFormat="1" x14ac:dyDescent="0.25">
      <c r="A150" s="51"/>
      <c r="B150" s="132"/>
      <c r="D150" s="51"/>
      <c r="E150" s="51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1"/>
      <c r="AI150" s="51"/>
      <c r="AJ150" s="51"/>
      <c r="AK150" s="51"/>
      <c r="AL150" s="51"/>
      <c r="AM150" s="51"/>
      <c r="AN150" s="51"/>
      <c r="AO150" s="51"/>
      <c r="AP150" s="51"/>
      <c r="AQ150" s="51"/>
      <c r="AR150" s="51"/>
      <c r="AS150" s="51"/>
      <c r="AT150" s="51"/>
    </row>
    <row r="151" spans="1:46" s="29" customFormat="1" x14ac:dyDescent="0.25">
      <c r="A151" s="51"/>
      <c r="B151" s="132"/>
      <c r="D151" s="51"/>
      <c r="E151" s="51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1"/>
      <c r="AI151" s="51"/>
      <c r="AJ151" s="51"/>
      <c r="AK151" s="51"/>
      <c r="AL151" s="51"/>
      <c r="AM151" s="51"/>
      <c r="AN151" s="51"/>
      <c r="AO151" s="51"/>
      <c r="AP151" s="51"/>
      <c r="AQ151" s="51"/>
      <c r="AR151" s="51"/>
      <c r="AS151" s="51"/>
      <c r="AT151" s="51"/>
    </row>
    <row r="152" spans="1:46" s="29" customFormat="1" x14ac:dyDescent="0.25">
      <c r="A152" s="51"/>
      <c r="B152" s="132"/>
      <c r="D152" s="51"/>
      <c r="E152" s="51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1"/>
      <c r="AI152" s="51"/>
      <c r="AJ152" s="51"/>
      <c r="AK152" s="51"/>
      <c r="AL152" s="51"/>
      <c r="AM152" s="51"/>
      <c r="AN152" s="51"/>
      <c r="AO152" s="51"/>
      <c r="AP152" s="51"/>
      <c r="AQ152" s="51"/>
      <c r="AR152" s="51"/>
      <c r="AS152" s="51"/>
      <c r="AT152" s="51"/>
    </row>
    <row r="153" spans="1:46" s="29" customFormat="1" x14ac:dyDescent="0.25">
      <c r="A153" s="51"/>
      <c r="B153" s="132"/>
      <c r="D153" s="51"/>
      <c r="E153" s="51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1"/>
      <c r="AI153" s="51"/>
      <c r="AJ153" s="51"/>
      <c r="AK153" s="51"/>
      <c r="AL153" s="51"/>
      <c r="AM153" s="51"/>
      <c r="AN153" s="51"/>
      <c r="AO153" s="51"/>
      <c r="AP153" s="51"/>
      <c r="AQ153" s="51"/>
      <c r="AR153" s="51"/>
      <c r="AS153" s="51"/>
      <c r="AT153" s="51"/>
    </row>
    <row r="154" spans="1:46" s="29" customFormat="1" x14ac:dyDescent="0.25">
      <c r="A154" s="51"/>
      <c r="B154" s="132"/>
      <c r="D154" s="51"/>
      <c r="E154" s="51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1"/>
      <c r="AI154" s="51"/>
      <c r="AJ154" s="51"/>
      <c r="AK154" s="51"/>
      <c r="AL154" s="51"/>
      <c r="AM154" s="51"/>
      <c r="AN154" s="51"/>
      <c r="AO154" s="51"/>
      <c r="AP154" s="51"/>
      <c r="AQ154" s="51"/>
      <c r="AR154" s="51"/>
      <c r="AS154" s="51"/>
      <c r="AT154" s="51"/>
    </row>
    <row r="155" spans="1:46" s="29" customFormat="1" x14ac:dyDescent="0.25">
      <c r="A155" s="51"/>
      <c r="B155" s="132"/>
      <c r="D155" s="51"/>
      <c r="E155" s="51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1"/>
      <c r="AI155" s="51"/>
      <c r="AJ155" s="51"/>
      <c r="AK155" s="51"/>
      <c r="AL155" s="51"/>
      <c r="AM155" s="51"/>
      <c r="AN155" s="51"/>
      <c r="AO155" s="51"/>
      <c r="AP155" s="51"/>
      <c r="AQ155" s="51"/>
      <c r="AR155" s="51"/>
      <c r="AS155" s="51"/>
      <c r="AT155" s="51"/>
    </row>
    <row r="156" spans="1:46" s="29" customFormat="1" x14ac:dyDescent="0.25">
      <c r="A156" s="51"/>
      <c r="B156" s="132"/>
      <c r="D156" s="51"/>
      <c r="E156" s="51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1"/>
      <c r="AI156" s="51"/>
      <c r="AJ156" s="51"/>
      <c r="AK156" s="51"/>
      <c r="AL156" s="51"/>
      <c r="AM156" s="51"/>
      <c r="AN156" s="51"/>
      <c r="AO156" s="51"/>
      <c r="AP156" s="51"/>
      <c r="AQ156" s="51"/>
      <c r="AR156" s="51"/>
      <c r="AS156" s="51"/>
      <c r="AT156" s="51"/>
    </row>
    <row r="157" spans="1:46" s="29" customFormat="1" x14ac:dyDescent="0.25">
      <c r="A157" s="51"/>
      <c r="B157" s="132"/>
      <c r="D157" s="51"/>
      <c r="E157" s="51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1"/>
      <c r="AI157" s="51"/>
      <c r="AJ157" s="51"/>
      <c r="AK157" s="51"/>
      <c r="AL157" s="51"/>
      <c r="AM157" s="51"/>
      <c r="AN157" s="51"/>
      <c r="AO157" s="51"/>
      <c r="AP157" s="51"/>
      <c r="AQ157" s="51"/>
      <c r="AR157" s="51"/>
      <c r="AS157" s="51"/>
      <c r="AT157" s="51"/>
    </row>
    <row r="158" spans="1:46" s="29" customFormat="1" x14ac:dyDescent="0.25">
      <c r="A158" s="51"/>
      <c r="B158" s="132"/>
      <c r="D158" s="51"/>
      <c r="E158" s="51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1"/>
      <c r="AI158" s="51"/>
      <c r="AJ158" s="51"/>
      <c r="AK158" s="51"/>
      <c r="AL158" s="51"/>
      <c r="AM158" s="51"/>
      <c r="AN158" s="51"/>
      <c r="AO158" s="51"/>
      <c r="AP158" s="51"/>
      <c r="AQ158" s="51"/>
      <c r="AR158" s="51"/>
      <c r="AS158" s="51"/>
      <c r="AT158" s="51"/>
    </row>
    <row r="159" spans="1:46" s="29" customFormat="1" x14ac:dyDescent="0.25">
      <c r="A159" s="51"/>
      <c r="B159" s="132"/>
      <c r="D159" s="51"/>
      <c r="E159" s="51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1"/>
      <c r="AI159" s="51"/>
      <c r="AJ159" s="51"/>
      <c r="AK159" s="51"/>
      <c r="AL159" s="51"/>
      <c r="AM159" s="51"/>
      <c r="AN159" s="51"/>
      <c r="AO159" s="51"/>
      <c r="AP159" s="51"/>
      <c r="AQ159" s="51"/>
      <c r="AR159" s="51"/>
      <c r="AS159" s="51"/>
      <c r="AT159" s="51"/>
    </row>
    <row r="160" spans="1:46" s="29" customFormat="1" x14ac:dyDescent="0.25">
      <c r="A160" s="51"/>
      <c r="B160" s="132"/>
      <c r="D160" s="51"/>
      <c r="E160" s="51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1"/>
      <c r="AI160" s="51"/>
      <c r="AJ160" s="51"/>
      <c r="AK160" s="51"/>
      <c r="AL160" s="51"/>
      <c r="AM160" s="51"/>
      <c r="AN160" s="51"/>
      <c r="AO160" s="51"/>
      <c r="AP160" s="51"/>
      <c r="AQ160" s="51"/>
      <c r="AR160" s="51"/>
      <c r="AS160" s="51"/>
      <c r="AT160" s="51"/>
    </row>
    <row r="161" spans="1:46" s="29" customFormat="1" x14ac:dyDescent="0.25">
      <c r="A161" s="51"/>
      <c r="B161" s="132"/>
      <c r="D161" s="51"/>
      <c r="E161" s="51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1"/>
      <c r="AI161" s="51"/>
      <c r="AJ161" s="51"/>
      <c r="AK161" s="51"/>
      <c r="AL161" s="51"/>
      <c r="AM161" s="51"/>
      <c r="AN161" s="51"/>
      <c r="AO161" s="51"/>
      <c r="AP161" s="51"/>
      <c r="AQ161" s="51"/>
      <c r="AR161" s="51"/>
      <c r="AS161" s="51"/>
      <c r="AT161" s="51"/>
    </row>
    <row r="162" spans="1:46" s="29" customFormat="1" x14ac:dyDescent="0.25">
      <c r="A162" s="51"/>
      <c r="B162" s="132"/>
      <c r="D162" s="51"/>
      <c r="E162" s="51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1"/>
      <c r="AI162" s="51"/>
      <c r="AJ162" s="51"/>
      <c r="AK162" s="51"/>
      <c r="AL162" s="51"/>
      <c r="AM162" s="51"/>
      <c r="AN162" s="51"/>
      <c r="AO162" s="51"/>
      <c r="AP162" s="51"/>
      <c r="AQ162" s="51"/>
      <c r="AR162" s="51"/>
      <c r="AS162" s="51"/>
      <c r="AT162" s="51"/>
    </row>
    <row r="163" spans="1:46" s="29" customFormat="1" x14ac:dyDescent="0.25">
      <c r="A163" s="51"/>
      <c r="B163" s="132"/>
      <c r="D163" s="51"/>
      <c r="E163" s="51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1"/>
      <c r="AI163" s="51"/>
      <c r="AJ163" s="51"/>
      <c r="AK163" s="51"/>
      <c r="AL163" s="51"/>
      <c r="AM163" s="51"/>
      <c r="AN163" s="51"/>
      <c r="AO163" s="51"/>
      <c r="AP163" s="51"/>
      <c r="AQ163" s="51"/>
      <c r="AR163" s="51"/>
      <c r="AS163" s="51"/>
      <c r="AT163" s="51"/>
    </row>
    <row r="164" spans="1:46" s="29" customFormat="1" x14ac:dyDescent="0.25">
      <c r="A164" s="51"/>
      <c r="B164" s="132"/>
      <c r="D164" s="51"/>
      <c r="E164" s="51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1"/>
      <c r="AI164" s="51"/>
      <c r="AJ164" s="51"/>
      <c r="AK164" s="51"/>
      <c r="AL164" s="51"/>
      <c r="AM164" s="51"/>
      <c r="AN164" s="51"/>
      <c r="AO164" s="51"/>
      <c r="AP164" s="51"/>
      <c r="AQ164" s="51"/>
      <c r="AR164" s="51"/>
      <c r="AS164" s="51"/>
      <c r="AT164" s="51"/>
    </row>
    <row r="165" spans="1:46" s="29" customFormat="1" x14ac:dyDescent="0.25">
      <c r="A165" s="51"/>
      <c r="B165" s="132"/>
      <c r="D165" s="51"/>
      <c r="E165" s="51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1"/>
      <c r="AI165" s="51"/>
      <c r="AJ165" s="51"/>
      <c r="AK165" s="51"/>
      <c r="AL165" s="51"/>
      <c r="AM165" s="51"/>
      <c r="AN165" s="51"/>
      <c r="AO165" s="51"/>
      <c r="AP165" s="51"/>
      <c r="AQ165" s="51"/>
      <c r="AR165" s="51"/>
      <c r="AS165" s="51"/>
      <c r="AT165" s="51"/>
    </row>
    <row r="166" spans="1:46" s="29" customFormat="1" x14ac:dyDescent="0.25">
      <c r="A166" s="51"/>
      <c r="B166" s="132"/>
      <c r="D166" s="51"/>
      <c r="E166" s="51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1"/>
      <c r="AI166" s="51"/>
      <c r="AJ166" s="51"/>
      <c r="AK166" s="51"/>
      <c r="AL166" s="51"/>
      <c r="AM166" s="51"/>
      <c r="AN166" s="51"/>
      <c r="AO166" s="51"/>
      <c r="AP166" s="51"/>
      <c r="AQ166" s="51"/>
      <c r="AR166" s="51"/>
      <c r="AS166" s="51"/>
      <c r="AT166" s="51"/>
    </row>
    <row r="167" spans="1:46" s="29" customFormat="1" x14ac:dyDescent="0.25">
      <c r="A167" s="51"/>
      <c r="B167" s="132"/>
      <c r="D167" s="51"/>
      <c r="E167" s="51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1"/>
      <c r="AI167" s="51"/>
      <c r="AJ167" s="51"/>
      <c r="AK167" s="51"/>
      <c r="AL167" s="51"/>
      <c r="AM167" s="51"/>
      <c r="AN167" s="51"/>
      <c r="AO167" s="51"/>
      <c r="AP167" s="51"/>
      <c r="AQ167" s="51"/>
      <c r="AR167" s="51"/>
      <c r="AS167" s="51"/>
      <c r="AT167" s="51"/>
    </row>
    <row r="168" spans="1:46" s="29" customFormat="1" x14ac:dyDescent="0.25">
      <c r="A168" s="51"/>
      <c r="B168" s="132"/>
      <c r="D168" s="51"/>
      <c r="E168" s="51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1"/>
      <c r="AI168" s="51"/>
      <c r="AJ168" s="51"/>
      <c r="AK168" s="51"/>
      <c r="AL168" s="51"/>
      <c r="AM168" s="51"/>
      <c r="AN168" s="51"/>
      <c r="AO168" s="51"/>
      <c r="AP168" s="51"/>
      <c r="AQ168" s="51"/>
      <c r="AR168" s="51"/>
      <c r="AS168" s="51"/>
      <c r="AT168" s="51"/>
    </row>
    <row r="169" spans="1:46" s="29" customFormat="1" x14ac:dyDescent="0.25">
      <c r="A169" s="51"/>
      <c r="B169" s="132"/>
      <c r="D169" s="51"/>
      <c r="E169" s="51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1"/>
      <c r="AI169" s="51"/>
      <c r="AJ169" s="51"/>
      <c r="AK169" s="51"/>
      <c r="AL169" s="51"/>
      <c r="AM169" s="51"/>
      <c r="AN169" s="51"/>
      <c r="AO169" s="51"/>
      <c r="AP169" s="51"/>
      <c r="AQ169" s="51"/>
      <c r="AR169" s="51"/>
      <c r="AS169" s="51"/>
      <c r="AT169" s="51"/>
    </row>
    <row r="170" spans="1:46" s="29" customFormat="1" x14ac:dyDescent="0.25">
      <c r="A170" s="51"/>
      <c r="B170" s="132"/>
      <c r="D170" s="51"/>
      <c r="E170" s="51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1"/>
      <c r="AI170" s="51"/>
      <c r="AJ170" s="51"/>
      <c r="AK170" s="51"/>
      <c r="AL170" s="51"/>
      <c r="AM170" s="51"/>
      <c r="AN170" s="51"/>
      <c r="AO170" s="51"/>
      <c r="AP170" s="51"/>
      <c r="AQ170" s="51"/>
      <c r="AR170" s="51"/>
      <c r="AS170" s="51"/>
      <c r="AT170" s="51"/>
    </row>
    <row r="171" spans="1:46" s="29" customFormat="1" x14ac:dyDescent="0.25">
      <c r="A171" s="51"/>
      <c r="B171" s="132"/>
      <c r="D171" s="51"/>
      <c r="E171" s="51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1"/>
      <c r="AI171" s="51"/>
      <c r="AJ171" s="51"/>
      <c r="AK171" s="51"/>
      <c r="AL171" s="51"/>
      <c r="AM171" s="51"/>
      <c r="AN171" s="51"/>
      <c r="AO171" s="51"/>
      <c r="AP171" s="51"/>
      <c r="AQ171" s="51"/>
      <c r="AR171" s="51"/>
      <c r="AS171" s="51"/>
      <c r="AT171" s="51"/>
    </row>
    <row r="172" spans="1:46" s="29" customFormat="1" x14ac:dyDescent="0.25">
      <c r="A172" s="51"/>
      <c r="B172" s="132"/>
      <c r="D172" s="51"/>
      <c r="E172" s="51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1"/>
      <c r="AI172" s="51"/>
      <c r="AJ172" s="51"/>
      <c r="AK172" s="51"/>
      <c r="AL172" s="51"/>
      <c r="AM172" s="51"/>
      <c r="AN172" s="51"/>
      <c r="AO172" s="51"/>
      <c r="AP172" s="51"/>
      <c r="AQ172" s="51"/>
      <c r="AR172" s="51"/>
      <c r="AS172" s="51"/>
      <c r="AT172" s="51"/>
    </row>
    <row r="173" spans="1:46" s="29" customFormat="1" x14ac:dyDescent="0.25">
      <c r="A173" s="51"/>
      <c r="B173" s="132"/>
      <c r="D173" s="51"/>
      <c r="E173" s="51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1"/>
      <c r="AI173" s="51"/>
      <c r="AJ173" s="51"/>
      <c r="AK173" s="51"/>
      <c r="AL173" s="51"/>
      <c r="AM173" s="51"/>
      <c r="AN173" s="51"/>
      <c r="AO173" s="51"/>
      <c r="AP173" s="51"/>
      <c r="AQ173" s="51"/>
      <c r="AR173" s="51"/>
      <c r="AS173" s="51"/>
      <c r="AT173" s="51"/>
    </row>
    <row r="174" spans="1:46" s="29" customFormat="1" x14ac:dyDescent="0.25">
      <c r="A174" s="51"/>
      <c r="B174" s="132"/>
      <c r="D174" s="51"/>
      <c r="E174" s="51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1"/>
      <c r="AI174" s="51"/>
      <c r="AJ174" s="51"/>
      <c r="AK174" s="51"/>
      <c r="AL174" s="51"/>
      <c r="AM174" s="51"/>
      <c r="AN174" s="51"/>
      <c r="AO174" s="51"/>
      <c r="AP174" s="51"/>
      <c r="AQ174" s="51"/>
      <c r="AR174" s="51"/>
      <c r="AS174" s="51"/>
      <c r="AT174" s="51"/>
    </row>
    <row r="175" spans="1:46" s="29" customFormat="1" x14ac:dyDescent="0.25">
      <c r="A175" s="51"/>
      <c r="B175" s="132"/>
      <c r="D175" s="51"/>
      <c r="E175" s="51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1"/>
      <c r="AI175" s="51"/>
      <c r="AJ175" s="51"/>
      <c r="AK175" s="51"/>
      <c r="AL175" s="51"/>
      <c r="AM175" s="51"/>
      <c r="AN175" s="51"/>
      <c r="AO175" s="51"/>
      <c r="AP175" s="51"/>
      <c r="AQ175" s="51"/>
      <c r="AR175" s="51"/>
      <c r="AS175" s="51"/>
      <c r="AT175" s="51"/>
    </row>
    <row r="176" spans="1:46" s="29" customFormat="1" x14ac:dyDescent="0.25">
      <c r="A176" s="51"/>
      <c r="B176" s="132"/>
      <c r="D176" s="51"/>
      <c r="E176" s="51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1"/>
      <c r="AI176" s="51"/>
      <c r="AJ176" s="51"/>
      <c r="AK176" s="51"/>
      <c r="AL176" s="51"/>
      <c r="AM176" s="51"/>
      <c r="AN176" s="51"/>
      <c r="AO176" s="51"/>
      <c r="AP176" s="51"/>
      <c r="AQ176" s="51"/>
      <c r="AR176" s="51"/>
      <c r="AS176" s="51"/>
      <c r="AT176" s="51"/>
    </row>
    <row r="177" spans="1:46" s="29" customFormat="1" x14ac:dyDescent="0.25">
      <c r="A177" s="51"/>
      <c r="B177" s="132"/>
      <c r="D177" s="51"/>
      <c r="E177" s="51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1"/>
      <c r="AI177" s="51"/>
      <c r="AJ177" s="51"/>
      <c r="AK177" s="51"/>
      <c r="AL177" s="51"/>
      <c r="AM177" s="51"/>
      <c r="AN177" s="51"/>
      <c r="AO177" s="51"/>
      <c r="AP177" s="51"/>
      <c r="AQ177" s="51"/>
      <c r="AR177" s="51"/>
      <c r="AS177" s="51"/>
      <c r="AT177" s="51"/>
    </row>
    <row r="178" spans="1:46" s="29" customFormat="1" x14ac:dyDescent="0.25">
      <c r="A178" s="51"/>
      <c r="B178" s="132"/>
      <c r="D178" s="51"/>
      <c r="E178" s="51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1"/>
      <c r="AI178" s="51"/>
      <c r="AJ178" s="51"/>
      <c r="AK178" s="51"/>
      <c r="AL178" s="51"/>
      <c r="AM178" s="51"/>
      <c r="AN178" s="51"/>
      <c r="AO178" s="51"/>
      <c r="AP178" s="51"/>
      <c r="AQ178" s="51"/>
      <c r="AR178" s="51"/>
      <c r="AS178" s="51"/>
      <c r="AT178" s="51"/>
    </row>
    <row r="179" spans="1:46" s="29" customFormat="1" x14ac:dyDescent="0.25">
      <c r="A179" s="51"/>
      <c r="B179" s="132"/>
      <c r="D179" s="51"/>
      <c r="E179" s="51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1"/>
      <c r="AI179" s="51"/>
      <c r="AJ179" s="51"/>
      <c r="AK179" s="51"/>
      <c r="AL179" s="51"/>
      <c r="AM179" s="51"/>
      <c r="AN179" s="51"/>
      <c r="AO179" s="51"/>
      <c r="AP179" s="51"/>
      <c r="AQ179" s="51"/>
      <c r="AR179" s="51"/>
      <c r="AS179" s="51"/>
      <c r="AT179" s="51"/>
    </row>
    <row r="180" spans="1:46" s="29" customFormat="1" x14ac:dyDescent="0.25">
      <c r="A180" s="51"/>
      <c r="B180" s="132"/>
      <c r="D180" s="51"/>
      <c r="E180" s="51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1"/>
      <c r="AI180" s="51"/>
      <c r="AJ180" s="51"/>
      <c r="AK180" s="51"/>
      <c r="AL180" s="51"/>
      <c r="AM180" s="51"/>
      <c r="AN180" s="51"/>
      <c r="AO180" s="51"/>
      <c r="AP180" s="51"/>
      <c r="AQ180" s="51"/>
      <c r="AR180" s="51"/>
      <c r="AS180" s="51"/>
      <c r="AT180" s="51"/>
    </row>
    <row r="181" spans="1:46" s="29" customFormat="1" x14ac:dyDescent="0.25">
      <c r="A181" s="51"/>
      <c r="B181" s="132"/>
      <c r="D181" s="51"/>
      <c r="E181" s="51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1"/>
      <c r="AI181" s="51"/>
      <c r="AJ181" s="51"/>
      <c r="AK181" s="51"/>
      <c r="AL181" s="51"/>
      <c r="AM181" s="51"/>
      <c r="AN181" s="51"/>
      <c r="AO181" s="51"/>
      <c r="AP181" s="51"/>
      <c r="AQ181" s="51"/>
      <c r="AR181" s="51"/>
      <c r="AS181" s="51"/>
      <c r="AT181" s="51"/>
    </row>
    <row r="182" spans="1:46" s="29" customFormat="1" x14ac:dyDescent="0.25">
      <c r="A182" s="51"/>
      <c r="B182" s="132"/>
      <c r="D182" s="51"/>
      <c r="E182" s="51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1"/>
      <c r="AI182" s="51"/>
      <c r="AJ182" s="51"/>
      <c r="AK182" s="51"/>
      <c r="AL182" s="51"/>
      <c r="AM182" s="51"/>
      <c r="AN182" s="51"/>
      <c r="AO182" s="51"/>
      <c r="AP182" s="51"/>
      <c r="AQ182" s="51"/>
      <c r="AR182" s="51"/>
      <c r="AS182" s="51"/>
      <c r="AT182" s="51"/>
    </row>
    <row r="183" spans="1:46" s="29" customFormat="1" x14ac:dyDescent="0.25">
      <c r="A183" s="51"/>
      <c r="B183" s="132"/>
      <c r="D183" s="51"/>
      <c r="E183" s="51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1"/>
      <c r="AI183" s="51"/>
      <c r="AJ183" s="51"/>
      <c r="AK183" s="51"/>
      <c r="AL183" s="51"/>
      <c r="AM183" s="51"/>
      <c r="AN183" s="51"/>
      <c r="AO183" s="51"/>
      <c r="AP183" s="51"/>
      <c r="AQ183" s="51"/>
      <c r="AR183" s="51"/>
      <c r="AS183" s="51"/>
      <c r="AT183" s="51"/>
    </row>
    <row r="184" spans="1:46" s="29" customFormat="1" x14ac:dyDescent="0.25">
      <c r="A184" s="51"/>
      <c r="B184" s="132"/>
      <c r="D184" s="51"/>
      <c r="E184" s="51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1"/>
      <c r="AI184" s="51"/>
      <c r="AJ184" s="51"/>
      <c r="AK184" s="51"/>
      <c r="AL184" s="51"/>
      <c r="AM184" s="51"/>
      <c r="AN184" s="51"/>
      <c r="AO184" s="51"/>
      <c r="AP184" s="51"/>
      <c r="AQ184" s="51"/>
      <c r="AR184" s="51"/>
      <c r="AS184" s="51"/>
      <c r="AT184" s="51"/>
    </row>
    <row r="185" spans="1:46" s="29" customFormat="1" x14ac:dyDescent="0.25">
      <c r="A185" s="51"/>
      <c r="B185" s="132"/>
      <c r="D185" s="51"/>
      <c r="E185" s="51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1"/>
      <c r="AI185" s="51"/>
      <c r="AJ185" s="51"/>
      <c r="AK185" s="51"/>
      <c r="AL185" s="51"/>
      <c r="AM185" s="51"/>
      <c r="AN185" s="51"/>
      <c r="AO185" s="51"/>
      <c r="AP185" s="51"/>
      <c r="AQ185" s="51"/>
      <c r="AR185" s="51"/>
      <c r="AS185" s="51"/>
      <c r="AT185" s="51"/>
    </row>
    <row r="186" spans="1:46" s="29" customFormat="1" x14ac:dyDescent="0.25">
      <c r="A186" s="51"/>
      <c r="B186" s="132"/>
      <c r="D186" s="51"/>
      <c r="E186" s="51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1"/>
      <c r="AI186" s="51"/>
      <c r="AJ186" s="51"/>
      <c r="AK186" s="51"/>
      <c r="AL186" s="51"/>
      <c r="AM186" s="51"/>
      <c r="AN186" s="51"/>
      <c r="AO186" s="51"/>
      <c r="AP186" s="51"/>
      <c r="AQ186" s="51"/>
      <c r="AR186" s="51"/>
      <c r="AS186" s="51"/>
      <c r="AT186" s="51"/>
    </row>
    <row r="187" spans="1:46" s="29" customFormat="1" x14ac:dyDescent="0.25">
      <c r="A187" s="51"/>
      <c r="B187" s="132"/>
      <c r="D187" s="51"/>
      <c r="E187" s="51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1"/>
      <c r="AI187" s="51"/>
      <c r="AJ187" s="51"/>
      <c r="AK187" s="51"/>
      <c r="AL187" s="51"/>
      <c r="AM187" s="51"/>
      <c r="AN187" s="51"/>
      <c r="AO187" s="51"/>
      <c r="AP187" s="51"/>
      <c r="AQ187" s="51"/>
      <c r="AR187" s="51"/>
      <c r="AS187" s="51"/>
      <c r="AT187" s="51"/>
    </row>
    <row r="188" spans="1:46" s="29" customFormat="1" x14ac:dyDescent="0.25">
      <c r="A188" s="51"/>
      <c r="B188" s="132"/>
      <c r="D188" s="51"/>
      <c r="E188" s="51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1"/>
      <c r="AI188" s="51"/>
      <c r="AJ188" s="51"/>
      <c r="AK188" s="51"/>
      <c r="AL188" s="51"/>
      <c r="AM188" s="51"/>
      <c r="AN188" s="51"/>
      <c r="AO188" s="51"/>
      <c r="AP188" s="51"/>
      <c r="AQ188" s="51"/>
      <c r="AR188" s="51"/>
      <c r="AS188" s="51"/>
      <c r="AT188" s="51"/>
    </row>
    <row r="189" spans="1:46" s="29" customFormat="1" x14ac:dyDescent="0.25">
      <c r="A189" s="51"/>
      <c r="B189" s="132"/>
      <c r="D189" s="51"/>
      <c r="E189" s="51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1"/>
      <c r="AI189" s="51"/>
      <c r="AJ189" s="51"/>
      <c r="AK189" s="51"/>
      <c r="AL189" s="51"/>
      <c r="AM189" s="51"/>
      <c r="AN189" s="51"/>
      <c r="AO189" s="51"/>
      <c r="AP189" s="51"/>
      <c r="AQ189" s="51"/>
      <c r="AR189" s="51"/>
      <c r="AS189" s="51"/>
      <c r="AT189" s="51"/>
    </row>
    <row r="190" spans="1:46" s="29" customFormat="1" x14ac:dyDescent="0.25">
      <c r="A190" s="51"/>
      <c r="B190" s="132"/>
      <c r="D190" s="51"/>
      <c r="E190" s="51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1"/>
      <c r="AI190" s="51"/>
      <c r="AJ190" s="51"/>
      <c r="AK190" s="51"/>
      <c r="AL190" s="51"/>
      <c r="AM190" s="51"/>
      <c r="AN190" s="51"/>
      <c r="AO190" s="51"/>
      <c r="AP190" s="51"/>
      <c r="AQ190" s="51"/>
      <c r="AR190" s="51"/>
      <c r="AS190" s="51"/>
      <c r="AT190" s="51"/>
    </row>
    <row r="191" spans="1:46" s="29" customFormat="1" x14ac:dyDescent="0.25">
      <c r="A191" s="51"/>
      <c r="B191" s="132"/>
      <c r="D191" s="51"/>
      <c r="E191" s="51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1"/>
      <c r="AI191" s="51"/>
      <c r="AJ191" s="51"/>
      <c r="AK191" s="51"/>
      <c r="AL191" s="51"/>
      <c r="AM191" s="51"/>
      <c r="AN191" s="51"/>
      <c r="AO191" s="51"/>
      <c r="AP191" s="51"/>
      <c r="AQ191" s="51"/>
      <c r="AR191" s="51"/>
      <c r="AS191" s="51"/>
      <c r="AT191" s="51"/>
    </row>
    <row r="192" spans="1:46" s="29" customFormat="1" x14ac:dyDescent="0.25">
      <c r="A192" s="51"/>
      <c r="B192" s="132"/>
      <c r="D192" s="51"/>
      <c r="E192" s="51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1"/>
      <c r="AI192" s="51"/>
      <c r="AJ192" s="51"/>
      <c r="AK192" s="51"/>
      <c r="AL192" s="51"/>
      <c r="AM192" s="51"/>
      <c r="AN192" s="51"/>
      <c r="AO192" s="51"/>
      <c r="AP192" s="51"/>
      <c r="AQ192" s="51"/>
      <c r="AR192" s="51"/>
      <c r="AS192" s="51"/>
      <c r="AT192" s="51"/>
    </row>
    <row r="193" spans="1:46" s="29" customFormat="1" x14ac:dyDescent="0.25">
      <c r="A193" s="51"/>
      <c r="B193" s="132"/>
      <c r="D193" s="51"/>
      <c r="E193" s="51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1"/>
      <c r="AI193" s="51"/>
      <c r="AJ193" s="51"/>
      <c r="AK193" s="51"/>
      <c r="AL193" s="51"/>
      <c r="AM193" s="51"/>
      <c r="AN193" s="51"/>
      <c r="AO193" s="51"/>
      <c r="AP193" s="51"/>
      <c r="AQ193" s="51"/>
      <c r="AR193" s="51"/>
      <c r="AS193" s="51"/>
      <c r="AT193" s="51"/>
    </row>
    <row r="194" spans="1:46" s="29" customFormat="1" x14ac:dyDescent="0.25">
      <c r="A194" s="51"/>
      <c r="B194" s="132"/>
      <c r="D194" s="51"/>
      <c r="E194" s="51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1"/>
      <c r="AI194" s="51"/>
      <c r="AJ194" s="51"/>
      <c r="AK194" s="51"/>
      <c r="AL194" s="51"/>
      <c r="AM194" s="51"/>
      <c r="AN194" s="51"/>
      <c r="AO194" s="51"/>
      <c r="AP194" s="51"/>
      <c r="AQ194" s="51"/>
      <c r="AR194" s="51"/>
      <c r="AS194" s="51"/>
      <c r="AT194" s="51"/>
    </row>
    <row r="195" spans="1:46" s="29" customFormat="1" x14ac:dyDescent="0.25">
      <c r="A195" s="51"/>
      <c r="B195" s="132"/>
      <c r="D195" s="51"/>
      <c r="E195" s="51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1"/>
      <c r="AI195" s="51"/>
      <c r="AJ195" s="51"/>
      <c r="AK195" s="51"/>
      <c r="AL195" s="51"/>
      <c r="AM195" s="51"/>
      <c r="AN195" s="51"/>
      <c r="AO195" s="51"/>
      <c r="AP195" s="51"/>
      <c r="AQ195" s="51"/>
      <c r="AR195" s="51"/>
      <c r="AS195" s="51"/>
      <c r="AT195" s="51"/>
    </row>
    <row r="196" spans="1:46" s="29" customFormat="1" x14ac:dyDescent="0.25">
      <c r="A196" s="51"/>
      <c r="B196" s="132"/>
      <c r="D196" s="51"/>
      <c r="E196" s="51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1"/>
      <c r="AI196" s="51"/>
      <c r="AJ196" s="51"/>
      <c r="AK196" s="51"/>
      <c r="AL196" s="51"/>
      <c r="AM196" s="51"/>
      <c r="AN196" s="51"/>
      <c r="AO196" s="51"/>
      <c r="AP196" s="51"/>
      <c r="AQ196" s="51"/>
      <c r="AR196" s="51"/>
      <c r="AS196" s="51"/>
      <c r="AT196" s="51"/>
    </row>
    <row r="197" spans="1:46" s="29" customFormat="1" x14ac:dyDescent="0.25">
      <c r="A197" s="51"/>
      <c r="B197" s="132"/>
      <c r="D197" s="51"/>
      <c r="E197" s="51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1"/>
      <c r="AI197" s="51"/>
      <c r="AJ197" s="51"/>
      <c r="AK197" s="51"/>
      <c r="AL197" s="51"/>
      <c r="AM197" s="51"/>
      <c r="AN197" s="51"/>
      <c r="AO197" s="51"/>
      <c r="AP197" s="51"/>
      <c r="AQ197" s="51"/>
      <c r="AR197" s="51"/>
      <c r="AS197" s="51"/>
      <c r="AT197" s="51"/>
    </row>
    <row r="198" spans="1:46" s="29" customFormat="1" x14ac:dyDescent="0.25">
      <c r="A198" s="51"/>
      <c r="B198" s="132"/>
      <c r="D198" s="51"/>
      <c r="E198" s="51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1"/>
      <c r="AI198" s="51"/>
      <c r="AJ198" s="51"/>
      <c r="AK198" s="51"/>
      <c r="AL198" s="51"/>
      <c r="AM198" s="51"/>
      <c r="AN198" s="51"/>
      <c r="AO198" s="51"/>
      <c r="AP198" s="51"/>
      <c r="AQ198" s="51"/>
      <c r="AR198" s="51"/>
      <c r="AS198" s="51"/>
      <c r="AT198" s="51"/>
    </row>
    <row r="199" spans="1:46" s="29" customFormat="1" x14ac:dyDescent="0.25">
      <c r="A199" s="51"/>
      <c r="B199" s="132"/>
      <c r="D199" s="51"/>
      <c r="E199" s="51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1"/>
      <c r="AI199" s="51"/>
      <c r="AJ199" s="51"/>
      <c r="AK199" s="51"/>
      <c r="AL199" s="51"/>
      <c r="AM199" s="51"/>
      <c r="AN199" s="51"/>
      <c r="AO199" s="51"/>
      <c r="AP199" s="51"/>
      <c r="AQ199" s="51"/>
      <c r="AR199" s="51"/>
      <c r="AS199" s="51"/>
      <c r="AT199" s="51"/>
    </row>
    <row r="200" spans="1:46" s="29" customFormat="1" x14ac:dyDescent="0.25">
      <c r="A200" s="51"/>
      <c r="B200" s="132"/>
      <c r="D200" s="51"/>
      <c r="E200" s="51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1"/>
      <c r="AI200" s="51"/>
      <c r="AJ200" s="51"/>
      <c r="AK200" s="51"/>
      <c r="AL200" s="51"/>
      <c r="AM200" s="51"/>
      <c r="AN200" s="51"/>
      <c r="AO200" s="51"/>
      <c r="AP200" s="51"/>
      <c r="AQ200" s="51"/>
      <c r="AR200" s="51"/>
      <c r="AS200" s="51"/>
      <c r="AT200" s="51"/>
    </row>
    <row r="201" spans="1:46" s="29" customFormat="1" x14ac:dyDescent="0.25">
      <c r="A201" s="51"/>
      <c r="B201" s="132"/>
      <c r="D201" s="51"/>
      <c r="E201" s="51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1"/>
      <c r="AI201" s="51"/>
      <c r="AJ201" s="51"/>
      <c r="AK201" s="51"/>
      <c r="AL201" s="51"/>
      <c r="AM201" s="51"/>
      <c r="AN201" s="51"/>
      <c r="AO201" s="51"/>
      <c r="AP201" s="51"/>
      <c r="AQ201" s="51"/>
      <c r="AR201" s="51"/>
      <c r="AS201" s="51"/>
      <c r="AT201" s="51"/>
    </row>
    <row r="202" spans="1:46" s="29" customFormat="1" x14ac:dyDescent="0.25">
      <c r="A202" s="51"/>
      <c r="B202" s="132"/>
      <c r="D202" s="51"/>
      <c r="E202" s="51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1"/>
      <c r="AI202" s="51"/>
      <c r="AJ202" s="51"/>
      <c r="AK202" s="51"/>
      <c r="AL202" s="51"/>
      <c r="AM202" s="51"/>
      <c r="AN202" s="51"/>
      <c r="AO202" s="51"/>
      <c r="AP202" s="51"/>
      <c r="AQ202" s="51"/>
      <c r="AR202" s="51"/>
      <c r="AS202" s="51"/>
      <c r="AT202" s="51"/>
    </row>
    <row r="203" spans="1:46" s="29" customFormat="1" x14ac:dyDescent="0.25">
      <c r="A203" s="51"/>
      <c r="B203" s="132"/>
      <c r="D203" s="51"/>
      <c r="E203" s="51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1"/>
      <c r="AI203" s="51"/>
      <c r="AJ203" s="51"/>
      <c r="AK203" s="51"/>
      <c r="AL203" s="51"/>
      <c r="AM203" s="51"/>
      <c r="AN203" s="51"/>
      <c r="AO203" s="51"/>
      <c r="AP203" s="51"/>
      <c r="AQ203" s="51"/>
      <c r="AR203" s="51"/>
      <c r="AS203" s="51"/>
      <c r="AT203" s="51"/>
    </row>
    <row r="204" spans="1:46" s="29" customFormat="1" x14ac:dyDescent="0.25">
      <c r="A204" s="51"/>
      <c r="B204" s="132"/>
      <c r="D204" s="51"/>
      <c r="E204" s="51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1"/>
      <c r="AI204" s="51"/>
      <c r="AJ204" s="51"/>
      <c r="AK204" s="51"/>
      <c r="AL204" s="51"/>
      <c r="AM204" s="51"/>
      <c r="AN204" s="51"/>
      <c r="AO204" s="51"/>
      <c r="AP204" s="51"/>
      <c r="AQ204" s="51"/>
      <c r="AR204" s="51"/>
      <c r="AS204" s="51"/>
      <c r="AT204" s="51"/>
    </row>
    <row r="205" spans="1:46" s="29" customFormat="1" x14ac:dyDescent="0.25">
      <c r="A205" s="51"/>
      <c r="B205" s="132"/>
      <c r="D205" s="51"/>
      <c r="E205" s="51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1"/>
      <c r="AI205" s="51"/>
      <c r="AJ205" s="51"/>
      <c r="AK205" s="51"/>
      <c r="AL205" s="51"/>
      <c r="AM205" s="51"/>
      <c r="AN205" s="51"/>
      <c r="AO205" s="51"/>
      <c r="AP205" s="51"/>
      <c r="AQ205" s="51"/>
      <c r="AR205" s="51"/>
      <c r="AS205" s="51"/>
      <c r="AT205" s="51"/>
    </row>
    <row r="206" spans="1:46" s="29" customFormat="1" x14ac:dyDescent="0.25">
      <c r="A206" s="51"/>
      <c r="B206" s="132"/>
      <c r="D206" s="51"/>
      <c r="E206" s="51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1"/>
      <c r="AI206" s="51"/>
      <c r="AJ206" s="51"/>
      <c r="AK206" s="51"/>
      <c r="AL206" s="51"/>
      <c r="AM206" s="51"/>
      <c r="AN206" s="51"/>
      <c r="AO206" s="51"/>
      <c r="AP206" s="51"/>
      <c r="AQ206" s="51"/>
      <c r="AR206" s="51"/>
      <c r="AS206" s="51"/>
      <c r="AT206" s="51"/>
    </row>
    <row r="207" spans="1:46" s="29" customFormat="1" x14ac:dyDescent="0.25">
      <c r="A207" s="51"/>
      <c r="B207" s="132"/>
      <c r="D207" s="51"/>
      <c r="E207" s="51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1"/>
      <c r="AI207" s="51"/>
      <c r="AJ207" s="51"/>
      <c r="AK207" s="51"/>
      <c r="AL207" s="51"/>
      <c r="AM207" s="51"/>
      <c r="AN207" s="51"/>
      <c r="AO207" s="51"/>
      <c r="AP207" s="51"/>
      <c r="AQ207" s="51"/>
      <c r="AR207" s="51"/>
      <c r="AS207" s="51"/>
      <c r="AT207" s="51"/>
    </row>
    <row r="208" spans="1:46" s="29" customFormat="1" x14ac:dyDescent="0.25">
      <c r="A208" s="51"/>
      <c r="B208" s="132"/>
      <c r="D208" s="51"/>
      <c r="E208" s="51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1"/>
      <c r="AI208" s="51"/>
      <c r="AJ208" s="51"/>
      <c r="AK208" s="51"/>
      <c r="AL208" s="51"/>
      <c r="AM208" s="51"/>
      <c r="AN208" s="51"/>
      <c r="AO208" s="51"/>
      <c r="AP208" s="51"/>
      <c r="AQ208" s="51"/>
      <c r="AR208" s="51"/>
      <c r="AS208" s="51"/>
      <c r="AT208" s="51"/>
    </row>
    <row r="209" spans="1:46" s="29" customFormat="1" x14ac:dyDescent="0.25">
      <c r="A209" s="51"/>
      <c r="B209" s="132"/>
      <c r="D209" s="51"/>
      <c r="E209" s="51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1"/>
      <c r="AI209" s="51"/>
      <c r="AJ209" s="51"/>
      <c r="AK209" s="51"/>
      <c r="AL209" s="51"/>
      <c r="AM209" s="51"/>
      <c r="AN209" s="51"/>
      <c r="AO209" s="51"/>
      <c r="AP209" s="51"/>
      <c r="AQ209" s="51"/>
      <c r="AR209" s="51"/>
      <c r="AS209" s="51"/>
      <c r="AT209" s="51"/>
    </row>
    <row r="210" spans="1:46" s="29" customFormat="1" x14ac:dyDescent="0.25">
      <c r="A210" s="51"/>
      <c r="B210" s="132"/>
      <c r="D210" s="51"/>
      <c r="E210" s="51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1"/>
      <c r="AI210" s="51"/>
      <c r="AJ210" s="51"/>
      <c r="AK210" s="51"/>
      <c r="AL210" s="51"/>
      <c r="AM210" s="51"/>
      <c r="AN210" s="51"/>
      <c r="AO210" s="51"/>
      <c r="AP210" s="51"/>
      <c r="AQ210" s="51"/>
      <c r="AR210" s="51"/>
      <c r="AS210" s="51"/>
      <c r="AT210" s="51"/>
    </row>
    <row r="211" spans="1:46" s="29" customFormat="1" x14ac:dyDescent="0.25">
      <c r="A211" s="51"/>
      <c r="B211" s="132"/>
      <c r="D211" s="51"/>
      <c r="E211" s="51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1"/>
      <c r="AI211" s="51"/>
      <c r="AJ211" s="51"/>
      <c r="AK211" s="51"/>
      <c r="AL211" s="51"/>
      <c r="AM211" s="51"/>
      <c r="AN211" s="51"/>
      <c r="AO211" s="51"/>
      <c r="AP211" s="51"/>
      <c r="AQ211" s="51"/>
      <c r="AR211" s="51"/>
      <c r="AS211" s="51"/>
      <c r="AT211" s="51"/>
    </row>
    <row r="212" spans="1:46" s="29" customFormat="1" x14ac:dyDescent="0.25">
      <c r="A212" s="51"/>
      <c r="B212" s="132"/>
      <c r="D212" s="51"/>
      <c r="E212" s="51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1"/>
      <c r="AI212" s="51"/>
      <c r="AJ212" s="51"/>
      <c r="AK212" s="51"/>
      <c r="AL212" s="51"/>
      <c r="AM212" s="51"/>
      <c r="AN212" s="51"/>
      <c r="AO212" s="51"/>
      <c r="AP212" s="51"/>
      <c r="AQ212" s="51"/>
      <c r="AR212" s="51"/>
      <c r="AS212" s="51"/>
      <c r="AT212" s="51"/>
    </row>
    <row r="213" spans="1:46" s="29" customFormat="1" x14ac:dyDescent="0.25">
      <c r="A213" s="51"/>
      <c r="B213" s="132"/>
      <c r="D213" s="51"/>
      <c r="E213" s="51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1"/>
      <c r="AI213" s="51"/>
      <c r="AJ213" s="51"/>
      <c r="AK213" s="51"/>
      <c r="AL213" s="51"/>
      <c r="AM213" s="51"/>
      <c r="AN213" s="51"/>
      <c r="AO213" s="51"/>
      <c r="AP213" s="51"/>
      <c r="AQ213" s="51"/>
      <c r="AR213" s="51"/>
      <c r="AS213" s="51"/>
      <c r="AT213" s="51"/>
    </row>
    <row r="214" spans="1:46" s="29" customFormat="1" x14ac:dyDescent="0.25">
      <c r="A214" s="51"/>
      <c r="B214" s="132"/>
      <c r="D214" s="51"/>
      <c r="E214" s="51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1"/>
      <c r="AI214" s="51"/>
      <c r="AJ214" s="51"/>
      <c r="AK214" s="51"/>
      <c r="AL214" s="51"/>
      <c r="AM214" s="51"/>
      <c r="AN214" s="51"/>
      <c r="AO214" s="51"/>
      <c r="AP214" s="51"/>
      <c r="AQ214" s="51"/>
      <c r="AR214" s="51"/>
      <c r="AS214" s="51"/>
      <c r="AT214" s="51"/>
    </row>
    <row r="215" spans="1:46" s="29" customFormat="1" x14ac:dyDescent="0.25">
      <c r="A215" s="51"/>
      <c r="B215" s="132"/>
      <c r="D215" s="51"/>
      <c r="E215" s="51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1"/>
      <c r="AI215" s="51"/>
      <c r="AJ215" s="51"/>
      <c r="AK215" s="51"/>
      <c r="AL215" s="51"/>
      <c r="AM215" s="51"/>
      <c r="AN215" s="51"/>
      <c r="AO215" s="51"/>
      <c r="AP215" s="51"/>
      <c r="AQ215" s="51"/>
      <c r="AR215" s="51"/>
      <c r="AS215" s="51"/>
      <c r="AT215" s="51"/>
    </row>
    <row r="216" spans="1:46" s="29" customFormat="1" x14ac:dyDescent="0.25">
      <c r="A216" s="51"/>
      <c r="B216" s="132"/>
      <c r="D216" s="51"/>
      <c r="E216" s="51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1"/>
      <c r="AI216" s="51"/>
      <c r="AJ216" s="51"/>
      <c r="AK216" s="51"/>
      <c r="AL216" s="51"/>
      <c r="AM216" s="51"/>
      <c r="AN216" s="51"/>
      <c r="AO216" s="51"/>
      <c r="AP216" s="51"/>
      <c r="AQ216" s="51"/>
      <c r="AR216" s="51"/>
      <c r="AS216" s="51"/>
      <c r="AT216" s="51"/>
    </row>
    <row r="217" spans="1:46" s="29" customFormat="1" x14ac:dyDescent="0.25">
      <c r="A217" s="51"/>
      <c r="B217" s="132"/>
      <c r="D217" s="51"/>
      <c r="E217" s="51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1"/>
      <c r="AI217" s="51"/>
      <c r="AJ217" s="51"/>
      <c r="AK217" s="51"/>
      <c r="AL217" s="51"/>
      <c r="AM217" s="51"/>
      <c r="AN217" s="51"/>
      <c r="AO217" s="51"/>
      <c r="AP217" s="51"/>
      <c r="AQ217" s="51"/>
      <c r="AR217" s="51"/>
      <c r="AS217" s="51"/>
      <c r="AT217" s="51"/>
    </row>
    <row r="218" spans="1:46" s="29" customFormat="1" x14ac:dyDescent="0.25">
      <c r="A218" s="51"/>
      <c r="B218" s="132"/>
      <c r="D218" s="51"/>
      <c r="E218" s="51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1"/>
      <c r="AI218" s="51"/>
      <c r="AJ218" s="51"/>
      <c r="AK218" s="51"/>
      <c r="AL218" s="51"/>
      <c r="AM218" s="51"/>
      <c r="AN218" s="51"/>
      <c r="AO218" s="51"/>
      <c r="AP218" s="51"/>
      <c r="AQ218" s="51"/>
      <c r="AR218" s="51"/>
      <c r="AS218" s="51"/>
      <c r="AT218" s="51"/>
    </row>
    <row r="219" spans="1:46" s="29" customFormat="1" x14ac:dyDescent="0.25">
      <c r="A219" s="51"/>
      <c r="B219" s="132"/>
      <c r="D219" s="51"/>
      <c r="E219" s="51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1"/>
      <c r="AI219" s="51"/>
      <c r="AJ219" s="51"/>
      <c r="AK219" s="51"/>
      <c r="AL219" s="51"/>
      <c r="AM219" s="51"/>
      <c r="AN219" s="51"/>
      <c r="AO219" s="51"/>
      <c r="AP219" s="51"/>
      <c r="AQ219" s="51"/>
      <c r="AR219" s="51"/>
      <c r="AS219" s="51"/>
      <c r="AT219" s="51"/>
    </row>
    <row r="220" spans="1:46" s="29" customFormat="1" x14ac:dyDescent="0.25">
      <c r="A220" s="51"/>
      <c r="B220" s="132"/>
      <c r="D220" s="51"/>
      <c r="E220" s="51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1"/>
      <c r="AI220" s="51"/>
      <c r="AJ220" s="51"/>
      <c r="AK220" s="51"/>
      <c r="AL220" s="51"/>
      <c r="AM220" s="51"/>
      <c r="AN220" s="51"/>
      <c r="AO220" s="51"/>
      <c r="AP220" s="51"/>
      <c r="AQ220" s="51"/>
      <c r="AR220" s="51"/>
      <c r="AS220" s="51"/>
      <c r="AT220" s="51"/>
    </row>
    <row r="221" spans="1:46" s="29" customFormat="1" x14ac:dyDescent="0.25">
      <c r="A221" s="51"/>
      <c r="B221" s="132"/>
      <c r="D221" s="51"/>
      <c r="E221" s="51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1"/>
      <c r="AI221" s="51"/>
      <c r="AJ221" s="51"/>
      <c r="AK221" s="51"/>
      <c r="AL221" s="51"/>
      <c r="AM221" s="51"/>
      <c r="AN221" s="51"/>
      <c r="AO221" s="51"/>
      <c r="AP221" s="51"/>
      <c r="AQ221" s="51"/>
      <c r="AR221" s="51"/>
      <c r="AS221" s="51"/>
      <c r="AT221" s="51"/>
    </row>
    <row r="222" spans="1:46" s="29" customFormat="1" x14ac:dyDescent="0.25">
      <c r="A222" s="51"/>
      <c r="B222" s="132"/>
      <c r="D222" s="51"/>
      <c r="E222" s="51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1"/>
      <c r="AI222" s="51"/>
      <c r="AJ222" s="51"/>
      <c r="AK222" s="51"/>
      <c r="AL222" s="51"/>
      <c r="AM222" s="51"/>
      <c r="AN222" s="51"/>
      <c r="AO222" s="51"/>
      <c r="AP222" s="51"/>
      <c r="AQ222" s="51"/>
      <c r="AR222" s="51"/>
      <c r="AS222" s="51"/>
      <c r="AT222" s="51"/>
    </row>
    <row r="223" spans="1:46" s="29" customFormat="1" x14ac:dyDescent="0.25">
      <c r="A223" s="51"/>
      <c r="B223" s="132"/>
      <c r="D223" s="51"/>
      <c r="E223" s="51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1"/>
      <c r="AI223" s="51"/>
      <c r="AJ223" s="51"/>
      <c r="AK223" s="51"/>
      <c r="AL223" s="51"/>
      <c r="AM223" s="51"/>
      <c r="AN223" s="51"/>
      <c r="AO223" s="51"/>
      <c r="AP223" s="51"/>
      <c r="AQ223" s="51"/>
      <c r="AR223" s="51"/>
      <c r="AS223" s="51"/>
      <c r="AT223" s="51"/>
    </row>
    <row r="224" spans="1:46" s="29" customFormat="1" x14ac:dyDescent="0.25">
      <c r="A224" s="51"/>
      <c r="B224" s="132"/>
      <c r="D224" s="51"/>
      <c r="E224" s="51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1"/>
      <c r="AI224" s="51"/>
      <c r="AJ224" s="51"/>
      <c r="AK224" s="51"/>
      <c r="AL224" s="51"/>
      <c r="AM224" s="51"/>
      <c r="AN224" s="51"/>
      <c r="AO224" s="51"/>
      <c r="AP224" s="51"/>
      <c r="AQ224" s="51"/>
      <c r="AR224" s="51"/>
      <c r="AS224" s="51"/>
      <c r="AT224" s="51"/>
    </row>
    <row r="225" spans="1:46" s="29" customFormat="1" x14ac:dyDescent="0.25">
      <c r="A225" s="51"/>
      <c r="B225" s="132"/>
      <c r="D225" s="51"/>
      <c r="E225" s="51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1"/>
      <c r="AI225" s="51"/>
      <c r="AJ225" s="51"/>
      <c r="AK225" s="51"/>
      <c r="AL225" s="51"/>
      <c r="AM225" s="51"/>
      <c r="AN225" s="51"/>
      <c r="AO225" s="51"/>
      <c r="AP225" s="51"/>
      <c r="AQ225" s="51"/>
      <c r="AR225" s="51"/>
      <c r="AS225" s="51"/>
      <c r="AT225" s="51"/>
    </row>
    <row r="226" spans="1:46" s="29" customFormat="1" x14ac:dyDescent="0.25">
      <c r="A226" s="51"/>
      <c r="B226" s="132"/>
      <c r="D226" s="51"/>
      <c r="E226" s="51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1"/>
      <c r="AI226" s="51"/>
      <c r="AJ226" s="51"/>
      <c r="AK226" s="51"/>
      <c r="AL226" s="51"/>
      <c r="AM226" s="51"/>
      <c r="AN226" s="51"/>
      <c r="AO226" s="51"/>
      <c r="AP226" s="51"/>
      <c r="AQ226" s="51"/>
      <c r="AR226" s="51"/>
      <c r="AS226" s="51"/>
      <c r="AT226" s="51"/>
    </row>
    <row r="227" spans="1:46" s="29" customFormat="1" x14ac:dyDescent="0.25">
      <c r="A227" s="51"/>
      <c r="B227" s="132"/>
      <c r="D227" s="51"/>
      <c r="E227" s="51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1"/>
      <c r="AI227" s="51"/>
      <c r="AJ227" s="51"/>
      <c r="AK227" s="51"/>
      <c r="AL227" s="51"/>
      <c r="AM227" s="51"/>
      <c r="AN227" s="51"/>
      <c r="AO227" s="51"/>
      <c r="AP227" s="51"/>
      <c r="AQ227" s="51"/>
      <c r="AR227" s="51"/>
      <c r="AS227" s="51"/>
      <c r="AT227" s="51"/>
    </row>
    <row r="228" spans="1:46" s="29" customFormat="1" x14ac:dyDescent="0.25">
      <c r="A228" s="51"/>
      <c r="B228" s="132"/>
      <c r="D228" s="51"/>
      <c r="E228" s="51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1"/>
      <c r="AI228" s="51"/>
      <c r="AJ228" s="51"/>
      <c r="AK228" s="51"/>
      <c r="AL228" s="51"/>
      <c r="AM228" s="51"/>
      <c r="AN228" s="51"/>
      <c r="AO228" s="51"/>
      <c r="AP228" s="51"/>
      <c r="AQ228" s="51"/>
      <c r="AR228" s="51"/>
      <c r="AS228" s="51"/>
      <c r="AT228" s="51"/>
    </row>
    <row r="229" spans="1:46" s="29" customFormat="1" x14ac:dyDescent="0.25">
      <c r="A229" s="51"/>
      <c r="B229" s="132"/>
      <c r="D229" s="51"/>
      <c r="E229" s="51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1"/>
      <c r="AI229" s="51"/>
      <c r="AJ229" s="51"/>
      <c r="AK229" s="51"/>
      <c r="AL229" s="51"/>
      <c r="AM229" s="51"/>
      <c r="AN229" s="51"/>
      <c r="AO229" s="51"/>
      <c r="AP229" s="51"/>
      <c r="AQ229" s="51"/>
      <c r="AR229" s="51"/>
      <c r="AS229" s="51"/>
      <c r="AT229" s="51"/>
    </row>
    <row r="230" spans="1:46" s="29" customFormat="1" x14ac:dyDescent="0.25">
      <c r="A230" s="51"/>
      <c r="B230" s="132"/>
      <c r="D230" s="51"/>
      <c r="E230" s="51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1"/>
      <c r="AI230" s="51"/>
      <c r="AJ230" s="51"/>
      <c r="AK230" s="51"/>
      <c r="AL230" s="51"/>
      <c r="AM230" s="51"/>
      <c r="AN230" s="51"/>
      <c r="AO230" s="51"/>
      <c r="AP230" s="51"/>
      <c r="AQ230" s="51"/>
      <c r="AR230" s="51"/>
      <c r="AS230" s="51"/>
      <c r="AT230" s="51"/>
    </row>
    <row r="231" spans="1:46" s="29" customFormat="1" x14ac:dyDescent="0.25">
      <c r="A231" s="51"/>
      <c r="B231" s="132"/>
      <c r="D231" s="51"/>
      <c r="E231" s="51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1"/>
      <c r="AI231" s="51"/>
      <c r="AJ231" s="51"/>
      <c r="AK231" s="51"/>
      <c r="AL231" s="51"/>
      <c r="AM231" s="51"/>
      <c r="AN231" s="51"/>
      <c r="AO231" s="51"/>
      <c r="AP231" s="51"/>
      <c r="AQ231" s="51"/>
      <c r="AR231" s="51"/>
      <c r="AS231" s="51"/>
      <c r="AT231" s="51"/>
    </row>
    <row r="232" spans="1:46" s="29" customFormat="1" x14ac:dyDescent="0.25">
      <c r="A232" s="51"/>
      <c r="B232" s="132"/>
      <c r="D232" s="51"/>
      <c r="E232" s="51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1"/>
      <c r="AI232" s="51"/>
      <c r="AJ232" s="51"/>
      <c r="AK232" s="51"/>
      <c r="AL232" s="51"/>
      <c r="AM232" s="51"/>
      <c r="AN232" s="51"/>
      <c r="AO232" s="51"/>
      <c r="AP232" s="51"/>
      <c r="AQ232" s="51"/>
      <c r="AR232" s="51"/>
      <c r="AS232" s="51"/>
      <c r="AT232" s="51"/>
    </row>
    <row r="233" spans="1:46" s="29" customFormat="1" x14ac:dyDescent="0.25">
      <c r="A233" s="51"/>
      <c r="B233" s="132"/>
      <c r="D233" s="51"/>
      <c r="E233" s="51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1"/>
      <c r="AI233" s="51"/>
      <c r="AJ233" s="51"/>
      <c r="AK233" s="51"/>
      <c r="AL233" s="51"/>
      <c r="AM233" s="51"/>
      <c r="AN233" s="51"/>
      <c r="AO233" s="51"/>
      <c r="AP233" s="51"/>
      <c r="AQ233" s="51"/>
      <c r="AR233" s="51"/>
      <c r="AS233" s="51"/>
      <c r="AT233" s="51"/>
    </row>
    <row r="234" spans="1:46" s="29" customFormat="1" x14ac:dyDescent="0.25">
      <c r="A234" s="51"/>
      <c r="B234" s="132"/>
      <c r="D234" s="51"/>
      <c r="E234" s="51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1"/>
      <c r="AI234" s="51"/>
      <c r="AJ234" s="51"/>
      <c r="AK234" s="51"/>
      <c r="AL234" s="51"/>
      <c r="AM234" s="51"/>
      <c r="AN234" s="51"/>
      <c r="AO234" s="51"/>
      <c r="AP234" s="51"/>
      <c r="AQ234" s="51"/>
      <c r="AR234" s="51"/>
      <c r="AS234" s="51"/>
      <c r="AT234" s="51"/>
    </row>
    <row r="235" spans="1:46" s="29" customFormat="1" x14ac:dyDescent="0.25">
      <c r="A235" s="51"/>
      <c r="B235" s="132"/>
      <c r="D235" s="51"/>
      <c r="E235" s="51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1"/>
      <c r="AI235" s="51"/>
      <c r="AJ235" s="51"/>
      <c r="AK235" s="51"/>
      <c r="AL235" s="51"/>
      <c r="AM235" s="51"/>
      <c r="AN235" s="51"/>
      <c r="AO235" s="51"/>
      <c r="AP235" s="51"/>
      <c r="AQ235" s="51"/>
      <c r="AR235" s="51"/>
      <c r="AS235" s="51"/>
      <c r="AT235" s="51"/>
    </row>
    <row r="236" spans="1:46" s="29" customFormat="1" x14ac:dyDescent="0.25">
      <c r="A236" s="51"/>
      <c r="B236" s="132"/>
      <c r="D236" s="51"/>
      <c r="E236" s="51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1"/>
      <c r="AI236" s="51"/>
      <c r="AJ236" s="51"/>
      <c r="AK236" s="51"/>
      <c r="AL236" s="51"/>
      <c r="AM236" s="51"/>
      <c r="AN236" s="51"/>
      <c r="AO236" s="51"/>
      <c r="AP236" s="51"/>
      <c r="AQ236" s="51"/>
      <c r="AR236" s="51"/>
      <c r="AS236" s="51"/>
      <c r="AT236" s="51"/>
    </row>
    <row r="237" spans="1:46" s="29" customFormat="1" x14ac:dyDescent="0.25">
      <c r="A237" s="51"/>
      <c r="B237" s="132"/>
      <c r="D237" s="51"/>
      <c r="E237" s="51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1"/>
      <c r="AI237" s="51"/>
      <c r="AJ237" s="51"/>
      <c r="AK237" s="51"/>
      <c r="AL237" s="51"/>
      <c r="AM237" s="51"/>
      <c r="AN237" s="51"/>
      <c r="AO237" s="51"/>
      <c r="AP237" s="51"/>
      <c r="AQ237" s="51"/>
      <c r="AR237" s="51"/>
      <c r="AS237" s="51"/>
      <c r="AT237" s="51"/>
    </row>
    <row r="238" spans="1:46" s="29" customFormat="1" x14ac:dyDescent="0.25">
      <c r="A238" s="51"/>
      <c r="B238" s="132"/>
      <c r="D238" s="51"/>
      <c r="E238" s="51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1"/>
      <c r="AI238" s="51"/>
      <c r="AJ238" s="51"/>
      <c r="AK238" s="51"/>
      <c r="AL238" s="51"/>
      <c r="AM238" s="51"/>
      <c r="AN238" s="51"/>
      <c r="AO238" s="51"/>
      <c r="AP238" s="51"/>
      <c r="AQ238" s="51"/>
      <c r="AR238" s="51"/>
      <c r="AS238" s="51"/>
      <c r="AT238" s="51"/>
    </row>
    <row r="239" spans="1:46" s="29" customFormat="1" x14ac:dyDescent="0.25">
      <c r="A239" s="51"/>
      <c r="B239" s="132"/>
      <c r="D239" s="51"/>
      <c r="E239" s="51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1"/>
      <c r="AI239" s="51"/>
      <c r="AJ239" s="51"/>
      <c r="AK239" s="51"/>
      <c r="AL239" s="51"/>
      <c r="AM239" s="51"/>
      <c r="AN239" s="51"/>
      <c r="AO239" s="51"/>
      <c r="AP239" s="51"/>
      <c r="AQ239" s="51"/>
      <c r="AR239" s="51"/>
      <c r="AS239" s="51"/>
      <c r="AT239" s="51"/>
    </row>
    <row r="240" spans="1:46" s="29" customFormat="1" x14ac:dyDescent="0.25">
      <c r="A240" s="51"/>
      <c r="B240" s="132"/>
      <c r="D240" s="51"/>
      <c r="E240" s="51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1"/>
      <c r="AI240" s="51"/>
      <c r="AJ240" s="51"/>
      <c r="AK240" s="51"/>
      <c r="AL240" s="51"/>
      <c r="AM240" s="51"/>
      <c r="AN240" s="51"/>
      <c r="AO240" s="51"/>
      <c r="AP240" s="51"/>
      <c r="AQ240" s="51"/>
      <c r="AR240" s="51"/>
      <c r="AS240" s="51"/>
      <c r="AT240" s="51"/>
    </row>
    <row r="241" spans="1:46" s="29" customFormat="1" x14ac:dyDescent="0.25">
      <c r="A241" s="51"/>
      <c r="B241" s="132"/>
      <c r="D241" s="51"/>
      <c r="E241" s="51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1"/>
      <c r="AI241" s="51"/>
      <c r="AJ241" s="51"/>
      <c r="AK241" s="51"/>
      <c r="AL241" s="51"/>
      <c r="AM241" s="51"/>
      <c r="AN241" s="51"/>
      <c r="AO241" s="51"/>
      <c r="AP241" s="51"/>
      <c r="AQ241" s="51"/>
      <c r="AR241" s="51"/>
      <c r="AS241" s="51"/>
      <c r="AT241" s="51"/>
    </row>
    <row r="242" spans="1:46" s="29" customFormat="1" x14ac:dyDescent="0.25">
      <c r="A242" s="51"/>
      <c r="B242" s="132"/>
      <c r="D242" s="51"/>
      <c r="E242" s="51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1"/>
      <c r="AI242" s="51"/>
      <c r="AJ242" s="51"/>
      <c r="AK242" s="51"/>
      <c r="AL242" s="51"/>
      <c r="AM242" s="51"/>
      <c r="AN242" s="51"/>
      <c r="AO242" s="51"/>
      <c r="AP242" s="51"/>
      <c r="AQ242" s="51"/>
      <c r="AR242" s="51"/>
      <c r="AS242" s="51"/>
      <c r="AT242" s="51"/>
    </row>
    <row r="243" spans="1:46" s="29" customFormat="1" x14ac:dyDescent="0.25">
      <c r="A243" s="51"/>
      <c r="B243" s="132"/>
      <c r="D243" s="51"/>
      <c r="E243" s="51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1"/>
      <c r="AI243" s="51"/>
      <c r="AJ243" s="51"/>
      <c r="AK243" s="51"/>
      <c r="AL243" s="51"/>
      <c r="AM243" s="51"/>
      <c r="AN243" s="51"/>
      <c r="AO243" s="51"/>
      <c r="AP243" s="51"/>
      <c r="AQ243" s="51"/>
      <c r="AR243" s="51"/>
      <c r="AS243" s="51"/>
      <c r="AT243" s="51"/>
    </row>
    <row r="244" spans="1:46" s="29" customFormat="1" x14ac:dyDescent="0.25">
      <c r="A244" s="51"/>
      <c r="B244" s="132"/>
      <c r="D244" s="51"/>
      <c r="E244" s="51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1"/>
      <c r="AI244" s="51"/>
      <c r="AJ244" s="51"/>
      <c r="AK244" s="51"/>
      <c r="AL244" s="51"/>
      <c r="AM244" s="51"/>
      <c r="AN244" s="51"/>
      <c r="AO244" s="51"/>
      <c r="AP244" s="51"/>
      <c r="AQ244" s="51"/>
      <c r="AR244" s="51"/>
      <c r="AS244" s="51"/>
      <c r="AT244" s="51"/>
    </row>
    <row r="245" spans="1:46" s="29" customFormat="1" x14ac:dyDescent="0.25">
      <c r="A245" s="51"/>
      <c r="B245" s="132"/>
      <c r="D245" s="51"/>
      <c r="E245" s="51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1"/>
      <c r="AI245" s="51"/>
      <c r="AJ245" s="51"/>
      <c r="AK245" s="51"/>
      <c r="AL245" s="51"/>
      <c r="AM245" s="51"/>
      <c r="AN245" s="51"/>
      <c r="AO245" s="51"/>
      <c r="AP245" s="51"/>
      <c r="AQ245" s="51"/>
      <c r="AR245" s="51"/>
      <c r="AS245" s="51"/>
      <c r="AT245" s="51"/>
    </row>
    <row r="246" spans="1:46" s="29" customFormat="1" x14ac:dyDescent="0.25">
      <c r="A246" s="51"/>
      <c r="B246" s="132"/>
      <c r="D246" s="51"/>
      <c r="E246" s="51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1"/>
      <c r="AI246" s="51"/>
      <c r="AJ246" s="51"/>
      <c r="AK246" s="51"/>
      <c r="AL246" s="51"/>
      <c r="AM246" s="51"/>
      <c r="AN246" s="51"/>
      <c r="AO246" s="51"/>
      <c r="AP246" s="51"/>
      <c r="AQ246" s="51"/>
      <c r="AR246" s="51"/>
      <c r="AS246" s="51"/>
      <c r="AT246" s="51"/>
    </row>
    <row r="247" spans="1:46" s="29" customFormat="1" x14ac:dyDescent="0.25">
      <c r="A247" s="51"/>
      <c r="B247" s="132"/>
      <c r="D247" s="51"/>
      <c r="E247" s="51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1"/>
      <c r="AI247" s="51"/>
      <c r="AJ247" s="51"/>
      <c r="AK247" s="51"/>
      <c r="AL247" s="51"/>
      <c r="AM247" s="51"/>
      <c r="AN247" s="51"/>
      <c r="AO247" s="51"/>
      <c r="AP247" s="51"/>
      <c r="AQ247" s="51"/>
      <c r="AR247" s="51"/>
      <c r="AS247" s="51"/>
      <c r="AT247" s="51"/>
    </row>
    <row r="248" spans="1:46" s="29" customFormat="1" x14ac:dyDescent="0.25">
      <c r="A248" s="51"/>
      <c r="B248" s="132"/>
      <c r="D248" s="51"/>
      <c r="E248" s="51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1"/>
      <c r="AI248" s="51"/>
      <c r="AJ248" s="51"/>
      <c r="AK248" s="51"/>
      <c r="AL248" s="51"/>
      <c r="AM248" s="51"/>
      <c r="AN248" s="51"/>
      <c r="AO248" s="51"/>
      <c r="AP248" s="51"/>
      <c r="AQ248" s="51"/>
      <c r="AR248" s="51"/>
      <c r="AS248" s="51"/>
      <c r="AT248" s="51"/>
    </row>
    <row r="249" spans="1:46" s="29" customFormat="1" x14ac:dyDescent="0.25">
      <c r="A249" s="51"/>
      <c r="B249" s="132"/>
      <c r="D249" s="51"/>
      <c r="E249" s="51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1"/>
      <c r="AI249" s="51"/>
      <c r="AJ249" s="51"/>
      <c r="AK249" s="51"/>
      <c r="AL249" s="51"/>
      <c r="AM249" s="51"/>
      <c r="AN249" s="51"/>
      <c r="AO249" s="51"/>
      <c r="AP249" s="51"/>
      <c r="AQ249" s="51"/>
      <c r="AR249" s="51"/>
      <c r="AS249" s="51"/>
      <c r="AT249" s="51"/>
    </row>
    <row r="250" spans="1:46" s="29" customFormat="1" x14ac:dyDescent="0.25">
      <c r="A250" s="51"/>
      <c r="B250" s="132"/>
      <c r="D250" s="51"/>
      <c r="E250" s="51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1"/>
      <c r="AI250" s="51"/>
      <c r="AJ250" s="51"/>
      <c r="AK250" s="51"/>
      <c r="AL250" s="51"/>
      <c r="AM250" s="51"/>
      <c r="AN250" s="51"/>
      <c r="AO250" s="51"/>
      <c r="AP250" s="51"/>
      <c r="AQ250" s="51"/>
      <c r="AR250" s="51"/>
      <c r="AS250" s="51"/>
      <c r="AT250" s="51"/>
    </row>
    <row r="251" spans="1:46" s="29" customFormat="1" x14ac:dyDescent="0.25">
      <c r="A251" s="51"/>
      <c r="B251" s="132"/>
      <c r="D251" s="51"/>
      <c r="E251" s="51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1"/>
      <c r="AI251" s="51"/>
      <c r="AJ251" s="51"/>
      <c r="AK251" s="51"/>
      <c r="AL251" s="51"/>
      <c r="AM251" s="51"/>
      <c r="AN251" s="51"/>
      <c r="AO251" s="51"/>
      <c r="AP251" s="51"/>
      <c r="AQ251" s="51"/>
      <c r="AR251" s="51"/>
      <c r="AS251" s="51"/>
      <c r="AT251" s="51"/>
    </row>
  </sheetData>
  <sheetProtection selectLockedCells="1"/>
  <autoFilter ref="A9:J95"/>
  <mergeCells count="2">
    <mergeCell ref="A1:I1"/>
    <mergeCell ref="A3:I3"/>
  </mergeCells>
  <pageMargins left="0.31496062992125984" right="0.31496062992125984" top="0.35433070866141736" bottom="0.35433070866141736" header="0.31496062992125984" footer="0.31496062992125984"/>
  <pageSetup scale="56" fitToHeight="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MARZO 2020 SI CAPITAL</vt:lpstr>
      <vt:lpstr>'MARZO 2020 SI CAPITAL'!Área_de_impresión</vt:lpstr>
      <vt:lpstr>'MARZO 2020 SI CAPITAL'!Títulos_a_imprimir</vt:lpstr>
    </vt:vector>
  </TitlesOfParts>
  <Company>PERSONAL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Holvey</dc:creator>
  <cp:lastModifiedBy>Elizabeth Ruiz Alvarez</cp:lastModifiedBy>
  <dcterms:created xsi:type="dcterms:W3CDTF">2020-04-06T18:15:24Z</dcterms:created>
  <dcterms:modified xsi:type="dcterms:W3CDTF">2021-04-08T19:30:50Z</dcterms:modified>
</cp:coreProperties>
</file>