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mpartida\ELIZABETH\"/>
    </mc:Choice>
  </mc:AlternateContent>
  <bookViews>
    <workbookView xWindow="0" yWindow="0" windowWidth="19680" windowHeight="6450"/>
  </bookViews>
  <sheets>
    <sheet name="Hoja1" sheetId="1" r:id="rId1"/>
  </sheets>
  <definedNames>
    <definedName name="_xlnm.Print_Area" localSheetId="0">Hoja1!$H$1:$L$192</definedName>
    <definedName name="_xlnm.Print_Titles" localSheetId="0">Hoja1!$1:$3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19" i="1" l="1"/>
  <c r="BX19" i="1"/>
  <c r="BW19" i="1"/>
  <c r="E19" i="1"/>
  <c r="I19" i="1" s="1"/>
  <c r="L19" i="1" s="1"/>
  <c r="O19" i="1" s="1"/>
  <c r="R19" i="1" s="1"/>
  <c r="U19" i="1" s="1"/>
  <c r="X19" i="1" s="1"/>
  <c r="AA19" i="1" s="1"/>
  <c r="AD19" i="1" s="1"/>
  <c r="AG19" i="1" s="1"/>
  <c r="AJ19" i="1" s="1"/>
  <c r="AM19" i="1" s="1"/>
  <c r="AP19" i="1" s="1"/>
  <c r="AS19" i="1" s="1"/>
  <c r="AV19" i="1" s="1"/>
  <c r="AY19" i="1" s="1"/>
  <c r="BB19" i="1" s="1"/>
  <c r="BE19" i="1" s="1"/>
  <c r="BH19" i="1" s="1"/>
  <c r="BK19" i="1" s="1"/>
  <c r="BN19" i="1" s="1"/>
  <c r="BQ19" i="1" s="1"/>
  <c r="BT19" i="1" s="1"/>
  <c r="BZ19" i="1" l="1"/>
  <c r="BY25" i="1" l="1"/>
  <c r="BX25" i="1"/>
  <c r="BW25" i="1"/>
  <c r="BY24" i="1"/>
  <c r="BX24" i="1"/>
  <c r="BW24" i="1"/>
  <c r="BY23" i="1"/>
  <c r="BX23" i="1"/>
  <c r="BW23" i="1"/>
  <c r="BY22" i="1"/>
  <c r="BX22" i="1"/>
  <c r="BW22" i="1"/>
  <c r="BY21" i="1"/>
  <c r="BX21" i="1"/>
  <c r="BW21" i="1"/>
  <c r="BZ21" i="1" s="1"/>
  <c r="BY20" i="1"/>
  <c r="BX20" i="1"/>
  <c r="BW20" i="1"/>
  <c r="BY18" i="1"/>
  <c r="BX18" i="1"/>
  <c r="BW18" i="1"/>
  <c r="BS16" i="1"/>
  <c r="BR16" i="1"/>
  <c r="BM16" i="1"/>
  <c r="BL16" i="1"/>
  <c r="BG16" i="1"/>
  <c r="BF16" i="1"/>
  <c r="BA16" i="1"/>
  <c r="AZ16" i="1"/>
  <c r="AU16" i="1"/>
  <c r="AT16" i="1"/>
  <c r="AO16" i="1"/>
  <c r="AN16" i="1"/>
  <c r="AI16" i="1"/>
  <c r="AH16" i="1"/>
  <c r="AC16" i="1"/>
  <c r="AB16" i="1"/>
  <c r="W16" i="1"/>
  <c r="V16" i="1"/>
  <c r="Q16" i="1"/>
  <c r="P16" i="1"/>
  <c r="K16" i="1"/>
  <c r="J16" i="1"/>
  <c r="BY14" i="1"/>
  <c r="BX14" i="1"/>
  <c r="BW14" i="1"/>
  <c r="BY13" i="1"/>
  <c r="BX13" i="1"/>
  <c r="BW13" i="1"/>
  <c r="BS11" i="1"/>
  <c r="BR11" i="1"/>
  <c r="BM11" i="1"/>
  <c r="BL11" i="1"/>
  <c r="BG11" i="1"/>
  <c r="BF11" i="1"/>
  <c r="BA11" i="1"/>
  <c r="AZ11" i="1"/>
  <c r="AU11" i="1"/>
  <c r="AT11" i="1"/>
  <c r="AO11" i="1"/>
  <c r="AN11" i="1"/>
  <c r="AI11" i="1"/>
  <c r="AH11" i="1"/>
  <c r="AC11" i="1"/>
  <c r="AB11" i="1"/>
  <c r="W11" i="1"/>
  <c r="V11" i="1"/>
  <c r="Q11" i="1"/>
  <c r="P11" i="1"/>
  <c r="K11" i="1"/>
  <c r="J11" i="1"/>
  <c r="BY9" i="1"/>
  <c r="BX9" i="1"/>
  <c r="BZ9" i="1" s="1"/>
  <c r="BW9" i="1"/>
  <c r="BY8" i="1"/>
  <c r="BX8" i="1"/>
  <c r="BW8" i="1"/>
  <c r="BY6" i="1"/>
  <c r="BS6" i="1"/>
  <c r="BR6" i="1"/>
  <c r="BM6" i="1"/>
  <c r="BL6" i="1"/>
  <c r="BG6" i="1"/>
  <c r="BF6" i="1"/>
  <c r="BA6" i="1"/>
  <c r="AZ6" i="1"/>
  <c r="AU6" i="1"/>
  <c r="AT6" i="1"/>
  <c r="AO6" i="1"/>
  <c r="AN6" i="1"/>
  <c r="AI6" i="1"/>
  <c r="AH6" i="1"/>
  <c r="AC6" i="1"/>
  <c r="AB6" i="1"/>
  <c r="W6" i="1"/>
  <c r="V6" i="1"/>
  <c r="Q6" i="1"/>
  <c r="P6" i="1"/>
  <c r="K6" i="1"/>
  <c r="J6" i="1"/>
  <c r="BX6" i="1" l="1"/>
  <c r="BZ25" i="1"/>
  <c r="BX11" i="1"/>
  <c r="BZ14" i="1"/>
  <c r="BZ20" i="1"/>
  <c r="BX16" i="1"/>
  <c r="BZ24" i="1"/>
  <c r="BY16" i="1"/>
  <c r="BW6" i="1"/>
  <c r="BZ8" i="1"/>
  <c r="BZ22" i="1"/>
  <c r="BZ23" i="1"/>
  <c r="BZ13" i="1"/>
  <c r="BW11" i="1"/>
  <c r="BY11" i="1"/>
  <c r="BZ18" i="1"/>
  <c r="BW16" i="1"/>
  <c r="BZ16" i="1" l="1"/>
  <c r="BZ6" i="1"/>
  <c r="BZ11" i="1"/>
  <c r="E25" i="1"/>
  <c r="I25" i="1" s="1"/>
  <c r="L25" i="1" s="1"/>
  <c r="O25" i="1" s="1"/>
  <c r="R25" i="1" s="1"/>
  <c r="U25" i="1" s="1"/>
  <c r="X25" i="1" s="1"/>
  <c r="AA25" i="1" s="1"/>
  <c r="AD25" i="1" s="1"/>
  <c r="AG25" i="1" s="1"/>
  <c r="AJ25" i="1" s="1"/>
  <c r="AM25" i="1" s="1"/>
  <c r="AP25" i="1" s="1"/>
  <c r="AS25" i="1" s="1"/>
  <c r="AV25" i="1" s="1"/>
  <c r="AY25" i="1" s="1"/>
  <c r="BB25" i="1" s="1"/>
  <c r="BE25" i="1" s="1"/>
  <c r="BH25" i="1" s="1"/>
  <c r="BK25" i="1" s="1"/>
  <c r="BN25" i="1" s="1"/>
  <c r="BQ25" i="1" s="1"/>
  <c r="BT25" i="1" s="1"/>
  <c r="E24" i="1"/>
  <c r="I24" i="1" s="1"/>
  <c r="L24" i="1" s="1"/>
  <c r="O24" i="1" s="1"/>
  <c r="R24" i="1" s="1"/>
  <c r="U24" i="1" s="1"/>
  <c r="X24" i="1" s="1"/>
  <c r="AA24" i="1" s="1"/>
  <c r="AD24" i="1" s="1"/>
  <c r="AG24" i="1" s="1"/>
  <c r="AJ24" i="1" s="1"/>
  <c r="AM24" i="1" s="1"/>
  <c r="AP24" i="1" s="1"/>
  <c r="AS24" i="1" s="1"/>
  <c r="AV24" i="1" s="1"/>
  <c r="AY24" i="1" s="1"/>
  <c r="BB24" i="1" s="1"/>
  <c r="BE24" i="1" s="1"/>
  <c r="BH24" i="1" s="1"/>
  <c r="BK24" i="1" s="1"/>
  <c r="BN24" i="1" s="1"/>
  <c r="BQ24" i="1" s="1"/>
  <c r="BT24" i="1" s="1"/>
  <c r="E23" i="1"/>
  <c r="I23" i="1" s="1"/>
  <c r="L23" i="1" s="1"/>
  <c r="O23" i="1" s="1"/>
  <c r="R23" i="1" s="1"/>
  <c r="U23" i="1" s="1"/>
  <c r="X23" i="1" s="1"/>
  <c r="AA23" i="1" s="1"/>
  <c r="AD23" i="1" s="1"/>
  <c r="AG23" i="1" s="1"/>
  <c r="AJ23" i="1" s="1"/>
  <c r="AM23" i="1" s="1"/>
  <c r="AP23" i="1" s="1"/>
  <c r="AS23" i="1" s="1"/>
  <c r="AV23" i="1" s="1"/>
  <c r="AY23" i="1" s="1"/>
  <c r="BB23" i="1" s="1"/>
  <c r="BE23" i="1" s="1"/>
  <c r="BH23" i="1" s="1"/>
  <c r="BK23" i="1" s="1"/>
  <c r="BN23" i="1" s="1"/>
  <c r="BQ23" i="1" s="1"/>
  <c r="BT23" i="1" s="1"/>
  <c r="E22" i="1"/>
  <c r="I22" i="1" s="1"/>
  <c r="L22" i="1" s="1"/>
  <c r="O22" i="1" s="1"/>
  <c r="R22" i="1" s="1"/>
  <c r="U22" i="1" s="1"/>
  <c r="X22" i="1" s="1"/>
  <c r="AA22" i="1" s="1"/>
  <c r="AD22" i="1" s="1"/>
  <c r="AG22" i="1" s="1"/>
  <c r="AJ22" i="1" s="1"/>
  <c r="AM22" i="1" s="1"/>
  <c r="AP22" i="1" s="1"/>
  <c r="AS22" i="1" s="1"/>
  <c r="AV22" i="1" s="1"/>
  <c r="AY22" i="1" s="1"/>
  <c r="BB22" i="1" s="1"/>
  <c r="BE22" i="1" s="1"/>
  <c r="BH22" i="1" s="1"/>
  <c r="BK22" i="1" s="1"/>
  <c r="BN22" i="1" s="1"/>
  <c r="BQ22" i="1" s="1"/>
  <c r="BT22" i="1" s="1"/>
  <c r="E21" i="1"/>
  <c r="I21" i="1" s="1"/>
  <c r="L21" i="1" s="1"/>
  <c r="O21" i="1" s="1"/>
  <c r="R21" i="1" s="1"/>
  <c r="U21" i="1" s="1"/>
  <c r="X21" i="1" s="1"/>
  <c r="AA21" i="1" s="1"/>
  <c r="AD21" i="1" s="1"/>
  <c r="AG21" i="1" s="1"/>
  <c r="AJ21" i="1" s="1"/>
  <c r="AM21" i="1" s="1"/>
  <c r="AP21" i="1" s="1"/>
  <c r="AS21" i="1" s="1"/>
  <c r="AV21" i="1" s="1"/>
  <c r="AY21" i="1" s="1"/>
  <c r="BB21" i="1" s="1"/>
  <c r="BE21" i="1" s="1"/>
  <c r="BH21" i="1" s="1"/>
  <c r="BK21" i="1" s="1"/>
  <c r="BN21" i="1" s="1"/>
  <c r="BQ21" i="1" s="1"/>
  <c r="BT21" i="1" s="1"/>
  <c r="E20" i="1"/>
  <c r="I20" i="1" s="1"/>
  <c r="L20" i="1" s="1"/>
  <c r="O20" i="1" s="1"/>
  <c r="E18" i="1"/>
  <c r="I18" i="1" s="1"/>
  <c r="D16" i="1"/>
  <c r="C16" i="1"/>
  <c r="B16" i="1"/>
  <c r="E14" i="1"/>
  <c r="I14" i="1" s="1"/>
  <c r="E13" i="1"/>
  <c r="I13" i="1" s="1"/>
  <c r="L13" i="1" s="1"/>
  <c r="O13" i="1" s="1"/>
  <c r="D11" i="1"/>
  <c r="C11" i="1"/>
  <c r="B11" i="1"/>
  <c r="E9" i="1"/>
  <c r="I9" i="1" s="1"/>
  <c r="L9" i="1" s="1"/>
  <c r="O9" i="1" s="1"/>
  <c r="R9" i="1" s="1"/>
  <c r="U9" i="1" s="1"/>
  <c r="X9" i="1" s="1"/>
  <c r="AA9" i="1" s="1"/>
  <c r="AD9" i="1" s="1"/>
  <c r="AG9" i="1" s="1"/>
  <c r="AJ9" i="1" s="1"/>
  <c r="AM9" i="1" s="1"/>
  <c r="AP9" i="1" s="1"/>
  <c r="AS9" i="1" s="1"/>
  <c r="AV9" i="1" s="1"/>
  <c r="AY9" i="1" s="1"/>
  <c r="BB9" i="1" s="1"/>
  <c r="BE9" i="1" s="1"/>
  <c r="BH9" i="1" s="1"/>
  <c r="BK9" i="1" s="1"/>
  <c r="BN9" i="1" s="1"/>
  <c r="BQ9" i="1" s="1"/>
  <c r="BT9" i="1" s="1"/>
  <c r="E8" i="1"/>
  <c r="I8" i="1" s="1"/>
  <c r="D6" i="1"/>
  <c r="C6" i="1"/>
  <c r="B6" i="1"/>
  <c r="L8" i="1" l="1"/>
  <c r="O8" i="1" s="1"/>
  <c r="I6" i="1"/>
  <c r="O11" i="1"/>
  <c r="R13" i="1"/>
  <c r="U13" i="1" s="1"/>
  <c r="I11" i="1"/>
  <c r="L14" i="1"/>
  <c r="O14" i="1" s="1"/>
  <c r="R14" i="1" s="1"/>
  <c r="U14" i="1" s="1"/>
  <c r="X14" i="1" s="1"/>
  <c r="AA14" i="1" s="1"/>
  <c r="AD14" i="1" s="1"/>
  <c r="AG14" i="1" s="1"/>
  <c r="AJ14" i="1" s="1"/>
  <c r="AM14" i="1" s="1"/>
  <c r="AP14" i="1" s="1"/>
  <c r="AS14" i="1" s="1"/>
  <c r="AV14" i="1" s="1"/>
  <c r="AY14" i="1" s="1"/>
  <c r="BB14" i="1" s="1"/>
  <c r="BE14" i="1" s="1"/>
  <c r="BH14" i="1" s="1"/>
  <c r="BK14" i="1" s="1"/>
  <c r="BN14" i="1" s="1"/>
  <c r="BQ14" i="1" s="1"/>
  <c r="BT14" i="1" s="1"/>
  <c r="L18" i="1"/>
  <c r="I16" i="1"/>
  <c r="CA6" i="1"/>
  <c r="CB6" i="1" s="1"/>
  <c r="R20" i="1"/>
  <c r="E16" i="1"/>
  <c r="E6" i="1"/>
  <c r="E11" i="1"/>
  <c r="BW179" i="1"/>
  <c r="BW172" i="1"/>
  <c r="BW171" i="1"/>
  <c r="BW164" i="1"/>
  <c r="BW163" i="1"/>
  <c r="BW156" i="1"/>
  <c r="BW149" i="1"/>
  <c r="BW148" i="1"/>
  <c r="BW141" i="1"/>
  <c r="BW134" i="1"/>
  <c r="BW130" i="1"/>
  <c r="BW126" i="1"/>
  <c r="BW119" i="1"/>
  <c r="BW115" i="1"/>
  <c r="BW114" i="1"/>
  <c r="BW110" i="1"/>
  <c r="BW103" i="1"/>
  <c r="BW102" i="1"/>
  <c r="BW101" i="1"/>
  <c r="BW100" i="1"/>
  <c r="BW96" i="1"/>
  <c r="BW92" i="1"/>
  <c r="BW85" i="1"/>
  <c r="BW84" i="1"/>
  <c r="BW83" i="1"/>
  <c r="BW82" i="1"/>
  <c r="BW81" i="1"/>
  <c r="BW80" i="1"/>
  <c r="BW76" i="1"/>
  <c r="BW72" i="1"/>
  <c r="BW65" i="1"/>
  <c r="BW64" i="1"/>
  <c r="BW63" i="1"/>
  <c r="BW62" i="1"/>
  <c r="BW61" i="1"/>
  <c r="BW57" i="1"/>
  <c r="BW56" i="1"/>
  <c r="BW49" i="1"/>
  <c r="BW48" i="1"/>
  <c r="BW47" i="1"/>
  <c r="BW46" i="1"/>
  <c r="BW45" i="1"/>
  <c r="BW44" i="1"/>
  <c r="BW43" i="1"/>
  <c r="BW42" i="1"/>
  <c r="BW41" i="1"/>
  <c r="BW37" i="1"/>
  <c r="BW36" i="1"/>
  <c r="BW32" i="1"/>
  <c r="BW31" i="1"/>
  <c r="BR182" i="1"/>
  <c r="BS177" i="1"/>
  <c r="BR177" i="1"/>
  <c r="BS169" i="1"/>
  <c r="BR169" i="1"/>
  <c r="BS161" i="1"/>
  <c r="BR161" i="1"/>
  <c r="BS154" i="1"/>
  <c r="BR154" i="1"/>
  <c r="BS146" i="1"/>
  <c r="BR146" i="1"/>
  <c r="BS139" i="1"/>
  <c r="BR139" i="1"/>
  <c r="BS132" i="1"/>
  <c r="BR132" i="1"/>
  <c r="BS128" i="1"/>
  <c r="BR128" i="1"/>
  <c r="BS124" i="1"/>
  <c r="BR124" i="1"/>
  <c r="BS117" i="1"/>
  <c r="BR117" i="1"/>
  <c r="BS112" i="1"/>
  <c r="BR112" i="1"/>
  <c r="BS108" i="1"/>
  <c r="BR108" i="1"/>
  <c r="BS98" i="1"/>
  <c r="BR98" i="1"/>
  <c r="BS94" i="1"/>
  <c r="BR94" i="1"/>
  <c r="BS90" i="1"/>
  <c r="BR90" i="1"/>
  <c r="BS78" i="1"/>
  <c r="BR78" i="1"/>
  <c r="BS74" i="1"/>
  <c r="BR74" i="1"/>
  <c r="BS70" i="1"/>
  <c r="BR70" i="1"/>
  <c r="BS59" i="1"/>
  <c r="BR59" i="1"/>
  <c r="BS54" i="1"/>
  <c r="BR54" i="1"/>
  <c r="BS39" i="1"/>
  <c r="BR39" i="1"/>
  <c r="BS34" i="1"/>
  <c r="BS188" i="1" s="1"/>
  <c r="BR34" i="1"/>
  <c r="BR188" i="1" s="1"/>
  <c r="BS29" i="1"/>
  <c r="BR29" i="1"/>
  <c r="BL182" i="1"/>
  <c r="BM177" i="1"/>
  <c r="BL177" i="1"/>
  <c r="BM169" i="1"/>
  <c r="BL169" i="1"/>
  <c r="BM161" i="1"/>
  <c r="BL161" i="1"/>
  <c r="BM154" i="1"/>
  <c r="BL154" i="1"/>
  <c r="BM146" i="1"/>
  <c r="BL146" i="1"/>
  <c r="BM139" i="1"/>
  <c r="BL139" i="1"/>
  <c r="BM132" i="1"/>
  <c r="BL132" i="1"/>
  <c r="BM128" i="1"/>
  <c r="BL128" i="1"/>
  <c r="BM124" i="1"/>
  <c r="BL124" i="1"/>
  <c r="BM117" i="1"/>
  <c r="BL117" i="1"/>
  <c r="BM112" i="1"/>
  <c r="BL112" i="1"/>
  <c r="BM108" i="1"/>
  <c r="BL108" i="1"/>
  <c r="BM98" i="1"/>
  <c r="BL98" i="1"/>
  <c r="BM94" i="1"/>
  <c r="BL94" i="1"/>
  <c r="BM90" i="1"/>
  <c r="BL90" i="1"/>
  <c r="BM78" i="1"/>
  <c r="BL78" i="1"/>
  <c r="BM74" i="1"/>
  <c r="BL74" i="1"/>
  <c r="BM70" i="1"/>
  <c r="BL70" i="1"/>
  <c r="BM59" i="1"/>
  <c r="BL59" i="1"/>
  <c r="BM54" i="1"/>
  <c r="BL54" i="1"/>
  <c r="BM39" i="1"/>
  <c r="BM190" i="1" s="1"/>
  <c r="BL39" i="1"/>
  <c r="BM34" i="1"/>
  <c r="BL34" i="1"/>
  <c r="BL188" i="1" s="1"/>
  <c r="BM29" i="1"/>
  <c r="BM186" i="1" s="1"/>
  <c r="BL29" i="1"/>
  <c r="BF182" i="1"/>
  <c r="BG177" i="1"/>
  <c r="BF177" i="1"/>
  <c r="BG169" i="1"/>
  <c r="BF169" i="1"/>
  <c r="BG161" i="1"/>
  <c r="BF161" i="1"/>
  <c r="BG154" i="1"/>
  <c r="BF154" i="1"/>
  <c r="BG146" i="1"/>
  <c r="BF146" i="1"/>
  <c r="BG139" i="1"/>
  <c r="BF139" i="1"/>
  <c r="BG132" i="1"/>
  <c r="BF132" i="1"/>
  <c r="BG128" i="1"/>
  <c r="BF128" i="1"/>
  <c r="BG124" i="1"/>
  <c r="BF124" i="1"/>
  <c r="BG117" i="1"/>
  <c r="BF117" i="1"/>
  <c r="BG112" i="1"/>
  <c r="BF112" i="1"/>
  <c r="BG108" i="1"/>
  <c r="BF108" i="1"/>
  <c r="BG98" i="1"/>
  <c r="BF98" i="1"/>
  <c r="BG94" i="1"/>
  <c r="BF94" i="1"/>
  <c r="BG90" i="1"/>
  <c r="BF90" i="1"/>
  <c r="BG78" i="1"/>
  <c r="BF78" i="1"/>
  <c r="BG74" i="1"/>
  <c r="BF74" i="1"/>
  <c r="BG70" i="1"/>
  <c r="BF70" i="1"/>
  <c r="BG59" i="1"/>
  <c r="BF59" i="1"/>
  <c r="BG54" i="1"/>
  <c r="BF54" i="1"/>
  <c r="BG39" i="1"/>
  <c r="BG190" i="1" s="1"/>
  <c r="BF39" i="1"/>
  <c r="BG34" i="1"/>
  <c r="BF34" i="1"/>
  <c r="BF188" i="1" s="1"/>
  <c r="BG29" i="1"/>
  <c r="BG186" i="1" s="1"/>
  <c r="BF29" i="1"/>
  <c r="AZ182" i="1"/>
  <c r="BA177" i="1"/>
  <c r="AZ177" i="1"/>
  <c r="BA169" i="1"/>
  <c r="AZ169" i="1"/>
  <c r="BA161" i="1"/>
  <c r="AZ161" i="1"/>
  <c r="BA154" i="1"/>
  <c r="AZ154" i="1"/>
  <c r="BA146" i="1"/>
  <c r="AZ146" i="1"/>
  <c r="BA139" i="1"/>
  <c r="AZ139" i="1"/>
  <c r="BA132" i="1"/>
  <c r="AZ132" i="1"/>
  <c r="BA128" i="1"/>
  <c r="AZ128" i="1"/>
  <c r="BA124" i="1"/>
  <c r="AZ124" i="1"/>
  <c r="BA117" i="1"/>
  <c r="AZ117" i="1"/>
  <c r="BA112" i="1"/>
  <c r="AZ112" i="1"/>
  <c r="BA108" i="1"/>
  <c r="AZ108" i="1"/>
  <c r="BA98" i="1"/>
  <c r="AZ98" i="1"/>
  <c r="BA94" i="1"/>
  <c r="AZ94" i="1"/>
  <c r="BA90" i="1"/>
  <c r="AZ90" i="1"/>
  <c r="BA78" i="1"/>
  <c r="AZ78" i="1"/>
  <c r="BA74" i="1"/>
  <c r="AZ74" i="1"/>
  <c r="BA70" i="1"/>
  <c r="AZ70" i="1"/>
  <c r="BA59" i="1"/>
  <c r="AZ59" i="1"/>
  <c r="BA54" i="1"/>
  <c r="AZ54" i="1"/>
  <c r="BA39" i="1"/>
  <c r="BA190" i="1" s="1"/>
  <c r="AZ39" i="1"/>
  <c r="AZ190" i="1" s="1"/>
  <c r="BA34" i="1"/>
  <c r="AZ34" i="1"/>
  <c r="BA29" i="1"/>
  <c r="BA186" i="1" s="1"/>
  <c r="AZ29" i="1"/>
  <c r="AZ186" i="1" s="1"/>
  <c r="AT182" i="1"/>
  <c r="AU177" i="1"/>
  <c r="AT177" i="1"/>
  <c r="AU169" i="1"/>
  <c r="AT169" i="1"/>
  <c r="AU161" i="1"/>
  <c r="AT161" i="1"/>
  <c r="AU154" i="1"/>
  <c r="AT154" i="1"/>
  <c r="AU146" i="1"/>
  <c r="AT146" i="1"/>
  <c r="AU139" i="1"/>
  <c r="AT139" i="1"/>
  <c r="AU132" i="1"/>
  <c r="AT132" i="1"/>
  <c r="AU128" i="1"/>
  <c r="AT128" i="1"/>
  <c r="AU124" i="1"/>
  <c r="AT124" i="1"/>
  <c r="AU117" i="1"/>
  <c r="AT117" i="1"/>
  <c r="AU112" i="1"/>
  <c r="AT112" i="1"/>
  <c r="AU108" i="1"/>
  <c r="AT108" i="1"/>
  <c r="AU98" i="1"/>
  <c r="AT98" i="1"/>
  <c r="AU94" i="1"/>
  <c r="AT94" i="1"/>
  <c r="AU90" i="1"/>
  <c r="AT90" i="1"/>
  <c r="AU78" i="1"/>
  <c r="AT78" i="1"/>
  <c r="AU74" i="1"/>
  <c r="AT74" i="1"/>
  <c r="AU70" i="1"/>
  <c r="AT70" i="1"/>
  <c r="AU59" i="1"/>
  <c r="AT59" i="1"/>
  <c r="AU54" i="1"/>
  <c r="AT54" i="1"/>
  <c r="AU39" i="1"/>
  <c r="AT39" i="1"/>
  <c r="AT190" i="1" s="1"/>
  <c r="AU34" i="1"/>
  <c r="AU188" i="1" s="1"/>
  <c r="AT34" i="1"/>
  <c r="AU29" i="1"/>
  <c r="AT29" i="1"/>
  <c r="AT186" i="1" s="1"/>
  <c r="AN182" i="1"/>
  <c r="AO177" i="1"/>
  <c r="AN177" i="1"/>
  <c r="AO169" i="1"/>
  <c r="AN169" i="1"/>
  <c r="AO161" i="1"/>
  <c r="AN161" i="1"/>
  <c r="AO154" i="1"/>
  <c r="AN154" i="1"/>
  <c r="AO146" i="1"/>
  <c r="AN146" i="1"/>
  <c r="AO139" i="1"/>
  <c r="AN139" i="1"/>
  <c r="AO132" i="1"/>
  <c r="AN132" i="1"/>
  <c r="AO128" i="1"/>
  <c r="AN128" i="1"/>
  <c r="AO124" i="1"/>
  <c r="AN124" i="1"/>
  <c r="AO117" i="1"/>
  <c r="AN117" i="1"/>
  <c r="AO112" i="1"/>
  <c r="AN112" i="1"/>
  <c r="AO108" i="1"/>
  <c r="AN108" i="1"/>
  <c r="AO98" i="1"/>
  <c r="AN98" i="1"/>
  <c r="AO94" i="1"/>
  <c r="AN94" i="1"/>
  <c r="AO90" i="1"/>
  <c r="AN90" i="1"/>
  <c r="AO78" i="1"/>
  <c r="AN78" i="1"/>
  <c r="AO74" i="1"/>
  <c r="AN74" i="1"/>
  <c r="AO70" i="1"/>
  <c r="AN70" i="1"/>
  <c r="AO59" i="1"/>
  <c r="AN59" i="1"/>
  <c r="AO54" i="1"/>
  <c r="AN54" i="1"/>
  <c r="AO39" i="1"/>
  <c r="AN39" i="1"/>
  <c r="AO34" i="1"/>
  <c r="AO188" i="1" s="1"/>
  <c r="AN34" i="1"/>
  <c r="AN188" i="1" s="1"/>
  <c r="AO29" i="1"/>
  <c r="AN29" i="1"/>
  <c r="AH182" i="1"/>
  <c r="AI177" i="1"/>
  <c r="AH177" i="1"/>
  <c r="AI169" i="1"/>
  <c r="AH169" i="1"/>
  <c r="AI161" i="1"/>
  <c r="AH161" i="1"/>
  <c r="AI154" i="1"/>
  <c r="AH154" i="1"/>
  <c r="AI146" i="1"/>
  <c r="AH146" i="1"/>
  <c r="AI139" i="1"/>
  <c r="AH139" i="1"/>
  <c r="AI132" i="1"/>
  <c r="AH132" i="1"/>
  <c r="AI128" i="1"/>
  <c r="AH128" i="1"/>
  <c r="AI124" i="1"/>
  <c r="AH124" i="1"/>
  <c r="AI117" i="1"/>
  <c r="AH117" i="1"/>
  <c r="AI112" i="1"/>
  <c r="AH112" i="1"/>
  <c r="AI108" i="1"/>
  <c r="AH108" i="1"/>
  <c r="AI98" i="1"/>
  <c r="AH98" i="1"/>
  <c r="AI94" i="1"/>
  <c r="AH94" i="1"/>
  <c r="AI90" i="1"/>
  <c r="AH90" i="1"/>
  <c r="AI78" i="1"/>
  <c r="AH78" i="1"/>
  <c r="AI74" i="1"/>
  <c r="AH74" i="1"/>
  <c r="AI70" i="1"/>
  <c r="AH70" i="1"/>
  <c r="AI59" i="1"/>
  <c r="AH59" i="1"/>
  <c r="AI54" i="1"/>
  <c r="AH54" i="1"/>
  <c r="AI39" i="1"/>
  <c r="AH39" i="1"/>
  <c r="AI34" i="1"/>
  <c r="AH34" i="1"/>
  <c r="AH188" i="1" s="1"/>
  <c r="AI29" i="1"/>
  <c r="AI186" i="1" s="1"/>
  <c r="AH29" i="1"/>
  <c r="AB182" i="1"/>
  <c r="AC177" i="1"/>
  <c r="AB177" i="1"/>
  <c r="AC169" i="1"/>
  <c r="AB169" i="1"/>
  <c r="AC161" i="1"/>
  <c r="AB161" i="1"/>
  <c r="AC154" i="1"/>
  <c r="AB154" i="1"/>
  <c r="AC146" i="1"/>
  <c r="AB146" i="1"/>
  <c r="AC139" i="1"/>
  <c r="AB139" i="1"/>
  <c r="AC132" i="1"/>
  <c r="AB132" i="1"/>
  <c r="AC128" i="1"/>
  <c r="AB128" i="1"/>
  <c r="AC124" i="1"/>
  <c r="AB124" i="1"/>
  <c r="AC117" i="1"/>
  <c r="AB117" i="1"/>
  <c r="AC112" i="1"/>
  <c r="AB112" i="1"/>
  <c r="AC108" i="1"/>
  <c r="AB108" i="1"/>
  <c r="AC98" i="1"/>
  <c r="AB98" i="1"/>
  <c r="AC94" i="1"/>
  <c r="AB94" i="1"/>
  <c r="AC90" i="1"/>
  <c r="AB90" i="1"/>
  <c r="AC78" i="1"/>
  <c r="AB78" i="1"/>
  <c r="AC74" i="1"/>
  <c r="AB74" i="1"/>
  <c r="AC70" i="1"/>
  <c r="AB70" i="1"/>
  <c r="AC59" i="1"/>
  <c r="AB59" i="1"/>
  <c r="AC54" i="1"/>
  <c r="AB54" i="1"/>
  <c r="AC39" i="1"/>
  <c r="AB39" i="1"/>
  <c r="AB190" i="1" s="1"/>
  <c r="AC34" i="1"/>
  <c r="AB34" i="1"/>
  <c r="AC29" i="1"/>
  <c r="AC186" i="1" s="1"/>
  <c r="AB29" i="1"/>
  <c r="V182" i="1"/>
  <c r="W177" i="1"/>
  <c r="V177" i="1"/>
  <c r="W169" i="1"/>
  <c r="V169" i="1"/>
  <c r="W161" i="1"/>
  <c r="V161" i="1"/>
  <c r="W154" i="1"/>
  <c r="V154" i="1"/>
  <c r="W146" i="1"/>
  <c r="V146" i="1"/>
  <c r="W139" i="1"/>
  <c r="V139" i="1"/>
  <c r="W132" i="1"/>
  <c r="V132" i="1"/>
  <c r="W128" i="1"/>
  <c r="V128" i="1"/>
  <c r="W124" i="1"/>
  <c r="V124" i="1"/>
  <c r="W117" i="1"/>
  <c r="V117" i="1"/>
  <c r="W112" i="1"/>
  <c r="V112" i="1"/>
  <c r="W108" i="1"/>
  <c r="V108" i="1"/>
  <c r="W98" i="1"/>
  <c r="V98" i="1"/>
  <c r="W94" i="1"/>
  <c r="V94" i="1"/>
  <c r="W90" i="1"/>
  <c r="V90" i="1"/>
  <c r="W78" i="1"/>
  <c r="V78" i="1"/>
  <c r="W74" i="1"/>
  <c r="V74" i="1"/>
  <c r="W70" i="1"/>
  <c r="V70" i="1"/>
  <c r="W59" i="1"/>
  <c r="V59" i="1"/>
  <c r="W54" i="1"/>
  <c r="V54" i="1"/>
  <c r="W39" i="1"/>
  <c r="V39" i="1"/>
  <c r="W34" i="1"/>
  <c r="W188" i="1" s="1"/>
  <c r="V34" i="1"/>
  <c r="W29" i="1"/>
  <c r="V29" i="1"/>
  <c r="V186" i="1" s="1"/>
  <c r="P182" i="1"/>
  <c r="Q177" i="1"/>
  <c r="P177" i="1"/>
  <c r="Q169" i="1"/>
  <c r="P169" i="1"/>
  <c r="Q161" i="1"/>
  <c r="P161" i="1"/>
  <c r="Q154" i="1"/>
  <c r="P154" i="1"/>
  <c r="Q146" i="1"/>
  <c r="P146" i="1"/>
  <c r="Q139" i="1"/>
  <c r="P139" i="1"/>
  <c r="Q132" i="1"/>
  <c r="P132" i="1"/>
  <c r="Q128" i="1"/>
  <c r="P128" i="1"/>
  <c r="Q124" i="1"/>
  <c r="P124" i="1"/>
  <c r="Q117" i="1"/>
  <c r="P117" i="1"/>
  <c r="Q112" i="1"/>
  <c r="P112" i="1"/>
  <c r="Q108" i="1"/>
  <c r="P108" i="1"/>
  <c r="Q98" i="1"/>
  <c r="P98" i="1"/>
  <c r="Q94" i="1"/>
  <c r="P94" i="1"/>
  <c r="Q90" i="1"/>
  <c r="P90" i="1"/>
  <c r="Q78" i="1"/>
  <c r="P78" i="1"/>
  <c r="Q74" i="1"/>
  <c r="P74" i="1"/>
  <c r="Q70" i="1"/>
  <c r="P70" i="1"/>
  <c r="Q59" i="1"/>
  <c r="P59" i="1"/>
  <c r="Q54" i="1"/>
  <c r="P54" i="1"/>
  <c r="Q39" i="1"/>
  <c r="P39" i="1"/>
  <c r="Q34" i="1"/>
  <c r="Q188" i="1" s="1"/>
  <c r="P34" i="1"/>
  <c r="Q29" i="1"/>
  <c r="P29" i="1"/>
  <c r="J182" i="1"/>
  <c r="K177" i="1"/>
  <c r="J177" i="1"/>
  <c r="K169" i="1"/>
  <c r="J169" i="1"/>
  <c r="K161" i="1"/>
  <c r="J161" i="1"/>
  <c r="K154" i="1"/>
  <c r="J154" i="1"/>
  <c r="K146" i="1"/>
  <c r="J146" i="1"/>
  <c r="K139" i="1"/>
  <c r="J139" i="1"/>
  <c r="K132" i="1"/>
  <c r="J132" i="1"/>
  <c r="K128" i="1"/>
  <c r="J128" i="1"/>
  <c r="K124" i="1"/>
  <c r="J124" i="1"/>
  <c r="K117" i="1"/>
  <c r="J117" i="1"/>
  <c r="K112" i="1"/>
  <c r="J112" i="1"/>
  <c r="K108" i="1"/>
  <c r="J108" i="1"/>
  <c r="K98" i="1"/>
  <c r="J98" i="1"/>
  <c r="K94" i="1"/>
  <c r="J94" i="1"/>
  <c r="K90" i="1"/>
  <c r="J90" i="1"/>
  <c r="K78" i="1"/>
  <c r="J78" i="1"/>
  <c r="K74" i="1"/>
  <c r="J74" i="1"/>
  <c r="K70" i="1"/>
  <c r="J70" i="1"/>
  <c r="K59" i="1"/>
  <c r="J59" i="1"/>
  <c r="K54" i="1"/>
  <c r="J54" i="1"/>
  <c r="K39" i="1"/>
  <c r="K190" i="1" s="1"/>
  <c r="J39" i="1"/>
  <c r="K34" i="1"/>
  <c r="J34" i="1"/>
  <c r="J188" i="1" s="1"/>
  <c r="K29" i="1"/>
  <c r="K186" i="1" s="1"/>
  <c r="J29" i="1"/>
  <c r="AI190" i="1" l="1"/>
  <c r="AC190" i="1"/>
  <c r="AB186" i="1"/>
  <c r="V190" i="1"/>
  <c r="J186" i="1"/>
  <c r="J190" i="1"/>
  <c r="Q186" i="1"/>
  <c r="Q190" i="1"/>
  <c r="V188" i="1"/>
  <c r="AC188" i="1"/>
  <c r="AH186" i="1"/>
  <c r="AH190" i="1"/>
  <c r="AO186" i="1"/>
  <c r="AO190" i="1"/>
  <c r="AT188" i="1"/>
  <c r="BA188" i="1"/>
  <c r="BF186" i="1"/>
  <c r="BF190" i="1"/>
  <c r="X13" i="1"/>
  <c r="AA13" i="1" s="1"/>
  <c r="U11" i="1"/>
  <c r="O18" i="1"/>
  <c r="L16" i="1"/>
  <c r="R11" i="1"/>
  <c r="BM188" i="1"/>
  <c r="BR186" i="1"/>
  <c r="BR190" i="1"/>
  <c r="L6" i="1"/>
  <c r="P188" i="1"/>
  <c r="K188" i="1"/>
  <c r="P186" i="1"/>
  <c r="P190" i="1"/>
  <c r="W186" i="1"/>
  <c r="W190" i="1"/>
  <c r="AB188" i="1"/>
  <c r="AI188" i="1"/>
  <c r="AN186" i="1"/>
  <c r="AN190" i="1"/>
  <c r="AU186" i="1"/>
  <c r="AU190" i="1"/>
  <c r="AZ188" i="1"/>
  <c r="BG188" i="1"/>
  <c r="BL186" i="1"/>
  <c r="BL190" i="1"/>
  <c r="BS186" i="1"/>
  <c r="BS190" i="1"/>
  <c r="L11" i="1"/>
  <c r="O6" i="1"/>
  <c r="R8" i="1"/>
  <c r="U8" i="1" s="1"/>
  <c r="U20" i="1"/>
  <c r="BW112" i="1"/>
  <c r="B112" i="1"/>
  <c r="BY115" i="1"/>
  <c r="BX115" i="1"/>
  <c r="BY114" i="1"/>
  <c r="BX114" i="1"/>
  <c r="BY110" i="1"/>
  <c r="BX110" i="1"/>
  <c r="BY179" i="1"/>
  <c r="BX179" i="1"/>
  <c r="BY172" i="1"/>
  <c r="BX172" i="1"/>
  <c r="BY171" i="1"/>
  <c r="BX171" i="1"/>
  <c r="BY164" i="1"/>
  <c r="BX164" i="1"/>
  <c r="BY163" i="1"/>
  <c r="BX163" i="1"/>
  <c r="BY156" i="1"/>
  <c r="BX156" i="1"/>
  <c r="BY149" i="1"/>
  <c r="BX149" i="1"/>
  <c r="BY148" i="1"/>
  <c r="BX148" i="1"/>
  <c r="BY141" i="1"/>
  <c r="BX141" i="1"/>
  <c r="BY134" i="1"/>
  <c r="BX134" i="1"/>
  <c r="BY130" i="1"/>
  <c r="BX130" i="1"/>
  <c r="BY126" i="1"/>
  <c r="BX126" i="1"/>
  <c r="BY119" i="1"/>
  <c r="BX119" i="1"/>
  <c r="BY103" i="1"/>
  <c r="BX103" i="1"/>
  <c r="BY102" i="1"/>
  <c r="BX102" i="1"/>
  <c r="BY101" i="1"/>
  <c r="BX101" i="1"/>
  <c r="BY100" i="1"/>
  <c r="BX100" i="1"/>
  <c r="BY96" i="1"/>
  <c r="BX96" i="1"/>
  <c r="BY92" i="1"/>
  <c r="BX92" i="1"/>
  <c r="BY85" i="1"/>
  <c r="BX85" i="1"/>
  <c r="BY84" i="1"/>
  <c r="BX84" i="1"/>
  <c r="BY83" i="1"/>
  <c r="BX83" i="1"/>
  <c r="BY82" i="1"/>
  <c r="BX82" i="1"/>
  <c r="BY81" i="1"/>
  <c r="BX81" i="1"/>
  <c r="BY80" i="1"/>
  <c r="BX80" i="1"/>
  <c r="BY76" i="1"/>
  <c r="BX76" i="1"/>
  <c r="BY72" i="1"/>
  <c r="BX72" i="1"/>
  <c r="BY65" i="1"/>
  <c r="BX65" i="1"/>
  <c r="BY64" i="1"/>
  <c r="BX64" i="1"/>
  <c r="BY63" i="1"/>
  <c r="BX63" i="1"/>
  <c r="BY62" i="1"/>
  <c r="BX62" i="1"/>
  <c r="BY61" i="1"/>
  <c r="BX61" i="1"/>
  <c r="BY57" i="1"/>
  <c r="BX57" i="1"/>
  <c r="BY56" i="1"/>
  <c r="BX56" i="1"/>
  <c r="BY49" i="1"/>
  <c r="BX49" i="1"/>
  <c r="BY48" i="1"/>
  <c r="BX48" i="1"/>
  <c r="BY47" i="1"/>
  <c r="BX47" i="1"/>
  <c r="BY46" i="1"/>
  <c r="BX46" i="1"/>
  <c r="BY45" i="1"/>
  <c r="BX45" i="1"/>
  <c r="BY44" i="1"/>
  <c r="BX44" i="1"/>
  <c r="BY43" i="1"/>
  <c r="BX43" i="1"/>
  <c r="BY42" i="1"/>
  <c r="BX42" i="1"/>
  <c r="BY41" i="1"/>
  <c r="BX41" i="1"/>
  <c r="BY37" i="1"/>
  <c r="BX37" i="1"/>
  <c r="BY36" i="1"/>
  <c r="BX36" i="1"/>
  <c r="BY32" i="1"/>
  <c r="BX32" i="1"/>
  <c r="BY31" i="1"/>
  <c r="BX31" i="1"/>
  <c r="R18" i="1" l="1"/>
  <c r="O16" i="1"/>
  <c r="X11" i="1"/>
  <c r="U6" i="1"/>
  <c r="X8" i="1"/>
  <c r="AA8" i="1" s="1"/>
  <c r="AD13" i="1"/>
  <c r="AG13" i="1" s="1"/>
  <c r="AA11" i="1"/>
  <c r="R6" i="1"/>
  <c r="X20" i="1"/>
  <c r="BR192" i="1"/>
  <c r="V192" i="1"/>
  <c r="K192" i="1"/>
  <c r="AC192" i="1"/>
  <c r="AH192" i="1"/>
  <c r="BF192" i="1"/>
  <c r="AN192" i="1"/>
  <c r="BL192" i="1"/>
  <c r="W192" i="1"/>
  <c r="AT192" i="1"/>
  <c r="P192" i="1"/>
  <c r="Q192" i="1"/>
  <c r="AB192" i="1"/>
  <c r="BS192" i="1"/>
  <c r="BA192" i="1"/>
  <c r="BM192" i="1"/>
  <c r="AZ192" i="1"/>
  <c r="J192" i="1"/>
  <c r="AO192" i="1"/>
  <c r="AU192" i="1"/>
  <c r="AI192" i="1"/>
  <c r="BG192" i="1"/>
  <c r="BY112" i="1"/>
  <c r="D112" i="1"/>
  <c r="AD8" i="1" l="1"/>
  <c r="AG8" i="1" s="1"/>
  <c r="AA6" i="1"/>
  <c r="AD11" i="1"/>
  <c r="X6" i="1"/>
  <c r="AJ13" i="1"/>
  <c r="AM13" i="1" s="1"/>
  <c r="AG11" i="1"/>
  <c r="U18" i="1"/>
  <c r="R16" i="1"/>
  <c r="AA20" i="1"/>
  <c r="BZ49" i="1"/>
  <c r="BZ48" i="1"/>
  <c r="BZ47" i="1"/>
  <c r="BZ46" i="1"/>
  <c r="BZ45" i="1"/>
  <c r="BZ44" i="1"/>
  <c r="BZ43" i="1"/>
  <c r="BZ42" i="1"/>
  <c r="BZ41" i="1"/>
  <c r="BZ37" i="1"/>
  <c r="BZ36" i="1"/>
  <c r="BZ32" i="1"/>
  <c r="X18" i="1" l="1"/>
  <c r="U16" i="1"/>
  <c r="AD6" i="1"/>
  <c r="AJ11" i="1"/>
  <c r="AJ8" i="1"/>
  <c r="AM8" i="1" s="1"/>
  <c r="AG6" i="1"/>
  <c r="AM11" i="1"/>
  <c r="AP13" i="1"/>
  <c r="AS13" i="1" s="1"/>
  <c r="AD20" i="1"/>
  <c r="BY59" i="1"/>
  <c r="BX59" i="1"/>
  <c r="BY54" i="1"/>
  <c r="BX54" i="1"/>
  <c r="AP11" i="1" l="1"/>
  <c r="AM6" i="1"/>
  <c r="AP8" i="1"/>
  <c r="AS8" i="1" s="1"/>
  <c r="AJ6" i="1"/>
  <c r="AA18" i="1"/>
  <c r="X16" i="1"/>
  <c r="AV13" i="1"/>
  <c r="AY13" i="1" s="1"/>
  <c r="AS11" i="1"/>
  <c r="AG20" i="1"/>
  <c r="BZ56" i="1"/>
  <c r="BZ57" i="1"/>
  <c r="AV11" i="1" l="1"/>
  <c r="AS6" i="1"/>
  <c r="AV8" i="1"/>
  <c r="AY8" i="1" s="1"/>
  <c r="AY11" i="1"/>
  <c r="BB13" i="1"/>
  <c r="BE13" i="1" s="1"/>
  <c r="AD18" i="1"/>
  <c r="AA16" i="1"/>
  <c r="AP6" i="1"/>
  <c r="AJ20" i="1"/>
  <c r="BY177" i="1"/>
  <c r="BX177" i="1"/>
  <c r="BY139" i="1"/>
  <c r="BX139" i="1"/>
  <c r="BY132" i="1"/>
  <c r="BY128" i="1"/>
  <c r="BX128" i="1"/>
  <c r="BY124" i="1"/>
  <c r="BX124" i="1"/>
  <c r="BY117" i="1"/>
  <c r="BX117" i="1"/>
  <c r="BY108" i="1"/>
  <c r="BZ101" i="1"/>
  <c r="BY94" i="1"/>
  <c r="BX94" i="1"/>
  <c r="BY90" i="1"/>
  <c r="BX90" i="1"/>
  <c r="BY74" i="1"/>
  <c r="BX74" i="1"/>
  <c r="BY70" i="1"/>
  <c r="BX182" i="1"/>
  <c r="BW177" i="1"/>
  <c r="BZ172" i="1"/>
  <c r="BW169" i="1"/>
  <c r="BW161" i="1"/>
  <c r="BW154" i="1"/>
  <c r="BW146" i="1"/>
  <c r="BW139" i="1"/>
  <c r="BW132" i="1"/>
  <c r="BZ130" i="1"/>
  <c r="BW128" i="1"/>
  <c r="BW124" i="1"/>
  <c r="BW117" i="1"/>
  <c r="BW108" i="1"/>
  <c r="BW98" i="1"/>
  <c r="BW94" i="1"/>
  <c r="BW90" i="1"/>
  <c r="BW78" i="1"/>
  <c r="BW74" i="1"/>
  <c r="BW70" i="1"/>
  <c r="BW59" i="1"/>
  <c r="BW54" i="1"/>
  <c r="BW39" i="1"/>
  <c r="BW190" i="1" s="1"/>
  <c r="BW34" i="1"/>
  <c r="BZ31" i="1"/>
  <c r="BW29" i="1"/>
  <c r="C182" i="1"/>
  <c r="E179" i="1"/>
  <c r="I179" i="1" s="1"/>
  <c r="I177" i="1" s="1"/>
  <c r="D177" i="1"/>
  <c r="C177" i="1"/>
  <c r="B177" i="1"/>
  <c r="E172" i="1"/>
  <c r="I172" i="1" s="1"/>
  <c r="E171" i="1"/>
  <c r="I171" i="1" s="1"/>
  <c r="D169" i="1"/>
  <c r="C169" i="1"/>
  <c r="B169" i="1"/>
  <c r="E164" i="1"/>
  <c r="I164" i="1" s="1"/>
  <c r="E163" i="1"/>
  <c r="I163" i="1" s="1"/>
  <c r="D161" i="1"/>
  <c r="C161" i="1"/>
  <c r="B161" i="1"/>
  <c r="E156" i="1"/>
  <c r="I156" i="1" s="1"/>
  <c r="I154" i="1" s="1"/>
  <c r="D154" i="1"/>
  <c r="C154" i="1"/>
  <c r="B154" i="1"/>
  <c r="E149" i="1"/>
  <c r="I149" i="1" s="1"/>
  <c r="E148" i="1"/>
  <c r="I148" i="1" s="1"/>
  <c r="I146" i="1" s="1"/>
  <c r="D146" i="1"/>
  <c r="C146" i="1"/>
  <c r="B146" i="1"/>
  <c r="E141" i="1"/>
  <c r="I141" i="1" s="1"/>
  <c r="I139" i="1" s="1"/>
  <c r="D139" i="1"/>
  <c r="C139" i="1"/>
  <c r="B139" i="1"/>
  <c r="E134" i="1"/>
  <c r="I134" i="1" s="1"/>
  <c r="I132" i="1" s="1"/>
  <c r="D132" i="1"/>
  <c r="C132" i="1"/>
  <c r="B132" i="1"/>
  <c r="E130" i="1"/>
  <c r="I130" i="1" s="1"/>
  <c r="I128" i="1" s="1"/>
  <c r="D128" i="1"/>
  <c r="C128" i="1"/>
  <c r="B128" i="1"/>
  <c r="E126" i="1"/>
  <c r="I126" i="1" s="1"/>
  <c r="I124" i="1" s="1"/>
  <c r="D124" i="1"/>
  <c r="C124" i="1"/>
  <c r="B124" i="1"/>
  <c r="B123" i="1" s="1"/>
  <c r="E119" i="1"/>
  <c r="I119" i="1" s="1"/>
  <c r="I117" i="1" s="1"/>
  <c r="D117" i="1"/>
  <c r="C117" i="1"/>
  <c r="B117" i="1"/>
  <c r="E115" i="1"/>
  <c r="I115" i="1" s="1"/>
  <c r="E114" i="1"/>
  <c r="I114" i="1" s="1"/>
  <c r="C112" i="1"/>
  <c r="E112" i="1" s="1"/>
  <c r="E110" i="1"/>
  <c r="I110" i="1" s="1"/>
  <c r="I108" i="1" s="1"/>
  <c r="D108" i="1"/>
  <c r="C108" i="1"/>
  <c r="B108" i="1"/>
  <c r="E103" i="1"/>
  <c r="I103" i="1" s="1"/>
  <c r="E102" i="1"/>
  <c r="I102" i="1" s="1"/>
  <c r="E101" i="1"/>
  <c r="I101" i="1" s="1"/>
  <c r="E100" i="1"/>
  <c r="I100" i="1" s="1"/>
  <c r="D98" i="1"/>
  <c r="C98" i="1"/>
  <c r="B98" i="1"/>
  <c r="E96" i="1"/>
  <c r="I96" i="1" s="1"/>
  <c r="I94" i="1" s="1"/>
  <c r="D94" i="1"/>
  <c r="C94" i="1"/>
  <c r="B94" i="1"/>
  <c r="E92" i="1"/>
  <c r="I92" i="1" s="1"/>
  <c r="I90" i="1" s="1"/>
  <c r="D90" i="1"/>
  <c r="C90" i="1"/>
  <c r="B90" i="1"/>
  <c r="E85" i="1"/>
  <c r="I85" i="1" s="1"/>
  <c r="E84" i="1"/>
  <c r="I84" i="1" s="1"/>
  <c r="E83" i="1"/>
  <c r="I83" i="1" s="1"/>
  <c r="E82" i="1"/>
  <c r="I82" i="1" s="1"/>
  <c r="E81" i="1"/>
  <c r="I81" i="1" s="1"/>
  <c r="E80" i="1"/>
  <c r="I80" i="1" s="1"/>
  <c r="D78" i="1"/>
  <c r="C78" i="1"/>
  <c r="B78" i="1"/>
  <c r="E76" i="1"/>
  <c r="I76" i="1" s="1"/>
  <c r="I74" i="1" s="1"/>
  <c r="D74" i="1"/>
  <c r="C74" i="1"/>
  <c r="B74" i="1"/>
  <c r="E72" i="1"/>
  <c r="I72" i="1" s="1"/>
  <c r="I70" i="1" s="1"/>
  <c r="D70" i="1"/>
  <c r="C70" i="1"/>
  <c r="B70" i="1"/>
  <c r="B69" i="1" s="1"/>
  <c r="E65" i="1"/>
  <c r="I65" i="1" s="1"/>
  <c r="E64" i="1"/>
  <c r="I64" i="1" s="1"/>
  <c r="E63" i="1"/>
  <c r="I63" i="1" s="1"/>
  <c r="E62" i="1"/>
  <c r="I62" i="1" s="1"/>
  <c r="E61" i="1"/>
  <c r="I61" i="1" s="1"/>
  <c r="D59" i="1"/>
  <c r="C59" i="1"/>
  <c r="B59" i="1"/>
  <c r="E57" i="1"/>
  <c r="I57" i="1" s="1"/>
  <c r="E56" i="1"/>
  <c r="I56" i="1" s="1"/>
  <c r="I54" i="1" s="1"/>
  <c r="D54" i="1"/>
  <c r="C54" i="1"/>
  <c r="B54" i="1"/>
  <c r="B53" i="1" s="1"/>
  <c r="E49" i="1"/>
  <c r="I49" i="1" s="1"/>
  <c r="E48" i="1"/>
  <c r="I48" i="1" s="1"/>
  <c r="E47" i="1"/>
  <c r="I47" i="1" s="1"/>
  <c r="E46" i="1"/>
  <c r="I46" i="1" s="1"/>
  <c r="E45" i="1"/>
  <c r="I45" i="1" s="1"/>
  <c r="E44" i="1"/>
  <c r="I44" i="1" s="1"/>
  <c r="E43" i="1"/>
  <c r="I43" i="1" s="1"/>
  <c r="E42" i="1"/>
  <c r="I42" i="1" s="1"/>
  <c r="E41" i="1"/>
  <c r="I41" i="1" s="1"/>
  <c r="D39" i="1"/>
  <c r="C39" i="1"/>
  <c r="B39" i="1"/>
  <c r="E37" i="1"/>
  <c r="I37" i="1" s="1"/>
  <c r="E36" i="1"/>
  <c r="I36" i="1" s="1"/>
  <c r="D34" i="1"/>
  <c r="C34" i="1"/>
  <c r="B34" i="1"/>
  <c r="E32" i="1"/>
  <c r="I32" i="1" s="1"/>
  <c r="E31" i="1"/>
  <c r="I31" i="1" s="1"/>
  <c r="D29" i="1"/>
  <c r="C29" i="1"/>
  <c r="B29" i="1"/>
  <c r="I34" i="1" l="1"/>
  <c r="I112" i="1"/>
  <c r="BW188" i="1"/>
  <c r="BH13" i="1"/>
  <c r="BK13" i="1" s="1"/>
  <c r="BE11" i="1"/>
  <c r="BB11" i="1"/>
  <c r="BW186" i="1"/>
  <c r="BB8" i="1"/>
  <c r="BE8" i="1" s="1"/>
  <c r="AY6" i="1"/>
  <c r="AG18" i="1"/>
  <c r="AD16" i="1"/>
  <c r="AV6" i="1"/>
  <c r="AM20" i="1"/>
  <c r="B186" i="1"/>
  <c r="B28" i="1"/>
  <c r="B89" i="1"/>
  <c r="B107" i="1"/>
  <c r="D190" i="1"/>
  <c r="B188" i="1"/>
  <c r="C186" i="1"/>
  <c r="D186" i="1"/>
  <c r="C188" i="1"/>
  <c r="B190" i="1"/>
  <c r="D188" i="1"/>
  <c r="C190" i="1"/>
  <c r="I59" i="1"/>
  <c r="I39" i="1"/>
  <c r="I98" i="1"/>
  <c r="I78" i="1"/>
  <c r="I161" i="1"/>
  <c r="I29" i="1"/>
  <c r="I186" i="1" s="1"/>
  <c r="I169" i="1"/>
  <c r="E161" i="1"/>
  <c r="E54" i="1"/>
  <c r="BZ76" i="1"/>
  <c r="E154" i="1"/>
  <c r="BZ63" i="1"/>
  <c r="BZ65" i="1"/>
  <c r="BZ81" i="1"/>
  <c r="BZ83" i="1"/>
  <c r="BZ85" i="1"/>
  <c r="E117" i="1"/>
  <c r="BZ96" i="1"/>
  <c r="BZ141" i="1"/>
  <c r="BZ179" i="1"/>
  <c r="BZ62" i="1"/>
  <c r="BZ64" i="1"/>
  <c r="BZ72" i="1"/>
  <c r="BZ82" i="1"/>
  <c r="BZ84" i="1"/>
  <c r="BZ100" i="1"/>
  <c r="BZ102" i="1"/>
  <c r="BZ110" i="1"/>
  <c r="BZ115" i="1"/>
  <c r="BZ134" i="1"/>
  <c r="BZ148" i="1"/>
  <c r="BZ156" i="1"/>
  <c r="BZ163" i="1"/>
  <c r="BZ171" i="1"/>
  <c r="E139" i="1"/>
  <c r="BX70" i="1"/>
  <c r="BZ70" i="1" s="1"/>
  <c r="BZ92" i="1"/>
  <c r="BX29" i="1"/>
  <c r="BX34" i="1"/>
  <c r="BX188" i="1" s="1"/>
  <c r="BZ74" i="1"/>
  <c r="BZ94" i="1"/>
  <c r="BX98" i="1"/>
  <c r="BZ103" i="1"/>
  <c r="BZ114" i="1"/>
  <c r="BZ149" i="1"/>
  <c r="BZ164" i="1"/>
  <c r="BX108" i="1"/>
  <c r="BZ108" i="1" s="1"/>
  <c r="BZ126" i="1"/>
  <c r="BX132" i="1"/>
  <c r="BZ132" i="1" s="1"/>
  <c r="E29" i="1"/>
  <c r="E70" i="1"/>
  <c r="E78" i="1"/>
  <c r="E108" i="1"/>
  <c r="BY29" i="1"/>
  <c r="BY186" i="1" s="1"/>
  <c r="BY34" i="1"/>
  <c r="BY188" i="1" s="1"/>
  <c r="BY78" i="1"/>
  <c r="BY98" i="1"/>
  <c r="BY146" i="1"/>
  <c r="BY154" i="1"/>
  <c r="BZ139" i="1"/>
  <c r="CA139" i="1" s="1"/>
  <c r="CB139" i="1" s="1"/>
  <c r="BZ117" i="1"/>
  <c r="E74" i="1"/>
  <c r="E90" i="1"/>
  <c r="E98" i="1"/>
  <c r="E124" i="1"/>
  <c r="E132" i="1"/>
  <c r="E169" i="1"/>
  <c r="BZ61" i="1"/>
  <c r="BX146" i="1"/>
  <c r="BX39" i="1"/>
  <c r="BX78" i="1"/>
  <c r="BX154" i="1"/>
  <c r="BZ128" i="1"/>
  <c r="E39" i="1"/>
  <c r="BZ119" i="1"/>
  <c r="E34" i="1"/>
  <c r="E59" i="1"/>
  <c r="E94" i="1"/>
  <c r="E128" i="1"/>
  <c r="E146" i="1"/>
  <c r="E177" i="1"/>
  <c r="BY39" i="1"/>
  <c r="BY161" i="1"/>
  <c r="BY169" i="1"/>
  <c r="BZ177" i="1"/>
  <c r="CA177" i="1" s="1"/>
  <c r="CB177" i="1" s="1"/>
  <c r="BX169" i="1"/>
  <c r="BX161" i="1"/>
  <c r="BZ124" i="1"/>
  <c r="BX112" i="1"/>
  <c r="BZ112" i="1" s="1"/>
  <c r="BZ90" i="1"/>
  <c r="BZ80" i="1"/>
  <c r="BB6" i="1" l="1"/>
  <c r="BK11" i="1"/>
  <c r="BN13" i="1"/>
  <c r="BQ13" i="1" s="1"/>
  <c r="BE6" i="1"/>
  <c r="BH8" i="1"/>
  <c r="BK8" i="1" s="1"/>
  <c r="BX190" i="1"/>
  <c r="BX186" i="1"/>
  <c r="I190" i="1"/>
  <c r="I192" i="1" s="1"/>
  <c r="BY190" i="1"/>
  <c r="AJ18" i="1"/>
  <c r="AG16" i="1"/>
  <c r="BH11" i="1"/>
  <c r="I188" i="1"/>
  <c r="AP20" i="1"/>
  <c r="E190" i="1"/>
  <c r="E186" i="1"/>
  <c r="BZ146" i="1"/>
  <c r="CA146" i="1" s="1"/>
  <c r="CB146" i="1" s="1"/>
  <c r="E188" i="1"/>
  <c r="CA124" i="1"/>
  <c r="CB124" i="1" s="1"/>
  <c r="CA108" i="1"/>
  <c r="CB108" i="1" s="1"/>
  <c r="BZ161" i="1"/>
  <c r="CA161" i="1" s="1"/>
  <c r="CB161" i="1" s="1"/>
  <c r="BZ78" i="1"/>
  <c r="CA70" i="1" s="1"/>
  <c r="CB70" i="1" s="1"/>
  <c r="BZ98" i="1"/>
  <c r="CA90" i="1" s="1"/>
  <c r="CB90" i="1" s="1"/>
  <c r="BZ29" i="1"/>
  <c r="BZ186" i="1" s="1"/>
  <c r="C192" i="1"/>
  <c r="BZ39" i="1"/>
  <c r="D192" i="1"/>
  <c r="BZ154" i="1"/>
  <c r="CA154" i="1" s="1"/>
  <c r="CB154" i="1" s="1"/>
  <c r="BZ59" i="1"/>
  <c r="BZ34" i="1"/>
  <c r="BZ54" i="1"/>
  <c r="BZ169" i="1"/>
  <c r="CA169" i="1" s="1"/>
  <c r="CB169" i="1" s="1"/>
  <c r="BW192" i="1"/>
  <c r="B192" i="1"/>
  <c r="BT13" i="1" l="1"/>
  <c r="BQ11" i="1"/>
  <c r="BN8" i="1"/>
  <c r="BQ8" i="1" s="1"/>
  <c r="BK6" i="1"/>
  <c r="BN11" i="1"/>
  <c r="BZ188" i="1"/>
  <c r="AM18" i="1"/>
  <c r="AJ16" i="1"/>
  <c r="BH6" i="1"/>
  <c r="BZ190" i="1"/>
  <c r="AS20" i="1"/>
  <c r="CA54" i="1"/>
  <c r="CB54" i="1" s="1"/>
  <c r="CA29" i="1"/>
  <c r="CB29" i="1" s="1"/>
  <c r="BY192" i="1"/>
  <c r="E192" i="1"/>
  <c r="BX192" i="1"/>
  <c r="BT11" i="1" l="1"/>
  <c r="AP18" i="1"/>
  <c r="AM16" i="1"/>
  <c r="BN6" i="1"/>
  <c r="BT8" i="1"/>
  <c r="BQ6" i="1"/>
  <c r="AV20" i="1"/>
  <c r="BZ192" i="1"/>
  <c r="L42" i="1"/>
  <c r="O42" i="1" s="1"/>
  <c r="R42" i="1" s="1"/>
  <c r="U42" i="1" s="1"/>
  <c r="L43" i="1"/>
  <c r="O43" i="1" s="1"/>
  <c r="R43" i="1" s="1"/>
  <c r="U43" i="1" s="1"/>
  <c r="X43" i="1" s="1"/>
  <c r="AA43" i="1" s="1"/>
  <c r="AD43" i="1" s="1"/>
  <c r="AG43" i="1" s="1"/>
  <c r="AJ43" i="1" s="1"/>
  <c r="AM43" i="1" s="1"/>
  <c r="AP43" i="1" s="1"/>
  <c r="AS43" i="1" s="1"/>
  <c r="AV43" i="1" s="1"/>
  <c r="AY43" i="1" s="1"/>
  <c r="BB43" i="1" s="1"/>
  <c r="BE43" i="1" s="1"/>
  <c r="BH43" i="1" s="1"/>
  <c r="BK43" i="1" s="1"/>
  <c r="BN43" i="1" s="1"/>
  <c r="BQ43" i="1" s="1"/>
  <c r="BT43" i="1" s="1"/>
  <c r="L44" i="1"/>
  <c r="O44" i="1" s="1"/>
  <c r="R44" i="1" s="1"/>
  <c r="U44" i="1" s="1"/>
  <c r="X44" i="1" s="1"/>
  <c r="AA44" i="1" s="1"/>
  <c r="AD44" i="1" s="1"/>
  <c r="AG44" i="1" s="1"/>
  <c r="AJ44" i="1" s="1"/>
  <c r="AM44" i="1" s="1"/>
  <c r="AP44" i="1" s="1"/>
  <c r="AS44" i="1" s="1"/>
  <c r="AV44" i="1" s="1"/>
  <c r="AY44" i="1" s="1"/>
  <c r="BB44" i="1" s="1"/>
  <c r="BE44" i="1" s="1"/>
  <c r="BH44" i="1" s="1"/>
  <c r="BK44" i="1" s="1"/>
  <c r="BN44" i="1" s="1"/>
  <c r="BQ44" i="1" s="1"/>
  <c r="BT44" i="1" s="1"/>
  <c r="BT6" i="1" l="1"/>
  <c r="AS18" i="1"/>
  <c r="AP16" i="1"/>
  <c r="AY20" i="1"/>
  <c r="X42" i="1"/>
  <c r="L85" i="1"/>
  <c r="O85" i="1" s="1"/>
  <c r="R85" i="1" s="1"/>
  <c r="U85" i="1" s="1"/>
  <c r="X85" i="1" s="1"/>
  <c r="AA85" i="1" s="1"/>
  <c r="AD85" i="1" s="1"/>
  <c r="AG85" i="1" s="1"/>
  <c r="AJ85" i="1" s="1"/>
  <c r="AM85" i="1" s="1"/>
  <c r="AP85" i="1" s="1"/>
  <c r="AS85" i="1" s="1"/>
  <c r="AV85" i="1" s="1"/>
  <c r="AY85" i="1" s="1"/>
  <c r="BB85" i="1" s="1"/>
  <c r="BE85" i="1" s="1"/>
  <c r="BH85" i="1" s="1"/>
  <c r="BK85" i="1" s="1"/>
  <c r="BN85" i="1" s="1"/>
  <c r="BQ85" i="1" s="1"/>
  <c r="BT85" i="1" s="1"/>
  <c r="AV18" i="1" l="1"/>
  <c r="AS16" i="1"/>
  <c r="BB20" i="1"/>
  <c r="AA42" i="1"/>
  <c r="AD42" i="1" s="1"/>
  <c r="AG42" i="1" s="1"/>
  <c r="AJ42" i="1" s="1"/>
  <c r="AM42" i="1" s="1"/>
  <c r="L134" i="1"/>
  <c r="O134" i="1" s="1"/>
  <c r="L130" i="1"/>
  <c r="O130" i="1" s="1"/>
  <c r="L126" i="1"/>
  <c r="O126" i="1" s="1"/>
  <c r="L110" i="1"/>
  <c r="O110" i="1" s="1"/>
  <c r="L112" i="1"/>
  <c r="L96" i="1"/>
  <c r="O96" i="1" s="1"/>
  <c r="L92" i="1"/>
  <c r="O92" i="1" s="1"/>
  <c r="L76" i="1"/>
  <c r="O76" i="1" s="1"/>
  <c r="L72" i="1"/>
  <c r="O72" i="1" s="1"/>
  <c r="L80" i="1"/>
  <c r="O80" i="1" s="1"/>
  <c r="R80" i="1" s="1"/>
  <c r="U80" i="1" s="1"/>
  <c r="X80" i="1" s="1"/>
  <c r="AA80" i="1" s="1"/>
  <c r="AY18" i="1" l="1"/>
  <c r="AV16" i="1"/>
  <c r="BE20" i="1"/>
  <c r="AP42" i="1"/>
  <c r="AS42" i="1" s="1"/>
  <c r="AV42" i="1" s="1"/>
  <c r="AY42" i="1" s="1"/>
  <c r="BB42" i="1" s="1"/>
  <c r="BE42" i="1" s="1"/>
  <c r="BH42" i="1" s="1"/>
  <c r="BK42" i="1" s="1"/>
  <c r="AD80" i="1"/>
  <c r="AG80" i="1" s="1"/>
  <c r="AJ80" i="1" s="1"/>
  <c r="AM80" i="1" s="1"/>
  <c r="O128" i="1"/>
  <c r="R128" i="1" s="1"/>
  <c r="R130" i="1"/>
  <c r="U130" i="1" s="1"/>
  <c r="R96" i="1"/>
  <c r="U96" i="1" s="1"/>
  <c r="O94" i="1"/>
  <c r="R94" i="1" s="1"/>
  <c r="R110" i="1"/>
  <c r="U110" i="1" s="1"/>
  <c r="O108" i="1"/>
  <c r="R108" i="1" s="1"/>
  <c r="R126" i="1"/>
  <c r="U126" i="1" s="1"/>
  <c r="O124" i="1"/>
  <c r="R124" i="1" s="1"/>
  <c r="R72" i="1"/>
  <c r="U72" i="1" s="1"/>
  <c r="O70" i="1"/>
  <c r="R70" i="1" s="1"/>
  <c r="R92" i="1"/>
  <c r="U92" i="1" s="1"/>
  <c r="O90" i="1"/>
  <c r="R90" i="1" s="1"/>
  <c r="R76" i="1"/>
  <c r="U76" i="1" s="1"/>
  <c r="O74" i="1"/>
  <c r="R74" i="1" s="1"/>
  <c r="R134" i="1"/>
  <c r="U134" i="1" s="1"/>
  <c r="O132" i="1"/>
  <c r="R132" i="1" s="1"/>
  <c r="L132" i="1"/>
  <c r="L124" i="1"/>
  <c r="L128" i="1"/>
  <c r="L94" i="1"/>
  <c r="L74" i="1"/>
  <c r="L108" i="1"/>
  <c r="L90" i="1"/>
  <c r="L78" i="1"/>
  <c r="L70" i="1"/>
  <c r="L179" i="1"/>
  <c r="O179" i="1" s="1"/>
  <c r="BB18" i="1" l="1"/>
  <c r="AY16" i="1"/>
  <c r="BH20" i="1"/>
  <c r="BN42" i="1"/>
  <c r="BQ42" i="1" s="1"/>
  <c r="BT42" i="1" s="1"/>
  <c r="AP80" i="1"/>
  <c r="AS80" i="1" s="1"/>
  <c r="X130" i="1"/>
  <c r="AA130" i="1" s="1"/>
  <c r="U128" i="1"/>
  <c r="X128" i="1" s="1"/>
  <c r="X72" i="1"/>
  <c r="AA72" i="1" s="1"/>
  <c r="U70" i="1"/>
  <c r="X70" i="1" s="1"/>
  <c r="U108" i="1"/>
  <c r="X108" i="1" s="1"/>
  <c r="X110" i="1"/>
  <c r="AA110" i="1" s="1"/>
  <c r="X76" i="1"/>
  <c r="AA76" i="1" s="1"/>
  <c r="U74" i="1"/>
  <c r="X74" i="1" s="1"/>
  <c r="X134" i="1"/>
  <c r="AA134" i="1" s="1"/>
  <c r="U132" i="1"/>
  <c r="X132" i="1" s="1"/>
  <c r="X92" i="1"/>
  <c r="AA92" i="1" s="1"/>
  <c r="U90" i="1"/>
  <c r="X90" i="1" s="1"/>
  <c r="X126" i="1"/>
  <c r="AA126" i="1" s="1"/>
  <c r="U124" i="1"/>
  <c r="X124" i="1" s="1"/>
  <c r="X96" i="1"/>
  <c r="AA96" i="1" s="1"/>
  <c r="U94" i="1"/>
  <c r="X94" i="1" s="1"/>
  <c r="R179" i="1"/>
  <c r="U179" i="1" s="1"/>
  <c r="O177" i="1"/>
  <c r="R177" i="1" s="1"/>
  <c r="L177" i="1"/>
  <c r="BE18" i="1" l="1"/>
  <c r="BB16" i="1"/>
  <c r="BK20" i="1"/>
  <c r="AV80" i="1"/>
  <c r="AY80" i="1" s="1"/>
  <c r="BB80" i="1" s="1"/>
  <c r="BE80" i="1" s="1"/>
  <c r="BH80" i="1" s="1"/>
  <c r="BK80" i="1" s="1"/>
  <c r="AD96" i="1"/>
  <c r="AG96" i="1" s="1"/>
  <c r="AA94" i="1"/>
  <c r="AD94" i="1" s="1"/>
  <c r="AD92" i="1"/>
  <c r="AG92" i="1" s="1"/>
  <c r="AA90" i="1"/>
  <c r="AD90" i="1" s="1"/>
  <c r="AA74" i="1"/>
  <c r="AD74" i="1" s="1"/>
  <c r="AD76" i="1"/>
  <c r="AG76" i="1" s="1"/>
  <c r="AD72" i="1"/>
  <c r="AG72" i="1" s="1"/>
  <c r="AA70" i="1"/>
  <c r="AD70" i="1" s="1"/>
  <c r="AD110" i="1"/>
  <c r="AG110" i="1" s="1"/>
  <c r="AA108" i="1"/>
  <c r="AD108" i="1" s="1"/>
  <c r="X179" i="1"/>
  <c r="AA179" i="1" s="1"/>
  <c r="U177" i="1"/>
  <c r="X177" i="1" s="1"/>
  <c r="AD126" i="1"/>
  <c r="AG126" i="1" s="1"/>
  <c r="AA124" i="1"/>
  <c r="AD124" i="1" s="1"/>
  <c r="AD134" i="1"/>
  <c r="AG134" i="1" s="1"/>
  <c r="AA132" i="1"/>
  <c r="AD132" i="1" s="1"/>
  <c r="AA128" i="1"/>
  <c r="AD128" i="1" s="1"/>
  <c r="AD130" i="1"/>
  <c r="AG130" i="1" s="1"/>
  <c r="L141" i="1"/>
  <c r="O141" i="1" s="1"/>
  <c r="BH18" i="1" l="1"/>
  <c r="BE16" i="1"/>
  <c r="BN20" i="1"/>
  <c r="BN80" i="1"/>
  <c r="BQ80" i="1" s="1"/>
  <c r="BT80" i="1" s="1"/>
  <c r="AJ110" i="1"/>
  <c r="AM110" i="1" s="1"/>
  <c r="AG108" i="1"/>
  <c r="AJ108" i="1" s="1"/>
  <c r="AJ96" i="1"/>
  <c r="AM96" i="1" s="1"/>
  <c r="AG94" i="1"/>
  <c r="AJ94" i="1" s="1"/>
  <c r="AJ134" i="1"/>
  <c r="AM134" i="1" s="1"/>
  <c r="AG132" i="1"/>
  <c r="AJ132" i="1" s="1"/>
  <c r="AD179" i="1"/>
  <c r="AG179" i="1" s="1"/>
  <c r="AA177" i="1"/>
  <c r="AD177" i="1" s="1"/>
  <c r="AJ72" i="1"/>
  <c r="AM72" i="1" s="1"/>
  <c r="AG70" i="1"/>
  <c r="AJ70" i="1" s="1"/>
  <c r="AG90" i="1"/>
  <c r="AJ90" i="1" s="1"/>
  <c r="AJ92" i="1"/>
  <c r="AM92" i="1" s="1"/>
  <c r="AJ130" i="1"/>
  <c r="AM130" i="1" s="1"/>
  <c r="AG128" i="1"/>
  <c r="AJ128" i="1" s="1"/>
  <c r="AG74" i="1"/>
  <c r="AJ74" i="1" s="1"/>
  <c r="AJ76" i="1"/>
  <c r="AM76" i="1" s="1"/>
  <c r="AJ126" i="1"/>
  <c r="AM126" i="1" s="1"/>
  <c r="AG124" i="1"/>
  <c r="AJ124" i="1" s="1"/>
  <c r="R141" i="1"/>
  <c r="U141" i="1" s="1"/>
  <c r="O139" i="1"/>
  <c r="R139" i="1" s="1"/>
  <c r="L139" i="1"/>
  <c r="L149" i="1"/>
  <c r="O149" i="1" s="1"/>
  <c r="R149" i="1" s="1"/>
  <c r="U149" i="1" s="1"/>
  <c r="L148" i="1"/>
  <c r="O148" i="1" s="1"/>
  <c r="BK18" i="1" l="1"/>
  <c r="BH16" i="1"/>
  <c r="BQ20" i="1"/>
  <c r="AP92" i="1"/>
  <c r="AS92" i="1" s="1"/>
  <c r="AM90" i="1"/>
  <c r="AP90" i="1" s="1"/>
  <c r="AP96" i="1"/>
  <c r="AS96" i="1" s="1"/>
  <c r="AM94" i="1"/>
  <c r="AP94" i="1" s="1"/>
  <c r="AP76" i="1"/>
  <c r="AS76" i="1" s="1"/>
  <c r="AM74" i="1"/>
  <c r="AP74" i="1" s="1"/>
  <c r="AP126" i="1"/>
  <c r="AS126" i="1" s="1"/>
  <c r="AM124" i="1"/>
  <c r="AP124" i="1" s="1"/>
  <c r="AP130" i="1"/>
  <c r="AS130" i="1" s="1"/>
  <c r="AM128" i="1"/>
  <c r="AP128" i="1" s="1"/>
  <c r="AP72" i="1"/>
  <c r="AS72" i="1" s="1"/>
  <c r="AM70" i="1"/>
  <c r="AP70" i="1" s="1"/>
  <c r="AP134" i="1"/>
  <c r="AS134" i="1" s="1"/>
  <c r="AM132" i="1"/>
  <c r="AP132" i="1" s="1"/>
  <c r="AP110" i="1"/>
  <c r="AS110" i="1" s="1"/>
  <c r="AM108" i="1"/>
  <c r="AP108" i="1" s="1"/>
  <c r="X141" i="1"/>
  <c r="AA141" i="1" s="1"/>
  <c r="U139" i="1"/>
  <c r="X139" i="1" s="1"/>
  <c r="AG177" i="1"/>
  <c r="AJ177" i="1" s="1"/>
  <c r="AJ179" i="1"/>
  <c r="AM179" i="1" s="1"/>
  <c r="X149" i="1"/>
  <c r="AA149" i="1" s="1"/>
  <c r="R148" i="1"/>
  <c r="U148" i="1" s="1"/>
  <c r="X148" i="1" s="1"/>
  <c r="AA148" i="1" s="1"/>
  <c r="AD148" i="1" s="1"/>
  <c r="AG148" i="1" s="1"/>
  <c r="O146" i="1"/>
  <c r="R146" i="1" s="1"/>
  <c r="L146" i="1"/>
  <c r="L156" i="1"/>
  <c r="O156" i="1" s="1"/>
  <c r="L164" i="1"/>
  <c r="O164" i="1" s="1"/>
  <c r="R164" i="1" s="1"/>
  <c r="U164" i="1" s="1"/>
  <c r="L163" i="1"/>
  <c r="O163" i="1" s="1"/>
  <c r="BN18" i="1" l="1"/>
  <c r="BK16" i="1"/>
  <c r="BT20" i="1"/>
  <c r="AV134" i="1"/>
  <c r="AY134" i="1" s="1"/>
  <c r="AS132" i="1"/>
  <c r="AV132" i="1" s="1"/>
  <c r="AV130" i="1"/>
  <c r="AY130" i="1" s="1"/>
  <c r="AS128" i="1"/>
  <c r="AV128" i="1" s="1"/>
  <c r="AV126" i="1"/>
  <c r="AY126" i="1" s="1"/>
  <c r="AS124" i="1"/>
  <c r="AV124" i="1" s="1"/>
  <c r="AV110" i="1"/>
  <c r="AY110" i="1" s="1"/>
  <c r="AS108" i="1"/>
  <c r="AV108" i="1" s="1"/>
  <c r="AV96" i="1"/>
  <c r="AY96" i="1" s="1"/>
  <c r="AS94" i="1"/>
  <c r="AV94" i="1" s="1"/>
  <c r="AV92" i="1"/>
  <c r="AY92" i="1" s="1"/>
  <c r="AS90" i="1"/>
  <c r="AV90" i="1" s="1"/>
  <c r="AV76" i="1"/>
  <c r="AY76" i="1" s="1"/>
  <c r="AS74" i="1"/>
  <c r="AV74" i="1" s="1"/>
  <c r="AV72" i="1"/>
  <c r="AY72" i="1" s="1"/>
  <c r="AS70" i="1"/>
  <c r="AV70" i="1" s="1"/>
  <c r="AP179" i="1"/>
  <c r="AS179" i="1" s="1"/>
  <c r="AM177" i="1"/>
  <c r="AP177" i="1" s="1"/>
  <c r="AJ148" i="1"/>
  <c r="AM148" i="1" s="1"/>
  <c r="AP148" i="1" s="1"/>
  <c r="AS148" i="1" s="1"/>
  <c r="AA146" i="1"/>
  <c r="AD146" i="1" s="1"/>
  <c r="AD149" i="1"/>
  <c r="AG149" i="1" s="1"/>
  <c r="AJ149" i="1" s="1"/>
  <c r="AM149" i="1" s="1"/>
  <c r="U146" i="1"/>
  <c r="X146" i="1" s="1"/>
  <c r="AD141" i="1"/>
  <c r="AG141" i="1" s="1"/>
  <c r="AA139" i="1"/>
  <c r="AD139" i="1" s="1"/>
  <c r="X164" i="1"/>
  <c r="AA164" i="1" s="1"/>
  <c r="R163" i="1"/>
  <c r="U163" i="1" s="1"/>
  <c r="X163" i="1" s="1"/>
  <c r="AA163" i="1" s="1"/>
  <c r="AD163" i="1" s="1"/>
  <c r="AG163" i="1" s="1"/>
  <c r="O161" i="1"/>
  <c r="R161" i="1" s="1"/>
  <c r="R156" i="1"/>
  <c r="U156" i="1" s="1"/>
  <c r="O154" i="1"/>
  <c r="R154" i="1" s="1"/>
  <c r="L154" i="1"/>
  <c r="L161" i="1"/>
  <c r="BQ18" i="1" l="1"/>
  <c r="BN16" i="1"/>
  <c r="AS177" i="1"/>
  <c r="AV177" i="1" s="1"/>
  <c r="AV179" i="1"/>
  <c r="AY179" i="1" s="1"/>
  <c r="AV148" i="1"/>
  <c r="AY148" i="1" s="1"/>
  <c r="BB134" i="1"/>
  <c r="BE134" i="1" s="1"/>
  <c r="AY132" i="1"/>
  <c r="BB132" i="1" s="1"/>
  <c r="BB130" i="1"/>
  <c r="BE130" i="1" s="1"/>
  <c r="AY128" i="1"/>
  <c r="BB128" i="1" s="1"/>
  <c r="AY124" i="1"/>
  <c r="BB124" i="1" s="1"/>
  <c r="BB126" i="1"/>
  <c r="BE126" i="1" s="1"/>
  <c r="BB110" i="1"/>
  <c r="BE110" i="1" s="1"/>
  <c r="AY108" i="1"/>
  <c r="BB108" i="1" s="1"/>
  <c r="BB96" i="1"/>
  <c r="BE96" i="1" s="1"/>
  <c r="AY94" i="1"/>
  <c r="BB94" i="1" s="1"/>
  <c r="AY90" i="1"/>
  <c r="BB90" i="1" s="1"/>
  <c r="BB92" i="1"/>
  <c r="BE92" i="1" s="1"/>
  <c r="AY74" i="1"/>
  <c r="BB74" i="1" s="1"/>
  <c r="BB76" i="1"/>
  <c r="BE76" i="1" s="1"/>
  <c r="BB72" i="1"/>
  <c r="BE72" i="1" s="1"/>
  <c r="AY70" i="1"/>
  <c r="BB70" i="1" s="1"/>
  <c r="AM146" i="1"/>
  <c r="AP146" i="1" s="1"/>
  <c r="AP149" i="1"/>
  <c r="AS149" i="1" s="1"/>
  <c r="AV149" i="1" s="1"/>
  <c r="AY149" i="1" s="1"/>
  <c r="BB149" i="1" s="1"/>
  <c r="BE149" i="1" s="1"/>
  <c r="BH149" i="1" s="1"/>
  <c r="BK149" i="1" s="1"/>
  <c r="AJ141" i="1"/>
  <c r="AM141" i="1" s="1"/>
  <c r="AG139" i="1"/>
  <c r="AJ139" i="1" s="1"/>
  <c r="AA161" i="1"/>
  <c r="AD161" i="1" s="1"/>
  <c r="AD164" i="1"/>
  <c r="AG164" i="1" s="1"/>
  <c r="AJ164" i="1" s="1"/>
  <c r="AM164" i="1" s="1"/>
  <c r="U161" i="1"/>
  <c r="X161" i="1" s="1"/>
  <c r="AJ163" i="1"/>
  <c r="AM163" i="1" s="1"/>
  <c r="AP163" i="1" s="1"/>
  <c r="AS163" i="1" s="1"/>
  <c r="AG146" i="1"/>
  <c r="AJ146" i="1" s="1"/>
  <c r="X156" i="1"/>
  <c r="AA156" i="1" s="1"/>
  <c r="U154" i="1"/>
  <c r="X154" i="1" s="1"/>
  <c r="L172" i="1"/>
  <c r="O172" i="1" s="1"/>
  <c r="R172" i="1" s="1"/>
  <c r="U172" i="1" s="1"/>
  <c r="L171" i="1"/>
  <c r="O171" i="1" s="1"/>
  <c r="BT18" i="1" l="1"/>
  <c r="BT16" i="1" s="1"/>
  <c r="BQ16" i="1"/>
  <c r="AY177" i="1"/>
  <c r="BB177" i="1" s="1"/>
  <c r="BB179" i="1"/>
  <c r="BE179" i="1" s="1"/>
  <c r="AV163" i="1"/>
  <c r="AY163" i="1" s="1"/>
  <c r="AS146" i="1"/>
  <c r="AV146" i="1" s="1"/>
  <c r="BN149" i="1"/>
  <c r="BQ149" i="1" s="1"/>
  <c r="BB148" i="1"/>
  <c r="BE148" i="1" s="1"/>
  <c r="AY146" i="1"/>
  <c r="BB146" i="1" s="1"/>
  <c r="BH134" i="1"/>
  <c r="BK134" i="1" s="1"/>
  <c r="BE132" i="1"/>
  <c r="BH132" i="1" s="1"/>
  <c r="BH130" i="1"/>
  <c r="BK130" i="1" s="1"/>
  <c r="BE128" i="1"/>
  <c r="BH128" i="1" s="1"/>
  <c r="BH126" i="1"/>
  <c r="BK126" i="1" s="1"/>
  <c r="BE124" i="1"/>
  <c r="BH124" i="1" s="1"/>
  <c r="BH110" i="1"/>
  <c r="BK110" i="1" s="1"/>
  <c r="BE108" i="1"/>
  <c r="BH108" i="1" s="1"/>
  <c r="BH96" i="1"/>
  <c r="BK96" i="1" s="1"/>
  <c r="BE94" i="1"/>
  <c r="BH94" i="1" s="1"/>
  <c r="BH92" i="1"/>
  <c r="BK92" i="1" s="1"/>
  <c r="BE90" i="1"/>
  <c r="BH90" i="1" s="1"/>
  <c r="BH76" i="1"/>
  <c r="BK76" i="1" s="1"/>
  <c r="BE74" i="1"/>
  <c r="BH74" i="1" s="1"/>
  <c r="BH72" i="1"/>
  <c r="BK72" i="1" s="1"/>
  <c r="BE70" i="1"/>
  <c r="BH70" i="1" s="1"/>
  <c r="AM161" i="1"/>
  <c r="AP161" i="1" s="1"/>
  <c r="AP164" i="1"/>
  <c r="AS164" i="1" s="1"/>
  <c r="AV164" i="1" s="1"/>
  <c r="AY164" i="1" s="1"/>
  <c r="BB164" i="1" s="1"/>
  <c r="BE164" i="1" s="1"/>
  <c r="BH164" i="1" s="1"/>
  <c r="BK164" i="1" s="1"/>
  <c r="AP141" i="1"/>
  <c r="AS141" i="1" s="1"/>
  <c r="AM139" i="1"/>
  <c r="AP139" i="1" s="1"/>
  <c r="AG161" i="1"/>
  <c r="AJ161" i="1" s="1"/>
  <c r="AD156" i="1"/>
  <c r="AG156" i="1" s="1"/>
  <c r="AA154" i="1"/>
  <c r="AD154" i="1" s="1"/>
  <c r="X172" i="1"/>
  <c r="AA172" i="1" s="1"/>
  <c r="R171" i="1"/>
  <c r="U171" i="1" s="1"/>
  <c r="X171" i="1" s="1"/>
  <c r="AA171" i="1" s="1"/>
  <c r="AD171" i="1" s="1"/>
  <c r="AG171" i="1" s="1"/>
  <c r="O169" i="1"/>
  <c r="R169" i="1" s="1"/>
  <c r="L169" i="1"/>
  <c r="AS161" i="1" l="1"/>
  <c r="AV161" i="1" s="1"/>
  <c r="BH179" i="1"/>
  <c r="BK179" i="1" s="1"/>
  <c r="BE177" i="1"/>
  <c r="BH177" i="1" s="1"/>
  <c r="BN164" i="1"/>
  <c r="BQ164" i="1" s="1"/>
  <c r="BB163" i="1"/>
  <c r="BE163" i="1" s="1"/>
  <c r="AY161" i="1"/>
  <c r="BB161" i="1" s="1"/>
  <c r="BH148" i="1"/>
  <c r="BK148" i="1" s="1"/>
  <c r="BE146" i="1"/>
  <c r="BH146" i="1" s="1"/>
  <c r="BT149" i="1"/>
  <c r="AV141" i="1"/>
  <c r="AY141" i="1" s="1"/>
  <c r="AS139" i="1"/>
  <c r="AV139" i="1" s="1"/>
  <c r="BN134" i="1"/>
  <c r="BQ134" i="1" s="1"/>
  <c r="BK132" i="1"/>
  <c r="BN132" i="1" s="1"/>
  <c r="BN130" i="1"/>
  <c r="BQ130" i="1" s="1"/>
  <c r="BK128" i="1"/>
  <c r="BN128" i="1" s="1"/>
  <c r="BN126" i="1"/>
  <c r="BQ126" i="1" s="1"/>
  <c r="BK124" i="1"/>
  <c r="BN124" i="1" s="1"/>
  <c r="BN110" i="1"/>
  <c r="BQ110" i="1" s="1"/>
  <c r="BK108" i="1"/>
  <c r="BN108" i="1" s="1"/>
  <c r="BN96" i="1"/>
  <c r="BQ96" i="1" s="1"/>
  <c r="BK94" i="1"/>
  <c r="BN94" i="1" s="1"/>
  <c r="BN92" i="1"/>
  <c r="BQ92" i="1" s="1"/>
  <c r="BK90" i="1"/>
  <c r="BN90" i="1" s="1"/>
  <c r="BN76" i="1"/>
  <c r="BQ76" i="1" s="1"/>
  <c r="BK74" i="1"/>
  <c r="BN74" i="1" s="1"/>
  <c r="BN72" i="1"/>
  <c r="BQ72" i="1" s="1"/>
  <c r="BK70" i="1"/>
  <c r="BN70" i="1" s="1"/>
  <c r="AA169" i="1"/>
  <c r="AD169" i="1" s="1"/>
  <c r="AD172" i="1"/>
  <c r="AG172" i="1" s="1"/>
  <c r="AJ172" i="1" s="1"/>
  <c r="AM172" i="1" s="1"/>
  <c r="AG154" i="1"/>
  <c r="AJ154" i="1" s="1"/>
  <c r="AJ156" i="1"/>
  <c r="AM156" i="1" s="1"/>
  <c r="AJ171" i="1"/>
  <c r="AM171" i="1" s="1"/>
  <c r="AP171" i="1" s="1"/>
  <c r="AS171" i="1" s="1"/>
  <c r="U169" i="1"/>
  <c r="X169" i="1" s="1"/>
  <c r="L45" i="1"/>
  <c r="O45" i="1" s="1"/>
  <c r="R45" i="1" s="1"/>
  <c r="U45" i="1" s="1"/>
  <c r="X45" i="1" s="1"/>
  <c r="AA45" i="1" s="1"/>
  <c r="AD45" i="1" s="1"/>
  <c r="AG45" i="1" s="1"/>
  <c r="AJ45" i="1" s="1"/>
  <c r="AM45" i="1" s="1"/>
  <c r="AP45" i="1" s="1"/>
  <c r="AS45" i="1" s="1"/>
  <c r="AV45" i="1" s="1"/>
  <c r="AY45" i="1" s="1"/>
  <c r="BB45" i="1" s="1"/>
  <c r="BE45" i="1" s="1"/>
  <c r="BH45" i="1" s="1"/>
  <c r="BK45" i="1" s="1"/>
  <c r="BN45" i="1" s="1"/>
  <c r="BQ45" i="1" s="1"/>
  <c r="BT45" i="1" s="1"/>
  <c r="L31" i="1"/>
  <c r="O31" i="1" s="1"/>
  <c r="BN179" i="1" l="1"/>
  <c r="BQ179" i="1" s="1"/>
  <c r="BK177" i="1"/>
  <c r="BN177" i="1" s="1"/>
  <c r="AV171" i="1"/>
  <c r="AY171" i="1" s="1"/>
  <c r="BH163" i="1"/>
  <c r="BK163" i="1" s="1"/>
  <c r="BE161" i="1"/>
  <c r="BH161" i="1" s="1"/>
  <c r="BT164" i="1"/>
  <c r="BN148" i="1"/>
  <c r="BQ148" i="1" s="1"/>
  <c r="BK146" i="1"/>
  <c r="BN146" i="1" s="1"/>
  <c r="BB141" i="1"/>
  <c r="BE141" i="1" s="1"/>
  <c r="AY139" i="1"/>
  <c r="BB139" i="1" s="1"/>
  <c r="BT134" i="1"/>
  <c r="BQ132" i="1"/>
  <c r="BT132" i="1" s="1"/>
  <c r="BQ128" i="1"/>
  <c r="BT128" i="1" s="1"/>
  <c r="BT130" i="1"/>
  <c r="BT126" i="1"/>
  <c r="BQ124" i="1"/>
  <c r="BT124" i="1" s="1"/>
  <c r="BT110" i="1"/>
  <c r="BQ108" i="1"/>
  <c r="BT108" i="1" s="1"/>
  <c r="BT96" i="1"/>
  <c r="BQ94" i="1"/>
  <c r="BT94" i="1" s="1"/>
  <c r="BT92" i="1"/>
  <c r="BQ90" i="1"/>
  <c r="BT90" i="1" s="1"/>
  <c r="BT76" i="1"/>
  <c r="BQ74" i="1"/>
  <c r="BT74" i="1" s="1"/>
  <c r="BQ70" i="1"/>
  <c r="BT70" i="1" s="1"/>
  <c r="BT72" i="1"/>
  <c r="AP156" i="1"/>
  <c r="AS156" i="1" s="1"/>
  <c r="AM154" i="1"/>
  <c r="AP154" i="1" s="1"/>
  <c r="AM169" i="1"/>
  <c r="AP169" i="1" s="1"/>
  <c r="AP172" i="1"/>
  <c r="AS172" i="1" s="1"/>
  <c r="AV172" i="1" s="1"/>
  <c r="AY172" i="1" s="1"/>
  <c r="BB172" i="1" s="1"/>
  <c r="BE172" i="1" s="1"/>
  <c r="BH172" i="1" s="1"/>
  <c r="BK172" i="1" s="1"/>
  <c r="AG169" i="1"/>
  <c r="AJ169" i="1" s="1"/>
  <c r="R31" i="1"/>
  <c r="U31" i="1" s="1"/>
  <c r="X31" i="1" s="1"/>
  <c r="AA31" i="1" s="1"/>
  <c r="L49" i="1"/>
  <c r="O49" i="1" s="1"/>
  <c r="R49" i="1" s="1"/>
  <c r="U49" i="1" s="1"/>
  <c r="X49" i="1" s="1"/>
  <c r="AA49" i="1" s="1"/>
  <c r="AD49" i="1" s="1"/>
  <c r="AG49" i="1" s="1"/>
  <c r="AJ49" i="1" s="1"/>
  <c r="AM49" i="1" s="1"/>
  <c r="AP49" i="1" s="1"/>
  <c r="AS49" i="1" s="1"/>
  <c r="AV49" i="1" s="1"/>
  <c r="AY49" i="1" s="1"/>
  <c r="BB49" i="1" s="1"/>
  <c r="BE49" i="1" s="1"/>
  <c r="BH49" i="1" s="1"/>
  <c r="BK49" i="1" s="1"/>
  <c r="BN49" i="1" s="1"/>
  <c r="BQ49" i="1" s="1"/>
  <c r="BT49" i="1" s="1"/>
  <c r="L48" i="1"/>
  <c r="O48" i="1" s="1"/>
  <c r="R48" i="1" s="1"/>
  <c r="U48" i="1" s="1"/>
  <c r="X48" i="1" s="1"/>
  <c r="AA48" i="1" s="1"/>
  <c r="AD48" i="1" s="1"/>
  <c r="AG48" i="1" s="1"/>
  <c r="AJ48" i="1" s="1"/>
  <c r="AM48" i="1" s="1"/>
  <c r="AP48" i="1" s="1"/>
  <c r="AS48" i="1" s="1"/>
  <c r="AV48" i="1" s="1"/>
  <c r="AY48" i="1" s="1"/>
  <c r="BB48" i="1" s="1"/>
  <c r="BE48" i="1" s="1"/>
  <c r="BH48" i="1" s="1"/>
  <c r="BK48" i="1" s="1"/>
  <c r="BN48" i="1" s="1"/>
  <c r="BQ48" i="1" s="1"/>
  <c r="BT48" i="1" s="1"/>
  <c r="L47" i="1"/>
  <c r="O47" i="1" s="1"/>
  <c r="R47" i="1" s="1"/>
  <c r="U47" i="1" s="1"/>
  <c r="X47" i="1" s="1"/>
  <c r="AA47" i="1" s="1"/>
  <c r="AD47" i="1" s="1"/>
  <c r="AG47" i="1" s="1"/>
  <c r="AJ47" i="1" s="1"/>
  <c r="AM47" i="1" s="1"/>
  <c r="AP47" i="1" s="1"/>
  <c r="AS47" i="1" s="1"/>
  <c r="AV47" i="1" s="1"/>
  <c r="AY47" i="1" s="1"/>
  <c r="BB47" i="1" s="1"/>
  <c r="BE47" i="1" s="1"/>
  <c r="BH47" i="1" s="1"/>
  <c r="BK47" i="1" s="1"/>
  <c r="BN47" i="1" s="1"/>
  <c r="BQ47" i="1" s="1"/>
  <c r="BT47" i="1" s="1"/>
  <c r="L46" i="1"/>
  <c r="O46" i="1" s="1"/>
  <c r="R46" i="1" s="1"/>
  <c r="U46" i="1" s="1"/>
  <c r="X46" i="1" s="1"/>
  <c r="AA46" i="1" s="1"/>
  <c r="AD46" i="1" s="1"/>
  <c r="AG46" i="1" s="1"/>
  <c r="AJ46" i="1" s="1"/>
  <c r="AM46" i="1" s="1"/>
  <c r="AP46" i="1" s="1"/>
  <c r="AS46" i="1" s="1"/>
  <c r="AV46" i="1" s="1"/>
  <c r="AY46" i="1" s="1"/>
  <c r="BB46" i="1" s="1"/>
  <c r="BE46" i="1" s="1"/>
  <c r="BH46" i="1" s="1"/>
  <c r="BK46" i="1" s="1"/>
  <c r="BN46" i="1" s="1"/>
  <c r="BQ46" i="1" s="1"/>
  <c r="BT46" i="1" s="1"/>
  <c r="L41" i="1"/>
  <c r="O41" i="1" s="1"/>
  <c r="L37" i="1"/>
  <c r="O37" i="1" s="1"/>
  <c r="R37" i="1" s="1"/>
  <c r="U37" i="1" s="1"/>
  <c r="L36" i="1"/>
  <c r="O36" i="1" s="1"/>
  <c r="L32" i="1"/>
  <c r="O32" i="1" s="1"/>
  <c r="R32" i="1" s="1"/>
  <c r="U32" i="1" s="1"/>
  <c r="L29" i="1"/>
  <c r="L186" i="1" s="1"/>
  <c r="BT179" i="1" l="1"/>
  <c r="BQ177" i="1"/>
  <c r="BT177" i="1" s="1"/>
  <c r="AS169" i="1"/>
  <c r="AV169" i="1" s="1"/>
  <c r="BN172" i="1"/>
  <c r="BQ172" i="1" s="1"/>
  <c r="BB171" i="1"/>
  <c r="BE171" i="1" s="1"/>
  <c r="AY169" i="1"/>
  <c r="BB169" i="1" s="1"/>
  <c r="BN163" i="1"/>
  <c r="BQ163" i="1" s="1"/>
  <c r="BK161" i="1"/>
  <c r="BN161" i="1" s="1"/>
  <c r="AV156" i="1"/>
  <c r="AY156" i="1" s="1"/>
  <c r="AS154" i="1"/>
  <c r="AV154" i="1" s="1"/>
  <c r="BT148" i="1"/>
  <c r="BQ146" i="1"/>
  <c r="BT146" i="1" s="1"/>
  <c r="BH141" i="1"/>
  <c r="BK141" i="1" s="1"/>
  <c r="BE139" i="1"/>
  <c r="BH139" i="1" s="1"/>
  <c r="X37" i="1"/>
  <c r="AA37" i="1" s="1"/>
  <c r="AD37" i="1" s="1"/>
  <c r="AG37" i="1" s="1"/>
  <c r="AJ37" i="1" s="1"/>
  <c r="AM37" i="1" s="1"/>
  <c r="AP37" i="1" s="1"/>
  <c r="AS37" i="1" s="1"/>
  <c r="AV37" i="1" s="1"/>
  <c r="AY37" i="1" s="1"/>
  <c r="BB37" i="1" s="1"/>
  <c r="BE37" i="1" s="1"/>
  <c r="BH37" i="1" s="1"/>
  <c r="BK37" i="1" s="1"/>
  <c r="U29" i="1"/>
  <c r="U186" i="1" s="1"/>
  <c r="X32" i="1"/>
  <c r="AA32" i="1" s="1"/>
  <c r="AD32" i="1" s="1"/>
  <c r="AG32" i="1" s="1"/>
  <c r="AJ32" i="1" s="1"/>
  <c r="AM32" i="1" s="1"/>
  <c r="AP32" i="1" s="1"/>
  <c r="AS32" i="1" s="1"/>
  <c r="AV32" i="1" s="1"/>
  <c r="AY32" i="1" s="1"/>
  <c r="BB32" i="1" s="1"/>
  <c r="BE32" i="1" s="1"/>
  <c r="BH32" i="1" s="1"/>
  <c r="BK32" i="1" s="1"/>
  <c r="AD31" i="1"/>
  <c r="AG31" i="1" s="1"/>
  <c r="R36" i="1"/>
  <c r="U36" i="1" s="1"/>
  <c r="X36" i="1" s="1"/>
  <c r="AA36" i="1" s="1"/>
  <c r="O34" i="1"/>
  <c r="R41" i="1"/>
  <c r="O39" i="1"/>
  <c r="O29" i="1"/>
  <c r="O186" i="1" s="1"/>
  <c r="L39" i="1"/>
  <c r="L34" i="1"/>
  <c r="X29" i="1" l="1"/>
  <c r="X186" i="1" s="1"/>
  <c r="BT172" i="1"/>
  <c r="BH171" i="1"/>
  <c r="BK171" i="1" s="1"/>
  <c r="BE169" i="1"/>
  <c r="BH169" i="1" s="1"/>
  <c r="BT163" i="1"/>
  <c r="BQ161" i="1"/>
  <c r="BT161" i="1" s="1"/>
  <c r="AY154" i="1"/>
  <c r="BB154" i="1" s="1"/>
  <c r="BB156" i="1"/>
  <c r="BE156" i="1" s="1"/>
  <c r="BN141" i="1"/>
  <c r="BQ141" i="1" s="1"/>
  <c r="BK139" i="1"/>
  <c r="BN139" i="1" s="1"/>
  <c r="BN37" i="1"/>
  <c r="BQ37" i="1" s="1"/>
  <c r="BT37" i="1" s="1"/>
  <c r="BN32" i="1"/>
  <c r="BQ32" i="1" s="1"/>
  <c r="BT32" i="1" s="1"/>
  <c r="AD36" i="1"/>
  <c r="AG36" i="1" s="1"/>
  <c r="AA34" i="1"/>
  <c r="AA29" i="1"/>
  <c r="AA186" i="1" s="1"/>
  <c r="R39" i="1"/>
  <c r="U41" i="1"/>
  <c r="AJ31" i="1"/>
  <c r="AM31" i="1" s="1"/>
  <c r="AG29" i="1"/>
  <c r="AG186" i="1" s="1"/>
  <c r="U34" i="1"/>
  <c r="R34" i="1"/>
  <c r="R29" i="1"/>
  <c r="R186" i="1" s="1"/>
  <c r="L57" i="1"/>
  <c r="O57" i="1" s="1"/>
  <c r="R57" i="1" s="1"/>
  <c r="U57" i="1" s="1"/>
  <c r="L56" i="1"/>
  <c r="O56" i="1" s="1"/>
  <c r="AD29" i="1" l="1"/>
  <c r="AD186" i="1" s="1"/>
  <c r="BN171" i="1"/>
  <c r="BQ171" i="1" s="1"/>
  <c r="BK169" i="1"/>
  <c r="BN169" i="1" s="1"/>
  <c r="BH156" i="1"/>
  <c r="BK156" i="1" s="1"/>
  <c r="BE154" i="1"/>
  <c r="BH154" i="1" s="1"/>
  <c r="BT141" i="1"/>
  <c r="BQ139" i="1"/>
  <c r="BT139" i="1" s="1"/>
  <c r="AP31" i="1"/>
  <c r="AS31" i="1" s="1"/>
  <c r="AM29" i="1"/>
  <c r="AM186" i="1" s="1"/>
  <c r="X34" i="1"/>
  <c r="AJ29" i="1"/>
  <c r="AJ186" i="1" s="1"/>
  <c r="AD34" i="1"/>
  <c r="X57" i="1"/>
  <c r="AA57" i="1" s="1"/>
  <c r="AD57" i="1" s="1"/>
  <c r="AG57" i="1" s="1"/>
  <c r="AJ57" i="1" s="1"/>
  <c r="AM57" i="1" s="1"/>
  <c r="X41" i="1"/>
  <c r="U39" i="1"/>
  <c r="AJ36" i="1"/>
  <c r="AM36" i="1" s="1"/>
  <c r="AG34" i="1"/>
  <c r="R56" i="1"/>
  <c r="U56" i="1" s="1"/>
  <c r="X56" i="1" s="1"/>
  <c r="AA56" i="1" s="1"/>
  <c r="O54" i="1"/>
  <c r="L62" i="1"/>
  <c r="O62" i="1" s="1"/>
  <c r="R62" i="1" s="1"/>
  <c r="U62" i="1" s="1"/>
  <c r="X62" i="1" s="1"/>
  <c r="AA62" i="1" s="1"/>
  <c r="AD62" i="1" s="1"/>
  <c r="AG62" i="1" s="1"/>
  <c r="AJ62" i="1" s="1"/>
  <c r="AM62" i="1" s="1"/>
  <c r="AP62" i="1" s="1"/>
  <c r="AS62" i="1" s="1"/>
  <c r="AV62" i="1" s="1"/>
  <c r="AY62" i="1" s="1"/>
  <c r="BB62" i="1" s="1"/>
  <c r="BE62" i="1" s="1"/>
  <c r="BH62" i="1" s="1"/>
  <c r="BK62" i="1" s="1"/>
  <c r="BN62" i="1" s="1"/>
  <c r="BQ62" i="1" s="1"/>
  <c r="BT62" i="1" s="1"/>
  <c r="L63" i="1"/>
  <c r="O63" i="1" s="1"/>
  <c r="R63" i="1" s="1"/>
  <c r="U63" i="1" s="1"/>
  <c r="X63" i="1" s="1"/>
  <c r="AA63" i="1" s="1"/>
  <c r="AD63" i="1" s="1"/>
  <c r="AG63" i="1" s="1"/>
  <c r="AJ63" i="1" s="1"/>
  <c r="AM63" i="1" s="1"/>
  <c r="AP63" i="1" s="1"/>
  <c r="AS63" i="1" s="1"/>
  <c r="AV63" i="1" s="1"/>
  <c r="AY63" i="1" s="1"/>
  <c r="BB63" i="1" s="1"/>
  <c r="BE63" i="1" s="1"/>
  <c r="BH63" i="1" s="1"/>
  <c r="BK63" i="1" s="1"/>
  <c r="BN63" i="1" s="1"/>
  <c r="BQ63" i="1" s="1"/>
  <c r="BT63" i="1" s="1"/>
  <c r="L64" i="1"/>
  <c r="O64" i="1" s="1"/>
  <c r="R64" i="1" s="1"/>
  <c r="U64" i="1" s="1"/>
  <c r="X64" i="1" s="1"/>
  <c r="AA64" i="1" s="1"/>
  <c r="AD64" i="1" s="1"/>
  <c r="AG64" i="1" s="1"/>
  <c r="AJ64" i="1" s="1"/>
  <c r="AM64" i="1" s="1"/>
  <c r="AP64" i="1" s="1"/>
  <c r="AS64" i="1" s="1"/>
  <c r="AV64" i="1" s="1"/>
  <c r="AY64" i="1" s="1"/>
  <c r="BB64" i="1" s="1"/>
  <c r="L65" i="1"/>
  <c r="O65" i="1" s="1"/>
  <c r="R65" i="1" s="1"/>
  <c r="U65" i="1" s="1"/>
  <c r="X65" i="1" s="1"/>
  <c r="AA65" i="1" s="1"/>
  <c r="AD65" i="1" s="1"/>
  <c r="AG65" i="1" s="1"/>
  <c r="AJ65" i="1" s="1"/>
  <c r="AM65" i="1" s="1"/>
  <c r="AP65" i="1" s="1"/>
  <c r="AS65" i="1" s="1"/>
  <c r="AV65" i="1" s="1"/>
  <c r="AY65" i="1" s="1"/>
  <c r="BB65" i="1" s="1"/>
  <c r="BE65" i="1" s="1"/>
  <c r="BH65" i="1" s="1"/>
  <c r="BK65" i="1" s="1"/>
  <c r="BN65" i="1" s="1"/>
  <c r="BQ65" i="1" s="1"/>
  <c r="BT65" i="1" s="1"/>
  <c r="BT171" i="1" l="1"/>
  <c r="BQ169" i="1"/>
  <c r="BT169" i="1" s="1"/>
  <c r="BN156" i="1"/>
  <c r="BQ156" i="1" s="1"/>
  <c r="BK154" i="1"/>
  <c r="BN154" i="1" s="1"/>
  <c r="BE64" i="1"/>
  <c r="BH64" i="1" s="1"/>
  <c r="BK64" i="1" s="1"/>
  <c r="BN64" i="1" s="1"/>
  <c r="BQ64" i="1" s="1"/>
  <c r="BT64" i="1" s="1"/>
  <c r="AV31" i="1"/>
  <c r="AY31" i="1" s="1"/>
  <c r="AS29" i="1"/>
  <c r="AS186" i="1" s="1"/>
  <c r="AP57" i="1"/>
  <c r="AS57" i="1" s="1"/>
  <c r="AV57" i="1" s="1"/>
  <c r="AY57" i="1" s="1"/>
  <c r="BB57" i="1" s="1"/>
  <c r="BE57" i="1" s="1"/>
  <c r="BH57" i="1" s="1"/>
  <c r="BK57" i="1" s="1"/>
  <c r="AP29" i="1"/>
  <c r="AP186" i="1" s="1"/>
  <c r="AP36" i="1"/>
  <c r="AS36" i="1" s="1"/>
  <c r="AM34" i="1"/>
  <c r="AJ34" i="1"/>
  <c r="AD56" i="1"/>
  <c r="AG56" i="1" s="1"/>
  <c r="AA54" i="1"/>
  <c r="U54" i="1"/>
  <c r="AA41" i="1"/>
  <c r="X39" i="1"/>
  <c r="R54" i="1"/>
  <c r="BT156" i="1" l="1"/>
  <c r="BQ154" i="1"/>
  <c r="BT154" i="1" s="1"/>
  <c r="BN57" i="1"/>
  <c r="BQ57" i="1" s="1"/>
  <c r="BT57" i="1" s="1"/>
  <c r="AS34" i="1"/>
  <c r="AV36" i="1"/>
  <c r="AY36" i="1" s="1"/>
  <c r="AV29" i="1"/>
  <c r="AV186" i="1" s="1"/>
  <c r="BB31" i="1"/>
  <c r="BE31" i="1" s="1"/>
  <c r="AY29" i="1"/>
  <c r="AY186" i="1" s="1"/>
  <c r="AP34" i="1"/>
  <c r="AJ56" i="1"/>
  <c r="AM56" i="1" s="1"/>
  <c r="AG54" i="1"/>
  <c r="X54" i="1"/>
  <c r="AD41" i="1"/>
  <c r="AA39" i="1"/>
  <c r="AD54" i="1"/>
  <c r="BB36" i="1" l="1"/>
  <c r="BE36" i="1" s="1"/>
  <c r="AY34" i="1"/>
  <c r="AV34" i="1"/>
  <c r="BB29" i="1"/>
  <c r="BB186" i="1" s="1"/>
  <c r="BH31" i="1"/>
  <c r="BK31" i="1" s="1"/>
  <c r="BE29" i="1"/>
  <c r="BE186" i="1" s="1"/>
  <c r="AP56" i="1"/>
  <c r="AS56" i="1" s="1"/>
  <c r="AM54" i="1"/>
  <c r="AG41" i="1"/>
  <c r="AD39" i="1"/>
  <c r="AJ54" i="1"/>
  <c r="AV56" i="1" l="1"/>
  <c r="AY56" i="1" s="1"/>
  <c r="AS54" i="1"/>
  <c r="BB34" i="1"/>
  <c r="BE34" i="1"/>
  <c r="BH36" i="1"/>
  <c r="BK36" i="1" s="1"/>
  <c r="BH29" i="1"/>
  <c r="BH186" i="1" s="1"/>
  <c r="BN31" i="1"/>
  <c r="BQ31" i="1" s="1"/>
  <c r="BK29" i="1"/>
  <c r="BK186" i="1" s="1"/>
  <c r="AP54" i="1"/>
  <c r="AJ41" i="1"/>
  <c r="AG39" i="1"/>
  <c r="L54" i="1"/>
  <c r="L188" i="1" s="1"/>
  <c r="L119" i="1"/>
  <c r="O119" i="1" s="1"/>
  <c r="L115" i="1"/>
  <c r="O115" i="1" s="1"/>
  <c r="R115" i="1" s="1"/>
  <c r="U115" i="1" s="1"/>
  <c r="X115" i="1" s="1"/>
  <c r="AA115" i="1" s="1"/>
  <c r="AD115" i="1" s="1"/>
  <c r="AG115" i="1" s="1"/>
  <c r="AJ115" i="1" s="1"/>
  <c r="AM115" i="1" s="1"/>
  <c r="AP115" i="1" s="1"/>
  <c r="AS115" i="1" s="1"/>
  <c r="AV115" i="1" s="1"/>
  <c r="AY115" i="1" s="1"/>
  <c r="BB115" i="1" s="1"/>
  <c r="BE115" i="1" s="1"/>
  <c r="BH115" i="1" s="1"/>
  <c r="BK115" i="1" s="1"/>
  <c r="BN115" i="1" s="1"/>
  <c r="BQ115" i="1" s="1"/>
  <c r="BT115" i="1" s="1"/>
  <c r="L114" i="1"/>
  <c r="O114" i="1" s="1"/>
  <c r="L103" i="1"/>
  <c r="O103" i="1" s="1"/>
  <c r="R103" i="1" s="1"/>
  <c r="U103" i="1" s="1"/>
  <c r="X103" i="1" s="1"/>
  <c r="AA103" i="1" s="1"/>
  <c r="AD103" i="1" s="1"/>
  <c r="AG103" i="1" s="1"/>
  <c r="AJ103" i="1" s="1"/>
  <c r="AM103" i="1" s="1"/>
  <c r="AP103" i="1" s="1"/>
  <c r="AS103" i="1" s="1"/>
  <c r="AV103" i="1" s="1"/>
  <c r="AY103" i="1" s="1"/>
  <c r="BB103" i="1" s="1"/>
  <c r="BE103" i="1" s="1"/>
  <c r="BH103" i="1" s="1"/>
  <c r="BK103" i="1" s="1"/>
  <c r="BN103" i="1" s="1"/>
  <c r="BQ103" i="1" s="1"/>
  <c r="BT103" i="1" s="1"/>
  <c r="L102" i="1"/>
  <c r="O102" i="1" s="1"/>
  <c r="R102" i="1" s="1"/>
  <c r="U102" i="1" s="1"/>
  <c r="X102" i="1" s="1"/>
  <c r="AA102" i="1" s="1"/>
  <c r="AD102" i="1" s="1"/>
  <c r="AG102" i="1" s="1"/>
  <c r="AJ102" i="1" s="1"/>
  <c r="AM102" i="1" s="1"/>
  <c r="AP102" i="1" s="1"/>
  <c r="AS102" i="1" s="1"/>
  <c r="AV102" i="1" s="1"/>
  <c r="AY102" i="1" s="1"/>
  <c r="BB102" i="1" s="1"/>
  <c r="BE102" i="1" s="1"/>
  <c r="BH102" i="1" s="1"/>
  <c r="BK102" i="1" s="1"/>
  <c r="BN102" i="1" s="1"/>
  <c r="BQ102" i="1" s="1"/>
  <c r="BT102" i="1" s="1"/>
  <c r="L101" i="1"/>
  <c r="O101" i="1" s="1"/>
  <c r="L100" i="1"/>
  <c r="O100" i="1" s="1"/>
  <c r="R100" i="1" s="1"/>
  <c r="U100" i="1" s="1"/>
  <c r="L84" i="1"/>
  <c r="O84" i="1" s="1"/>
  <c r="R84" i="1" s="1"/>
  <c r="U84" i="1" s="1"/>
  <c r="X84" i="1" s="1"/>
  <c r="AA84" i="1" s="1"/>
  <c r="AD84" i="1" s="1"/>
  <c r="AG84" i="1" s="1"/>
  <c r="AJ84" i="1" s="1"/>
  <c r="AM84" i="1" s="1"/>
  <c r="AP84" i="1" s="1"/>
  <c r="AS84" i="1" s="1"/>
  <c r="AV84" i="1" s="1"/>
  <c r="AY84" i="1" s="1"/>
  <c r="BB84" i="1" s="1"/>
  <c r="BE84" i="1" s="1"/>
  <c r="BH84" i="1" s="1"/>
  <c r="BK84" i="1" s="1"/>
  <c r="BN84" i="1" s="1"/>
  <c r="BQ84" i="1" s="1"/>
  <c r="BT84" i="1" s="1"/>
  <c r="L83" i="1"/>
  <c r="O83" i="1" s="1"/>
  <c r="R83" i="1" s="1"/>
  <c r="U83" i="1" s="1"/>
  <c r="X83" i="1" s="1"/>
  <c r="AA83" i="1" s="1"/>
  <c r="AD83" i="1" s="1"/>
  <c r="AG83" i="1" s="1"/>
  <c r="AJ83" i="1" s="1"/>
  <c r="AM83" i="1" s="1"/>
  <c r="AP83" i="1" s="1"/>
  <c r="AS83" i="1" s="1"/>
  <c r="AV83" i="1" s="1"/>
  <c r="AY83" i="1" s="1"/>
  <c r="BB83" i="1" s="1"/>
  <c r="BE83" i="1" s="1"/>
  <c r="BH83" i="1" s="1"/>
  <c r="BK83" i="1" s="1"/>
  <c r="BN83" i="1" s="1"/>
  <c r="BQ83" i="1" s="1"/>
  <c r="BT83" i="1" s="1"/>
  <c r="L82" i="1"/>
  <c r="O82" i="1" s="1"/>
  <c r="R82" i="1" s="1"/>
  <c r="U82" i="1" s="1"/>
  <c r="X82" i="1" s="1"/>
  <c r="AA82" i="1" s="1"/>
  <c r="AD82" i="1" s="1"/>
  <c r="AG82" i="1" s="1"/>
  <c r="AJ82" i="1" s="1"/>
  <c r="AM82" i="1" s="1"/>
  <c r="AP82" i="1" s="1"/>
  <c r="AS82" i="1" s="1"/>
  <c r="AV82" i="1" s="1"/>
  <c r="AY82" i="1" s="1"/>
  <c r="BB82" i="1" s="1"/>
  <c r="BE82" i="1" s="1"/>
  <c r="BH82" i="1" s="1"/>
  <c r="BK82" i="1" s="1"/>
  <c r="BN82" i="1" s="1"/>
  <c r="BQ82" i="1" s="1"/>
  <c r="BT82" i="1" s="1"/>
  <c r="L81" i="1"/>
  <c r="O81" i="1" s="1"/>
  <c r="L61" i="1"/>
  <c r="O61" i="1" s="1"/>
  <c r="R114" i="1" l="1"/>
  <c r="U114" i="1" s="1"/>
  <c r="O112" i="1"/>
  <c r="O188" i="1" s="1"/>
  <c r="AV54" i="1"/>
  <c r="BB56" i="1"/>
  <c r="BE56" i="1" s="1"/>
  <c r="AY54" i="1"/>
  <c r="BH34" i="1"/>
  <c r="BN36" i="1"/>
  <c r="BQ36" i="1" s="1"/>
  <c r="BK34" i="1"/>
  <c r="BN29" i="1"/>
  <c r="BN186" i="1" s="1"/>
  <c r="BT31" i="1"/>
  <c r="BQ29" i="1"/>
  <c r="BQ186" i="1" s="1"/>
  <c r="AJ39" i="1"/>
  <c r="AM41" i="1"/>
  <c r="X100" i="1"/>
  <c r="AA100" i="1" s="1"/>
  <c r="O78" i="1"/>
  <c r="R78" i="1" s="1"/>
  <c r="R81" i="1"/>
  <c r="U81" i="1" s="1"/>
  <c r="O98" i="1"/>
  <c r="R98" i="1" s="1"/>
  <c r="R101" i="1"/>
  <c r="U101" i="1" s="1"/>
  <c r="X101" i="1" s="1"/>
  <c r="AA101" i="1" s="1"/>
  <c r="AD101" i="1" s="1"/>
  <c r="AG101" i="1" s="1"/>
  <c r="R119" i="1"/>
  <c r="U119" i="1" s="1"/>
  <c r="O117" i="1"/>
  <c r="R117" i="1" s="1"/>
  <c r="R61" i="1"/>
  <c r="O59" i="1"/>
  <c r="O190" i="1" s="1"/>
  <c r="L117" i="1"/>
  <c r="L98" i="1"/>
  <c r="L59" i="1"/>
  <c r="L190" i="1" s="1"/>
  <c r="R112" i="1" l="1"/>
  <c r="R188" i="1" s="1"/>
  <c r="X114" i="1"/>
  <c r="AA114" i="1" s="1"/>
  <c r="U112" i="1"/>
  <c r="U188" i="1" s="1"/>
  <c r="BH56" i="1"/>
  <c r="BK56" i="1" s="1"/>
  <c r="BE54" i="1"/>
  <c r="BB54" i="1"/>
  <c r="BT36" i="1"/>
  <c r="BQ34" i="1"/>
  <c r="BN34" i="1"/>
  <c r="BT29" i="1"/>
  <c r="BT186" i="1" s="1"/>
  <c r="AP41" i="1"/>
  <c r="AM39" i="1"/>
  <c r="U98" i="1"/>
  <c r="X98" i="1" s="1"/>
  <c r="R59" i="1"/>
  <c r="R190" i="1" s="1"/>
  <c r="U61" i="1"/>
  <c r="AA98" i="1"/>
  <c r="AD98" i="1" s="1"/>
  <c r="AD100" i="1"/>
  <c r="AG100" i="1" s="1"/>
  <c r="AJ100" i="1" s="1"/>
  <c r="AM100" i="1" s="1"/>
  <c r="X119" i="1"/>
  <c r="AA119" i="1" s="1"/>
  <c r="U117" i="1"/>
  <c r="X117" i="1" s="1"/>
  <c r="AJ101" i="1"/>
  <c r="AM101" i="1" s="1"/>
  <c r="AP101" i="1" s="1"/>
  <c r="AS101" i="1" s="1"/>
  <c r="AV101" i="1" s="1"/>
  <c r="AY101" i="1" s="1"/>
  <c r="X81" i="1"/>
  <c r="AA81" i="1" s="1"/>
  <c r="U78" i="1"/>
  <c r="L192" i="1"/>
  <c r="O192" i="1" l="1"/>
  <c r="R192" i="1" s="1"/>
  <c r="AD114" i="1"/>
  <c r="AG114" i="1" s="1"/>
  <c r="AA112" i="1"/>
  <c r="AA188" i="1" s="1"/>
  <c r="X112" i="1"/>
  <c r="X188" i="1" s="1"/>
  <c r="BB101" i="1"/>
  <c r="BE101" i="1" s="1"/>
  <c r="BH54" i="1"/>
  <c r="BN56" i="1"/>
  <c r="BQ56" i="1" s="1"/>
  <c r="BK54" i="1"/>
  <c r="AP39" i="1"/>
  <c r="AS41" i="1"/>
  <c r="BT34" i="1"/>
  <c r="AP100" i="1"/>
  <c r="AS100" i="1" s="1"/>
  <c r="AM98" i="1"/>
  <c r="AP98" i="1" s="1"/>
  <c r="X61" i="1"/>
  <c r="U59" i="1"/>
  <c r="U190" i="1" s="1"/>
  <c r="AG98" i="1"/>
  <c r="AJ98" i="1" s="1"/>
  <c r="AD81" i="1"/>
  <c r="AG81" i="1" s="1"/>
  <c r="AA78" i="1"/>
  <c r="AD78" i="1" s="1"/>
  <c r="AD119" i="1"/>
  <c r="AG119" i="1" s="1"/>
  <c r="AA117" i="1"/>
  <c r="AD117" i="1" s="1"/>
  <c r="X78" i="1"/>
  <c r="U192" i="1" l="1"/>
  <c r="X192" i="1" s="1"/>
  <c r="AJ114" i="1"/>
  <c r="AM114" i="1" s="1"/>
  <c r="AG112" i="1"/>
  <c r="AG188" i="1" s="1"/>
  <c r="AD112" i="1"/>
  <c r="AD188" i="1" s="1"/>
  <c r="AV100" i="1"/>
  <c r="AY100" i="1" s="1"/>
  <c r="AS98" i="1"/>
  <c r="AV98" i="1" s="1"/>
  <c r="BH101" i="1"/>
  <c r="BK101" i="1" s="1"/>
  <c r="BN101" i="1" s="1"/>
  <c r="BQ101" i="1" s="1"/>
  <c r="BN54" i="1"/>
  <c r="BT56" i="1"/>
  <c r="BQ54" i="1"/>
  <c r="AV41" i="1"/>
  <c r="AS39" i="1"/>
  <c r="AG78" i="1"/>
  <c r="AJ78" i="1" s="1"/>
  <c r="AJ81" i="1"/>
  <c r="AM81" i="1" s="1"/>
  <c r="AG117" i="1"/>
  <c r="AJ117" i="1" s="1"/>
  <c r="AJ119" i="1"/>
  <c r="AM119" i="1" s="1"/>
  <c r="AA61" i="1"/>
  <c r="X59" i="1"/>
  <c r="X190" i="1" s="1"/>
  <c r="AP114" i="1" l="1"/>
  <c r="AS114" i="1" s="1"/>
  <c r="AM112" i="1"/>
  <c r="AM188" i="1" s="1"/>
  <c r="AJ112" i="1"/>
  <c r="AJ188" i="1" s="1"/>
  <c r="BT101" i="1"/>
  <c r="BB100" i="1"/>
  <c r="BE100" i="1" s="1"/>
  <c r="AY98" i="1"/>
  <c r="BB98" i="1" s="1"/>
  <c r="BT54" i="1"/>
  <c r="AY41" i="1"/>
  <c r="AV39" i="1"/>
  <c r="AP119" i="1"/>
  <c r="AS119" i="1" s="1"/>
  <c r="AM117" i="1"/>
  <c r="AP117" i="1" s="1"/>
  <c r="AP81" i="1"/>
  <c r="AS81" i="1" s="1"/>
  <c r="AM78" i="1"/>
  <c r="AP78" i="1" s="1"/>
  <c r="AD61" i="1"/>
  <c r="AA59" i="1"/>
  <c r="AA190" i="1" l="1"/>
  <c r="AA192" i="1" s="1"/>
  <c r="AD192" i="1" s="1"/>
  <c r="AV119" i="1"/>
  <c r="AY119" i="1" s="1"/>
  <c r="AS117" i="1"/>
  <c r="AV117" i="1" s="1"/>
  <c r="AP112" i="1"/>
  <c r="AP188" i="1" s="1"/>
  <c r="AS112" i="1"/>
  <c r="AS188" i="1" s="1"/>
  <c r="AV114" i="1"/>
  <c r="AY114" i="1" s="1"/>
  <c r="BH100" i="1"/>
  <c r="BK100" i="1" s="1"/>
  <c r="BE98" i="1"/>
  <c r="BH98" i="1" s="1"/>
  <c r="AV81" i="1"/>
  <c r="AY81" i="1" s="1"/>
  <c r="AS78" i="1"/>
  <c r="AV78" i="1" s="1"/>
  <c r="BB41" i="1"/>
  <c r="AY39" i="1"/>
  <c r="AG61" i="1"/>
  <c r="AD59" i="1"/>
  <c r="AD190" i="1" s="1"/>
  <c r="BB119" i="1" l="1"/>
  <c r="BE119" i="1" s="1"/>
  <c r="AY117" i="1"/>
  <c r="BB117" i="1" s="1"/>
  <c r="AV112" i="1"/>
  <c r="AV188" i="1" s="1"/>
  <c r="AY112" i="1"/>
  <c r="AY188" i="1" s="1"/>
  <c r="BB114" i="1"/>
  <c r="BE114" i="1" s="1"/>
  <c r="BK98" i="1"/>
  <c r="BN98" i="1" s="1"/>
  <c r="BN100" i="1"/>
  <c r="BQ100" i="1" s="1"/>
  <c r="AY78" i="1"/>
  <c r="BB78" i="1" s="1"/>
  <c r="BB81" i="1"/>
  <c r="BE81" i="1" s="1"/>
  <c r="BE41" i="1"/>
  <c r="BB39" i="1"/>
  <c r="AJ61" i="1"/>
  <c r="AG59" i="1"/>
  <c r="AG190" i="1" l="1"/>
  <c r="AG192" i="1" s="1"/>
  <c r="AJ192" i="1" s="1"/>
  <c r="BH119" i="1"/>
  <c r="BK119" i="1" s="1"/>
  <c r="BE117" i="1"/>
  <c r="BH117" i="1" s="1"/>
  <c r="BE112" i="1"/>
  <c r="BE188" i="1" s="1"/>
  <c r="BH114" i="1"/>
  <c r="BK114" i="1" s="1"/>
  <c r="BB112" i="1"/>
  <c r="BB188" i="1" s="1"/>
  <c r="BT100" i="1"/>
  <c r="BQ98" i="1"/>
  <c r="BT98" i="1" s="1"/>
  <c r="BE78" i="1"/>
  <c r="BH78" i="1" s="1"/>
  <c r="BH81" i="1"/>
  <c r="BK81" i="1" s="1"/>
  <c r="BH41" i="1"/>
  <c r="BE39" i="1"/>
  <c r="AJ59" i="1"/>
  <c r="AJ190" i="1" s="1"/>
  <c r="AM61" i="1"/>
  <c r="BN119" i="1" l="1"/>
  <c r="BQ119" i="1" s="1"/>
  <c r="BK117" i="1"/>
  <c r="BN117" i="1" s="1"/>
  <c r="BN114" i="1"/>
  <c r="BQ114" i="1" s="1"/>
  <c r="BK112" i="1"/>
  <c r="BK188" i="1" s="1"/>
  <c r="BH112" i="1"/>
  <c r="BH188" i="1" s="1"/>
  <c r="BN81" i="1"/>
  <c r="BQ81" i="1" s="1"/>
  <c r="BK78" i="1"/>
  <c r="BN78" i="1" s="1"/>
  <c r="BK41" i="1"/>
  <c r="BH39" i="1"/>
  <c r="AP61" i="1"/>
  <c r="AM59" i="1"/>
  <c r="AM190" i="1" l="1"/>
  <c r="AM192" i="1" s="1"/>
  <c r="AP192" i="1" s="1"/>
  <c r="BQ117" i="1"/>
  <c r="BT117" i="1" s="1"/>
  <c r="BT119" i="1"/>
  <c r="BN112" i="1"/>
  <c r="BN188" i="1" s="1"/>
  <c r="BQ112" i="1"/>
  <c r="BQ188" i="1" s="1"/>
  <c r="BT114" i="1"/>
  <c r="BQ78" i="1"/>
  <c r="BT78" i="1" s="1"/>
  <c r="BT81" i="1"/>
  <c r="AP59" i="1"/>
  <c r="AP190" i="1" s="1"/>
  <c r="AS61" i="1"/>
  <c r="BN41" i="1"/>
  <c r="BK39" i="1"/>
  <c r="BT112" i="1" l="1"/>
  <c r="BT188" i="1" s="1"/>
  <c r="AV61" i="1"/>
  <c r="AS59" i="1"/>
  <c r="BQ41" i="1"/>
  <c r="BN39" i="1"/>
  <c r="AS190" i="1" l="1"/>
  <c r="AS192" i="1" s="1"/>
  <c r="AV192" i="1" s="1"/>
  <c r="AY61" i="1"/>
  <c r="AV59" i="1"/>
  <c r="AV190" i="1" s="1"/>
  <c r="BT41" i="1"/>
  <c r="BT39" i="1" s="1"/>
  <c r="BQ39" i="1"/>
  <c r="BB61" i="1" l="1"/>
  <c r="AY59" i="1"/>
  <c r="AY190" i="1" l="1"/>
  <c r="AY192" i="1" s="1"/>
  <c r="BB192" i="1" s="1"/>
  <c r="BE61" i="1"/>
  <c r="BB59" i="1"/>
  <c r="BB190" i="1" s="1"/>
  <c r="BH61" i="1" l="1"/>
  <c r="BE59" i="1"/>
  <c r="BE190" i="1" l="1"/>
  <c r="BE192" i="1" s="1"/>
  <c r="BH192" i="1" s="1"/>
  <c r="BK61" i="1"/>
  <c r="BH59" i="1"/>
  <c r="BH190" i="1" s="1"/>
  <c r="BN61" i="1" l="1"/>
  <c r="BK59" i="1"/>
  <c r="BK190" i="1" l="1"/>
  <c r="BK192" i="1" s="1"/>
  <c r="BN192" i="1" s="1"/>
  <c r="BN59" i="1"/>
  <c r="BN190" i="1" s="1"/>
  <c r="BQ61" i="1"/>
  <c r="BT61" i="1" l="1"/>
  <c r="BT59" i="1" s="1"/>
  <c r="BT190" i="1" s="1"/>
  <c r="BQ59" i="1"/>
  <c r="BQ190" i="1" l="1"/>
  <c r="BQ192" i="1" s="1"/>
  <c r="BT192" i="1" s="1"/>
</calcChain>
</file>

<file path=xl/sharedStrings.xml><?xml version="1.0" encoding="utf-8"?>
<sst xmlns="http://schemas.openxmlformats.org/spreadsheetml/2006/main" count="1841" uniqueCount="78">
  <si>
    <t>Rendimiento Estampilla UD, ley 648/2001 (1,0)</t>
  </si>
  <si>
    <t>FUENTE</t>
  </si>
  <si>
    <t>CREE</t>
  </si>
  <si>
    <t>PASIVOS 2016</t>
  </si>
  <si>
    <t>PASIVOS 2015</t>
  </si>
  <si>
    <t>PASIVOS 2014</t>
  </si>
  <si>
    <t>PASIVOS 2013</t>
  </si>
  <si>
    <t>PASIVOS 2012</t>
  </si>
  <si>
    <t>PASIVOS 2011</t>
  </si>
  <si>
    <t>PASIVOS 2010</t>
  </si>
  <si>
    <t>PASIVOS 2009</t>
  </si>
  <si>
    <t>PASIVOS 2008</t>
  </si>
  <si>
    <t>FUNCIONAMIENTO</t>
  </si>
  <si>
    <t>INVERSIÓN</t>
  </si>
  <si>
    <r>
      <t>GASTOS EN PENSIONES</t>
    </r>
    <r>
      <rPr>
        <sz val="12"/>
        <color theme="1"/>
        <rFont val="Arial"/>
        <family val="2"/>
      </rPr>
      <t/>
    </r>
  </si>
  <si>
    <t>SALDO MENSUAL</t>
  </si>
  <si>
    <t xml:space="preserve">Distribución Punto Adicional Impuesto CREE </t>
  </si>
  <si>
    <t xml:space="preserve">Distribución Punto Adicional Impuesto CREE Vigencias Anteriores </t>
  </si>
  <si>
    <t xml:space="preserve">Estampilla PRO-UNAL  </t>
  </si>
  <si>
    <t xml:space="preserve">Estampilla PRO-UNAL (Vigencias Anteriores) </t>
  </si>
  <si>
    <t xml:space="preserve">Estampilla UD, Ley 1825/2017 (1,1) </t>
  </si>
  <si>
    <t xml:space="preserve">Estampilla UD, ley 648/2001 (1,0) </t>
  </si>
  <si>
    <t>Aporte Distrito años anteriores</t>
  </si>
  <si>
    <t>CREE años anteriores</t>
  </si>
  <si>
    <t xml:space="preserve">Estampilla Pro UNAL </t>
  </si>
  <si>
    <t>Estampilla Pro UNAL años anteriores</t>
  </si>
  <si>
    <t xml:space="preserve">Estampilla UD </t>
  </si>
  <si>
    <t>Recursos Propios</t>
  </si>
  <si>
    <t xml:space="preserve">Rendimientos Estampilla UD </t>
  </si>
  <si>
    <t>TOTALES</t>
  </si>
  <si>
    <t>RESERVAS Y PASIVOS</t>
  </si>
  <si>
    <t>GRAN TOTAL</t>
  </si>
  <si>
    <t>Recursos del Distrito 01-12</t>
  </si>
  <si>
    <t>Recursos Administrados de libre Destinación 03-21</t>
  </si>
  <si>
    <t>Recursos del Balance Estampilla UD</t>
  </si>
  <si>
    <t>Estampilla UD</t>
  </si>
  <si>
    <t xml:space="preserve">Aportes MEN Vigencias Anteriores </t>
  </si>
  <si>
    <t>PASIVOS 2017</t>
  </si>
  <si>
    <t>PASIVOS EXIGIBLES 2018</t>
  </si>
  <si>
    <t>Rendimiento Estampilla UD</t>
  </si>
  <si>
    <t>Recursos Administrados de libre Destinación 03-21 FOMENTO</t>
  </si>
  <si>
    <t>Recursos Administrados de libre Destinación 03-21 IDEXUD</t>
  </si>
  <si>
    <t>PAGOS ACUMULADOS</t>
  </si>
  <si>
    <t>ANULACIONES ACUMULADAS</t>
  </si>
  <si>
    <t>SALDO ACUMULADO</t>
  </si>
  <si>
    <t>SALDO INICIAL AÑO</t>
  </si>
  <si>
    <t>PAGOS MES</t>
  </si>
  <si>
    <t>ANULACIONES MES</t>
  </si>
  <si>
    <t>SALDO INICIAL MES</t>
  </si>
  <si>
    <t>ENERO 2021</t>
  </si>
  <si>
    <t>ACUMULADO DE PAGOS Y ANULACIONES DE  RESERVAS Y PASIVOS VIGENCIA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</si>
  <si>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</si>
  <si>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</si>
  <si>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</si>
  <si>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</si>
  <si>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</si>
  <si>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</si>
  <si>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</si>
  <si>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</si>
  <si>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</si>
  <si>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</si>
  <si>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</si>
  <si>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ACUMULADO 2021</t>
  </si>
  <si>
    <t>PASIVOS 2019</t>
  </si>
  <si>
    <t>RESERVAS 2020</t>
  </si>
  <si>
    <t>VA-Estampilla prouniversidades estatales</t>
  </si>
  <si>
    <t>RB-Estampilla prouniversidades estatales</t>
  </si>
  <si>
    <t>VA-Estampilla Universidad Distrital</t>
  </si>
  <si>
    <t>RB-Estampilla Universidad Distrital</t>
  </si>
  <si>
    <t>VA-Recursos distrito</t>
  </si>
  <si>
    <t>VA-Administrados de libre destinación</t>
  </si>
  <si>
    <t>RB-Administrados de destinación especifica</t>
  </si>
  <si>
    <t>REAF-Distribución punto adicional impuesto CREE</t>
  </si>
  <si>
    <t>Cuantias Menores</t>
  </si>
  <si>
    <t>GASTOS EN PENSIONES</t>
  </si>
  <si>
    <t>PASIVOS 2018</t>
  </si>
  <si>
    <t>VA-Administrados de libre destinación PFC</t>
  </si>
  <si>
    <t>VA-Administrados de libre destinación 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</si>
</sst>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&quot;$&quot;\ #,##0.00_);[Red]\(&quot;$&quot;\ #,##0.00\)"/>
    <numFmt numFmtId="165" formatCode="_ * #,##0.00_ ;_ * \-#,##0.00_ ;_ * &quot;-&quot;??_ ;_ @_ "/>
    <numFmt numFmtId="166" formatCode="&quot;$&quot;\ #,##0.00;[Red]&quot;$&quot;\ #,##0.00"/>
  </numFmts>
  <fonts count="1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0" fontId="9" fillId="0" borderId="0"/>
    <xf numFmtId="41" fontId="1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10" fillId="0" borderId="0"/>
    <xf numFmtId="0" fontId="9" fillId="0" borderId="0"/>
  </cellStyleXfs>
  <cellXfs count="371">
    <xf numFmtId="0" fontId="0" fillId="0" borderId="0" xfId="0"/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6" fillId="0" borderId="1" xfId="0" applyFont="1" applyBorder="1" applyAlignment="1">
      <alignment horizontal="justify" vertical="center"/>
    </xf>
    <xf numFmtId="164" fontId="6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41" fontId="3" fillId="0" borderId="0" xfId="2" applyFont="1" applyAlignment="1">
      <alignment horizontal="right"/>
    </xf>
    <xf numFmtId="0" fontId="6" fillId="0" borderId="0" xfId="0" applyFont="1"/>
    <xf numFmtId="0" fontId="3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justify" vertical="center"/>
    </xf>
    <xf numFmtId="0" fontId="6" fillId="2" borderId="1" xfId="0" applyFont="1" applyFill="1" applyBorder="1" applyAlignment="1">
      <alignment horizontal="justify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4" fontId="8" fillId="2" borderId="0" xfId="0" applyNumberFormat="1" applyFont="1" applyFill="1" applyBorder="1" applyAlignment="1">
      <alignment horizontal="right" vertical="center" wrapText="1"/>
    </xf>
    <xf numFmtId="41" fontId="3" fillId="2" borderId="0" xfId="2" applyFont="1" applyFill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justify" vertical="center"/>
    </xf>
    <xf numFmtId="164" fontId="3" fillId="2" borderId="0" xfId="0" applyNumberFormat="1" applyFont="1" applyFill="1" applyAlignment="1">
      <alignment horizontal="right" vertical="center"/>
    </xf>
    <xf numFmtId="0" fontId="3" fillId="3" borderId="0" xfId="0" applyFont="1" applyFill="1"/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justify" vertical="center"/>
    </xf>
    <xf numFmtId="0" fontId="6" fillId="3" borderId="1" xfId="0" applyFont="1" applyFill="1" applyBorder="1" applyAlignment="1">
      <alignment horizontal="justify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horizontal="right" vertical="center" wrapText="1"/>
    </xf>
    <xf numFmtId="4" fontId="3" fillId="3" borderId="0" xfId="0" applyNumberFormat="1" applyFont="1" applyFill="1" applyAlignment="1">
      <alignment horizontal="right"/>
    </xf>
    <xf numFmtId="41" fontId="3" fillId="3" borderId="0" xfId="2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5" fillId="3" borderId="0" xfId="0" applyFont="1" applyFill="1" applyAlignment="1">
      <alignment horizontal="justify" vertical="center"/>
    </xf>
    <xf numFmtId="0" fontId="7" fillId="3" borderId="0" xfId="0" applyFont="1" applyFill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justify" vertical="center"/>
    </xf>
    <xf numFmtId="164" fontId="3" fillId="3" borderId="0" xfId="0" applyNumberFormat="1" applyFont="1" applyFill="1" applyAlignment="1">
      <alignment horizontal="right" vertical="center"/>
    </xf>
    <xf numFmtId="49" fontId="11" fillId="0" borderId="0" xfId="0" applyNumberFormat="1" applyFont="1" applyAlignment="1">
      <alignment horizontal="right"/>
    </xf>
    <xf numFmtId="49" fontId="11" fillId="2" borderId="0" xfId="0" applyNumberFormat="1" applyFont="1" applyFill="1" applyAlignment="1">
      <alignment horizontal="right"/>
    </xf>
    <xf numFmtId="49" fontId="11" fillId="3" borderId="0" xfId="0" applyNumberFormat="1" applyFont="1" applyFill="1" applyAlignment="1">
      <alignment horizontal="right"/>
    </xf>
    <xf numFmtId="0" fontId="3" fillId="4" borderId="0" xfId="0" applyFont="1" applyFill="1"/>
    <xf numFmtId="0" fontId="6" fillId="4" borderId="0" xfId="0" applyFont="1" applyFill="1" applyAlignment="1">
      <alignment horizontal="right"/>
    </xf>
    <xf numFmtId="49" fontId="11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center"/>
    </xf>
    <xf numFmtId="0" fontId="1" fillId="4" borderId="0" xfId="0" applyFont="1" applyFill="1" applyAlignment="1">
      <alignment horizontal="justify" vertical="center"/>
    </xf>
    <xf numFmtId="0" fontId="3" fillId="4" borderId="0" xfId="0" applyFont="1" applyFill="1" applyAlignment="1">
      <alignment horizontal="right"/>
    </xf>
    <xf numFmtId="0" fontId="4" fillId="4" borderId="0" xfId="0" applyFont="1" applyFill="1" applyAlignment="1">
      <alignment horizontal="justify" vertical="center"/>
    </xf>
    <xf numFmtId="0" fontId="6" fillId="4" borderId="1" xfId="0" applyFont="1" applyFill="1" applyBorder="1" applyAlignment="1">
      <alignment horizontal="justify" vertical="center"/>
    </xf>
    <xf numFmtId="164" fontId="6" fillId="4" borderId="1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horizontal="right" vertical="center" wrapText="1"/>
    </xf>
    <xf numFmtId="41" fontId="3" fillId="4" borderId="0" xfId="2" applyFont="1" applyFill="1" applyAlignment="1">
      <alignment horizontal="right"/>
    </xf>
    <xf numFmtId="0" fontId="4" fillId="4" borderId="0" xfId="0" applyFont="1" applyFill="1" applyAlignment="1">
      <alignment horizontal="right" vertical="center"/>
    </xf>
    <xf numFmtId="0" fontId="8" fillId="4" borderId="2" xfId="0" applyFont="1" applyFill="1" applyBorder="1" applyAlignment="1">
      <alignment vertical="center"/>
    </xf>
    <xf numFmtId="0" fontId="5" fillId="4" borderId="0" xfId="0" applyFont="1" applyFill="1" applyAlignment="1">
      <alignment horizontal="justify" vertical="center"/>
    </xf>
    <xf numFmtId="0" fontId="7" fillId="4" borderId="0" xfId="0" applyFont="1" applyFill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164" fontId="3" fillId="4" borderId="1" xfId="0" applyNumberFormat="1" applyFont="1" applyFill="1" applyBorder="1" applyAlignment="1">
      <alignment horizontal="right" vertical="center"/>
    </xf>
    <xf numFmtId="0" fontId="6" fillId="4" borderId="0" xfId="0" applyFont="1" applyFill="1" applyAlignment="1">
      <alignment horizontal="justify" vertical="center"/>
    </xf>
    <xf numFmtId="164" fontId="3" fillId="4" borderId="0" xfId="0" applyNumberFormat="1" applyFont="1" applyFill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9" fillId="0" borderId="0" xfId="0" applyFont="1"/>
    <xf numFmtId="0" fontId="12" fillId="2" borderId="2" xfId="0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0" fontId="12" fillId="4" borderId="2" xfId="0" applyFont="1" applyFill="1" applyBorder="1" applyAlignment="1">
      <alignment vertical="center" wrapText="1"/>
    </xf>
    <xf numFmtId="4" fontId="12" fillId="4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vertical="center" wrapText="1"/>
    </xf>
    <xf numFmtId="0" fontId="3" fillId="5" borderId="0" xfId="0" applyFont="1" applyFill="1"/>
    <xf numFmtId="0" fontId="6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justify" vertical="center"/>
    </xf>
    <xf numFmtId="0" fontId="3" fillId="5" borderId="0" xfId="0" applyFont="1" applyFill="1" applyAlignment="1">
      <alignment horizontal="right"/>
    </xf>
    <xf numFmtId="0" fontId="4" fillId="5" borderId="0" xfId="0" applyFont="1" applyFill="1" applyAlignment="1">
      <alignment horizontal="justify" vertical="center"/>
    </xf>
    <xf numFmtId="0" fontId="6" fillId="5" borderId="1" xfId="0" applyFont="1" applyFill="1" applyBorder="1" applyAlignment="1">
      <alignment horizontal="justify" vertical="center"/>
    </xf>
    <xf numFmtId="164" fontId="6" fillId="5" borderId="1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vertical="center" wrapText="1"/>
    </xf>
    <xf numFmtId="4" fontId="8" fillId="5" borderId="2" xfId="0" applyNumberFormat="1" applyFont="1" applyFill="1" applyBorder="1" applyAlignment="1">
      <alignment horizontal="right" vertical="center" wrapText="1"/>
    </xf>
    <xf numFmtId="0" fontId="8" fillId="5" borderId="0" xfId="0" applyFont="1" applyFill="1" applyBorder="1" applyAlignment="1">
      <alignment vertical="center" wrapText="1"/>
    </xf>
    <xf numFmtId="4" fontId="8" fillId="5" borderId="0" xfId="0" applyNumberFormat="1" applyFont="1" applyFill="1" applyBorder="1" applyAlignment="1">
      <alignment horizontal="right" vertical="center" wrapText="1"/>
    </xf>
    <xf numFmtId="0" fontId="12" fillId="5" borderId="2" xfId="0" applyFont="1" applyFill="1" applyBorder="1" applyAlignment="1">
      <alignment vertical="center" wrapText="1"/>
    </xf>
    <xf numFmtId="4" fontId="12" fillId="5" borderId="2" xfId="0" applyNumberFormat="1" applyFont="1" applyFill="1" applyBorder="1" applyAlignment="1">
      <alignment horizontal="right" vertical="center" wrapText="1"/>
    </xf>
    <xf numFmtId="41" fontId="3" fillId="5" borderId="0" xfId="2" applyFont="1" applyFill="1" applyAlignment="1">
      <alignment horizontal="right"/>
    </xf>
    <xf numFmtId="0" fontId="4" fillId="5" borderId="0" xfId="0" applyFont="1" applyFill="1" applyAlignment="1">
      <alignment horizontal="right" vertical="center"/>
    </xf>
    <xf numFmtId="0" fontId="8" fillId="5" borderId="2" xfId="0" applyFont="1" applyFill="1" applyBorder="1" applyAlignment="1">
      <alignment vertical="center"/>
    </xf>
    <xf numFmtId="0" fontId="5" fillId="5" borderId="0" xfId="0" applyFont="1" applyFill="1" applyAlignment="1">
      <alignment horizontal="justify" vertical="center"/>
    </xf>
    <xf numFmtId="0" fontId="7" fillId="5" borderId="0" xfId="0" applyFont="1" applyFill="1" applyAlignment="1">
      <alignment horizontal="justify" vertical="center"/>
    </xf>
    <xf numFmtId="0" fontId="3" fillId="5" borderId="1" xfId="0" applyFont="1" applyFill="1" applyBorder="1" applyAlignment="1">
      <alignment horizontal="justify" vertical="center"/>
    </xf>
    <xf numFmtId="164" fontId="3" fillId="5" borderId="1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horizontal="justify" vertical="center"/>
    </xf>
    <xf numFmtId="164" fontId="3" fillId="5" borderId="0" xfId="0" applyNumberFormat="1" applyFont="1" applyFill="1" applyAlignment="1">
      <alignment horizontal="right" vertical="center"/>
    </xf>
    <xf numFmtId="4" fontId="12" fillId="5" borderId="0" xfId="0" applyNumberFormat="1" applyFont="1" applyFill="1" applyBorder="1" applyAlignment="1">
      <alignment horizontal="right" vertical="center" wrapText="1"/>
    </xf>
    <xf numFmtId="164" fontId="13" fillId="5" borderId="1" xfId="0" applyNumberFormat="1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right" vertical="center"/>
    </xf>
    <xf numFmtId="0" fontId="3" fillId="6" borderId="0" xfId="0" applyFont="1" applyFill="1"/>
    <xf numFmtId="0" fontId="6" fillId="6" borderId="0" xfId="0" applyFont="1" applyFill="1" applyAlignment="1">
      <alignment horizontal="right"/>
    </xf>
    <xf numFmtId="0" fontId="6" fillId="6" borderId="0" xfId="0" applyFont="1" applyFill="1" applyAlignment="1">
      <alignment horizontal="center"/>
    </xf>
    <xf numFmtId="0" fontId="1" fillId="6" borderId="0" xfId="0" applyFont="1" applyFill="1" applyAlignment="1">
      <alignment horizontal="justify" vertical="center"/>
    </xf>
    <xf numFmtId="0" fontId="3" fillId="6" borderId="0" xfId="0" applyFont="1" applyFill="1" applyAlignment="1">
      <alignment horizontal="right"/>
    </xf>
    <xf numFmtId="0" fontId="4" fillId="6" borderId="0" xfId="0" applyFont="1" applyFill="1" applyAlignment="1">
      <alignment horizontal="justify" vertical="center"/>
    </xf>
    <xf numFmtId="0" fontId="6" fillId="6" borderId="1" xfId="0" applyFont="1" applyFill="1" applyBorder="1" applyAlignment="1">
      <alignment horizontal="justify" vertical="center"/>
    </xf>
    <xf numFmtId="164" fontId="6" fillId="6" borderId="1" xfId="0" applyNumberFormat="1" applyFont="1" applyFill="1" applyBorder="1" applyAlignment="1">
      <alignment horizontal="right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right" vertical="center"/>
    </xf>
    <xf numFmtId="0" fontId="8" fillId="6" borderId="2" xfId="0" applyFont="1" applyFill="1" applyBorder="1" applyAlignment="1">
      <alignment vertical="center" wrapText="1"/>
    </xf>
    <xf numFmtId="4" fontId="8" fillId="6" borderId="2" xfId="0" applyNumberFormat="1" applyFont="1" applyFill="1" applyBorder="1" applyAlignment="1">
      <alignment horizontal="right" vertical="center" wrapText="1"/>
    </xf>
    <xf numFmtId="4" fontId="12" fillId="6" borderId="2" xfId="0" applyNumberFormat="1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vertical="center" wrapText="1"/>
    </xf>
    <xf numFmtId="4" fontId="8" fillId="6" borderId="0" xfId="0" applyNumberFormat="1" applyFont="1" applyFill="1" applyBorder="1" applyAlignment="1">
      <alignment horizontal="right" vertical="center" wrapText="1"/>
    </xf>
    <xf numFmtId="4" fontId="12" fillId="6" borderId="0" xfId="0" applyNumberFormat="1" applyFont="1" applyFill="1" applyBorder="1" applyAlignment="1">
      <alignment horizontal="right" vertical="center" wrapText="1"/>
    </xf>
    <xf numFmtId="164" fontId="13" fillId="6" borderId="1" xfId="0" applyNumberFormat="1" applyFont="1" applyFill="1" applyBorder="1" applyAlignment="1">
      <alignment horizontal="right" vertical="center"/>
    </xf>
    <xf numFmtId="0" fontId="12" fillId="6" borderId="2" xfId="0" applyFont="1" applyFill="1" applyBorder="1" applyAlignment="1">
      <alignment horizontal="right" vertical="center"/>
    </xf>
    <xf numFmtId="0" fontId="12" fillId="6" borderId="2" xfId="0" applyFont="1" applyFill="1" applyBorder="1" applyAlignment="1">
      <alignment vertical="center" wrapText="1"/>
    </xf>
    <xf numFmtId="41" fontId="3" fillId="6" borderId="0" xfId="2" applyFont="1" applyFill="1" applyAlignment="1">
      <alignment horizontal="right"/>
    </xf>
    <xf numFmtId="0" fontId="4" fillId="6" borderId="0" xfId="0" applyFont="1" applyFill="1" applyAlignment="1">
      <alignment horizontal="right" vertical="center"/>
    </xf>
    <xf numFmtId="0" fontId="8" fillId="6" borderId="2" xfId="0" applyFont="1" applyFill="1" applyBorder="1" applyAlignment="1">
      <alignment vertical="center"/>
    </xf>
    <xf numFmtId="0" fontId="5" fillId="6" borderId="0" xfId="0" applyFont="1" applyFill="1" applyAlignment="1">
      <alignment horizontal="justify" vertical="center"/>
    </xf>
    <xf numFmtId="0" fontId="7" fillId="6" borderId="0" xfId="0" applyFont="1" applyFill="1" applyAlignment="1">
      <alignment horizontal="justify" vertical="center"/>
    </xf>
    <xf numFmtId="0" fontId="3" fillId="6" borderId="1" xfId="0" applyFont="1" applyFill="1" applyBorder="1" applyAlignment="1">
      <alignment horizontal="justify" vertical="center"/>
    </xf>
    <xf numFmtId="164" fontId="3" fillId="6" borderId="1" xfId="0" applyNumberFormat="1" applyFont="1" applyFill="1" applyBorder="1" applyAlignment="1">
      <alignment horizontal="right" vertical="center"/>
    </xf>
    <xf numFmtId="0" fontId="6" fillId="6" borderId="0" xfId="0" applyFont="1" applyFill="1" applyAlignment="1">
      <alignment horizontal="justify" vertical="center"/>
    </xf>
    <xf numFmtId="164" fontId="3" fillId="6" borderId="0" xfId="0" applyNumberFormat="1" applyFont="1" applyFill="1" applyAlignment="1">
      <alignment horizontal="right" vertical="center"/>
    </xf>
    <xf numFmtId="0" fontId="3" fillId="7" borderId="0" xfId="0" applyFont="1" applyFill="1"/>
    <xf numFmtId="0" fontId="6" fillId="7" borderId="0" xfId="0" applyFont="1" applyFill="1" applyAlignment="1">
      <alignment horizontal="right"/>
    </xf>
    <xf numFmtId="49" fontId="11" fillId="7" borderId="0" xfId="0" applyNumberFormat="1" applyFont="1" applyFill="1" applyAlignment="1">
      <alignment horizontal="right"/>
    </xf>
    <xf numFmtId="0" fontId="6" fillId="7" borderId="0" xfId="0" applyFont="1" applyFill="1" applyAlignment="1">
      <alignment horizontal="center"/>
    </xf>
    <xf numFmtId="0" fontId="1" fillId="7" borderId="0" xfId="0" applyFont="1" applyFill="1" applyAlignment="1">
      <alignment horizontal="justify" vertical="center"/>
    </xf>
    <xf numFmtId="0" fontId="3" fillId="7" borderId="0" xfId="0" applyFont="1" applyFill="1" applyAlignment="1">
      <alignment horizontal="right"/>
    </xf>
    <xf numFmtId="0" fontId="4" fillId="7" borderId="0" xfId="0" applyFont="1" applyFill="1" applyAlignment="1">
      <alignment horizontal="justify" vertical="center"/>
    </xf>
    <xf numFmtId="0" fontId="6" fillId="7" borderId="1" xfId="0" applyFont="1" applyFill="1" applyBorder="1" applyAlignment="1">
      <alignment horizontal="justify" vertical="center"/>
    </xf>
    <xf numFmtId="164" fontId="6" fillId="7" borderId="1" xfId="0" applyNumberFormat="1" applyFont="1" applyFill="1" applyBorder="1" applyAlignment="1">
      <alignment horizontal="right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right" vertical="center"/>
    </xf>
    <xf numFmtId="0" fontId="8" fillId="7" borderId="2" xfId="0" applyFont="1" applyFill="1" applyBorder="1" applyAlignment="1">
      <alignment vertical="center" wrapText="1"/>
    </xf>
    <xf numFmtId="4" fontId="8" fillId="7" borderId="2" xfId="0" applyNumberFormat="1" applyFont="1" applyFill="1" applyBorder="1" applyAlignment="1">
      <alignment horizontal="right" vertical="center" wrapText="1"/>
    </xf>
    <xf numFmtId="4" fontId="12" fillId="7" borderId="2" xfId="0" applyNumberFormat="1" applyFont="1" applyFill="1" applyBorder="1" applyAlignment="1">
      <alignment horizontal="right" vertical="center" wrapText="1"/>
    </xf>
    <xf numFmtId="0" fontId="8" fillId="7" borderId="0" xfId="0" applyFont="1" applyFill="1" applyBorder="1" applyAlignment="1">
      <alignment vertical="center" wrapText="1"/>
    </xf>
    <xf numFmtId="4" fontId="8" fillId="7" borderId="0" xfId="0" applyNumberFormat="1" applyFont="1" applyFill="1" applyBorder="1" applyAlignment="1">
      <alignment horizontal="right" vertical="center" wrapText="1"/>
    </xf>
    <xf numFmtId="4" fontId="12" fillId="7" borderId="0" xfId="0" applyNumberFormat="1" applyFont="1" applyFill="1" applyBorder="1" applyAlignment="1">
      <alignment horizontal="right" vertical="center" wrapText="1"/>
    </xf>
    <xf numFmtId="164" fontId="13" fillId="7" borderId="1" xfId="0" applyNumberFormat="1" applyFont="1" applyFill="1" applyBorder="1" applyAlignment="1">
      <alignment horizontal="right" vertical="center"/>
    </xf>
    <xf numFmtId="0" fontId="12" fillId="7" borderId="2" xfId="0" applyFont="1" applyFill="1" applyBorder="1" applyAlignment="1">
      <alignment horizontal="right" vertical="center"/>
    </xf>
    <xf numFmtId="0" fontId="12" fillId="7" borderId="2" xfId="0" applyFont="1" applyFill="1" applyBorder="1" applyAlignment="1">
      <alignment vertical="center" wrapText="1"/>
    </xf>
    <xf numFmtId="41" fontId="3" fillId="7" borderId="0" xfId="2" applyFont="1" applyFill="1" applyAlignment="1">
      <alignment horizontal="right"/>
    </xf>
    <xf numFmtId="0" fontId="4" fillId="7" borderId="0" xfId="0" applyFont="1" applyFill="1" applyAlignment="1">
      <alignment horizontal="right" vertical="center"/>
    </xf>
    <xf numFmtId="0" fontId="8" fillId="7" borderId="2" xfId="0" applyFont="1" applyFill="1" applyBorder="1" applyAlignment="1">
      <alignment vertical="center"/>
    </xf>
    <xf numFmtId="0" fontId="5" fillId="7" borderId="0" xfId="0" applyFont="1" applyFill="1" applyAlignment="1">
      <alignment horizontal="justify" vertical="center"/>
    </xf>
    <xf numFmtId="0" fontId="7" fillId="7" borderId="0" xfId="0" applyFont="1" applyFill="1" applyAlignment="1">
      <alignment horizontal="justify" vertical="center"/>
    </xf>
    <xf numFmtId="0" fontId="3" fillId="7" borderId="1" xfId="0" applyFont="1" applyFill="1" applyBorder="1" applyAlignment="1">
      <alignment horizontal="justify" vertical="center"/>
    </xf>
    <xf numFmtId="164" fontId="3" fillId="7" borderId="1" xfId="0" applyNumberFormat="1" applyFont="1" applyFill="1" applyBorder="1" applyAlignment="1">
      <alignment horizontal="right" vertical="center"/>
    </xf>
    <xf numFmtId="0" fontId="6" fillId="7" borderId="0" xfId="0" applyFont="1" applyFill="1" applyAlignment="1">
      <alignment horizontal="justify" vertical="center"/>
    </xf>
    <xf numFmtId="164" fontId="3" fillId="7" borderId="0" xfId="0" applyNumberFormat="1" applyFont="1" applyFill="1" applyAlignment="1">
      <alignment horizontal="right" vertical="center"/>
    </xf>
    <xf numFmtId="4" fontId="9" fillId="7" borderId="0" xfId="0" applyNumberFormat="1" applyFont="1" applyFill="1" applyAlignment="1">
      <alignment horizontal="right"/>
    </xf>
    <xf numFmtId="0" fontId="9" fillId="7" borderId="0" xfId="0" applyFont="1" applyFill="1" applyAlignment="1">
      <alignment horizontal="right"/>
    </xf>
    <xf numFmtId="0" fontId="3" fillId="8" borderId="0" xfId="0" applyFont="1" applyFill="1"/>
    <xf numFmtId="0" fontId="6" fillId="8" borderId="0" xfId="0" applyFont="1" applyFill="1" applyAlignment="1">
      <alignment horizontal="right"/>
    </xf>
    <xf numFmtId="49" fontId="11" fillId="8" borderId="0" xfId="0" applyNumberFormat="1" applyFont="1" applyFill="1" applyAlignment="1">
      <alignment horizontal="right"/>
    </xf>
    <xf numFmtId="0" fontId="6" fillId="8" borderId="0" xfId="0" applyFont="1" applyFill="1" applyAlignment="1">
      <alignment horizontal="center"/>
    </xf>
    <xf numFmtId="0" fontId="1" fillId="8" borderId="0" xfId="0" applyFont="1" applyFill="1" applyAlignment="1">
      <alignment horizontal="justify" vertical="center"/>
    </xf>
    <xf numFmtId="0" fontId="3" fillId="8" borderId="0" xfId="0" applyFont="1" applyFill="1" applyAlignment="1">
      <alignment horizontal="right"/>
    </xf>
    <xf numFmtId="0" fontId="4" fillId="8" borderId="0" xfId="0" applyFont="1" applyFill="1" applyAlignment="1">
      <alignment horizontal="justify" vertical="center"/>
    </xf>
    <xf numFmtId="0" fontId="6" fillId="8" borderId="1" xfId="0" applyFont="1" applyFill="1" applyBorder="1" applyAlignment="1">
      <alignment horizontal="justify" vertical="center"/>
    </xf>
    <xf numFmtId="164" fontId="6" fillId="8" borderId="1" xfId="0" applyNumberFormat="1" applyFont="1" applyFill="1" applyBorder="1" applyAlignment="1">
      <alignment horizontal="right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right" vertical="center"/>
    </xf>
    <xf numFmtId="0" fontId="8" fillId="8" borderId="2" xfId="0" applyFont="1" applyFill="1" applyBorder="1" applyAlignment="1">
      <alignment vertical="center" wrapText="1"/>
    </xf>
    <xf numFmtId="4" fontId="8" fillId="8" borderId="2" xfId="0" applyNumberFormat="1" applyFont="1" applyFill="1" applyBorder="1" applyAlignment="1">
      <alignment horizontal="right" vertical="center" wrapText="1"/>
    </xf>
    <xf numFmtId="4" fontId="12" fillId="8" borderId="2" xfId="0" applyNumberFormat="1" applyFont="1" applyFill="1" applyBorder="1" applyAlignment="1">
      <alignment horizontal="right" vertical="center" wrapText="1"/>
    </xf>
    <xf numFmtId="0" fontId="8" fillId="8" borderId="0" xfId="0" applyFont="1" applyFill="1" applyBorder="1" applyAlignment="1">
      <alignment vertical="center" wrapText="1"/>
    </xf>
    <xf numFmtId="4" fontId="8" fillId="8" borderId="0" xfId="0" applyNumberFormat="1" applyFont="1" applyFill="1" applyBorder="1" applyAlignment="1">
      <alignment horizontal="right" vertical="center" wrapText="1"/>
    </xf>
    <xf numFmtId="4" fontId="12" fillId="8" borderId="0" xfId="0" applyNumberFormat="1" applyFont="1" applyFill="1" applyBorder="1" applyAlignment="1">
      <alignment horizontal="right" vertical="center" wrapText="1"/>
    </xf>
    <xf numFmtId="164" fontId="13" fillId="8" borderId="1" xfId="0" applyNumberFormat="1" applyFont="1" applyFill="1" applyBorder="1" applyAlignment="1">
      <alignment horizontal="right" vertical="center"/>
    </xf>
    <xf numFmtId="0" fontId="12" fillId="8" borderId="2" xfId="0" applyFont="1" applyFill="1" applyBorder="1" applyAlignment="1">
      <alignment horizontal="right" vertical="center"/>
    </xf>
    <xf numFmtId="0" fontId="12" fillId="8" borderId="2" xfId="0" applyFont="1" applyFill="1" applyBorder="1" applyAlignment="1">
      <alignment vertical="center" wrapText="1"/>
    </xf>
    <xf numFmtId="4" fontId="9" fillId="8" borderId="0" xfId="0" applyNumberFormat="1" applyFont="1" applyFill="1" applyAlignment="1">
      <alignment horizontal="right"/>
    </xf>
    <xf numFmtId="0" fontId="9" fillId="8" borderId="0" xfId="0" applyFont="1" applyFill="1" applyAlignment="1">
      <alignment horizontal="right"/>
    </xf>
    <xf numFmtId="4" fontId="3" fillId="8" borderId="0" xfId="0" applyNumberFormat="1" applyFont="1" applyFill="1" applyAlignment="1">
      <alignment horizontal="right"/>
    </xf>
    <xf numFmtId="41" fontId="3" fillId="8" borderId="0" xfId="2" applyFont="1" applyFill="1" applyAlignment="1">
      <alignment horizontal="right"/>
    </xf>
    <xf numFmtId="0" fontId="4" fillId="8" borderId="0" xfId="0" applyFont="1" applyFill="1" applyAlignment="1">
      <alignment horizontal="right" vertical="center"/>
    </xf>
    <xf numFmtId="0" fontId="8" fillId="8" borderId="2" xfId="0" applyFont="1" applyFill="1" applyBorder="1" applyAlignment="1">
      <alignment vertical="center"/>
    </xf>
    <xf numFmtId="0" fontId="5" fillId="8" borderId="0" xfId="0" applyFont="1" applyFill="1" applyAlignment="1">
      <alignment horizontal="justify" vertical="center"/>
    </xf>
    <xf numFmtId="0" fontId="7" fillId="8" borderId="0" xfId="0" applyFont="1" applyFill="1" applyAlignment="1">
      <alignment horizontal="justify" vertical="center"/>
    </xf>
    <xf numFmtId="0" fontId="3" fillId="8" borderId="1" xfId="0" applyFont="1" applyFill="1" applyBorder="1" applyAlignment="1">
      <alignment horizontal="justify" vertical="center"/>
    </xf>
    <xf numFmtId="164" fontId="3" fillId="8" borderId="1" xfId="0" applyNumberFormat="1" applyFont="1" applyFill="1" applyBorder="1" applyAlignment="1">
      <alignment horizontal="right" vertical="center"/>
    </xf>
    <xf numFmtId="0" fontId="6" fillId="8" borderId="0" xfId="0" applyFont="1" applyFill="1" applyAlignment="1">
      <alignment horizontal="justify" vertical="center"/>
    </xf>
    <xf numFmtId="164" fontId="3" fillId="8" borderId="0" xfId="0" applyNumberFormat="1" applyFont="1" applyFill="1" applyAlignment="1">
      <alignment horizontal="right" vertical="center"/>
    </xf>
    <xf numFmtId="166" fontId="3" fillId="0" borderId="0" xfId="0" applyNumberFormat="1" applyFont="1"/>
    <xf numFmtId="166" fontId="6" fillId="0" borderId="0" xfId="0" applyNumberFormat="1" applyFont="1"/>
    <xf numFmtId="0" fontId="3" fillId="9" borderId="0" xfId="0" applyFont="1" applyFill="1"/>
    <xf numFmtId="0" fontId="6" fillId="9" borderId="0" xfId="0" applyFont="1" applyFill="1" applyAlignment="1">
      <alignment horizontal="right"/>
    </xf>
    <xf numFmtId="49" fontId="11" fillId="9" borderId="0" xfId="0" applyNumberFormat="1" applyFont="1" applyFill="1" applyAlignment="1">
      <alignment horizontal="right"/>
    </xf>
    <xf numFmtId="0" fontId="6" fillId="9" borderId="0" xfId="0" applyFont="1" applyFill="1" applyAlignment="1">
      <alignment horizontal="center"/>
    </xf>
    <xf numFmtId="0" fontId="1" fillId="9" borderId="0" xfId="0" applyFont="1" applyFill="1" applyAlignment="1">
      <alignment horizontal="justify" vertical="center"/>
    </xf>
    <xf numFmtId="0" fontId="3" fillId="9" borderId="0" xfId="0" applyFont="1" applyFill="1" applyAlignment="1">
      <alignment horizontal="right"/>
    </xf>
    <xf numFmtId="0" fontId="4" fillId="9" borderId="0" xfId="0" applyFont="1" applyFill="1" applyAlignment="1">
      <alignment horizontal="justify" vertical="center"/>
    </xf>
    <xf numFmtId="0" fontId="6" fillId="9" borderId="1" xfId="0" applyFont="1" applyFill="1" applyBorder="1" applyAlignment="1">
      <alignment horizontal="justify" vertical="center"/>
    </xf>
    <xf numFmtId="164" fontId="6" fillId="9" borderId="1" xfId="0" applyNumberFormat="1" applyFont="1" applyFill="1" applyBorder="1" applyAlignment="1">
      <alignment horizontal="right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right" vertical="center"/>
    </xf>
    <xf numFmtId="0" fontId="8" fillId="9" borderId="2" xfId="0" applyFont="1" applyFill="1" applyBorder="1" applyAlignment="1">
      <alignment vertical="center" wrapText="1"/>
    </xf>
    <xf numFmtId="4" fontId="8" fillId="9" borderId="2" xfId="0" applyNumberFormat="1" applyFont="1" applyFill="1" applyBorder="1" applyAlignment="1">
      <alignment horizontal="right" vertical="center" wrapText="1"/>
    </xf>
    <xf numFmtId="4" fontId="12" fillId="9" borderId="2" xfId="0" applyNumberFormat="1" applyFont="1" applyFill="1" applyBorder="1" applyAlignment="1">
      <alignment horizontal="right" vertical="center" wrapText="1"/>
    </xf>
    <xf numFmtId="0" fontId="8" fillId="9" borderId="0" xfId="0" applyFont="1" applyFill="1" applyBorder="1" applyAlignment="1">
      <alignment vertical="center" wrapText="1"/>
    </xf>
    <xf numFmtId="4" fontId="8" fillId="9" borderId="0" xfId="0" applyNumberFormat="1" applyFont="1" applyFill="1" applyBorder="1" applyAlignment="1">
      <alignment horizontal="right" vertical="center" wrapText="1"/>
    </xf>
    <xf numFmtId="4" fontId="12" fillId="9" borderId="0" xfId="0" applyNumberFormat="1" applyFont="1" applyFill="1" applyBorder="1" applyAlignment="1">
      <alignment horizontal="right" vertical="center" wrapText="1"/>
    </xf>
    <xf numFmtId="164" fontId="13" fillId="9" borderId="1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right" vertical="center"/>
    </xf>
    <xf numFmtId="0" fontId="12" fillId="9" borderId="2" xfId="0" applyFont="1" applyFill="1" applyBorder="1" applyAlignment="1">
      <alignment vertical="center" wrapText="1"/>
    </xf>
    <xf numFmtId="4" fontId="9" fillId="9" borderId="0" xfId="0" applyNumberFormat="1" applyFont="1" applyFill="1" applyAlignment="1">
      <alignment horizontal="right"/>
    </xf>
    <xf numFmtId="0" fontId="9" fillId="9" borderId="0" xfId="0" applyFont="1" applyFill="1" applyAlignment="1">
      <alignment horizontal="right"/>
    </xf>
    <xf numFmtId="41" fontId="3" fillId="9" borderId="0" xfId="2" applyFont="1" applyFill="1" applyAlignment="1">
      <alignment horizontal="right"/>
    </xf>
    <xf numFmtId="0" fontId="4" fillId="9" borderId="0" xfId="0" applyFont="1" applyFill="1" applyAlignment="1">
      <alignment horizontal="right" vertical="center"/>
    </xf>
    <xf numFmtId="0" fontId="8" fillId="9" borderId="2" xfId="0" applyFont="1" applyFill="1" applyBorder="1" applyAlignment="1">
      <alignment vertical="center"/>
    </xf>
    <xf numFmtId="0" fontId="5" fillId="9" borderId="0" xfId="0" applyFont="1" applyFill="1" applyAlignment="1">
      <alignment horizontal="justify" vertical="center"/>
    </xf>
    <xf numFmtId="0" fontId="7" fillId="9" borderId="0" xfId="0" applyFont="1" applyFill="1" applyAlignment="1">
      <alignment horizontal="justify" vertical="center"/>
    </xf>
    <xf numFmtId="0" fontId="3" fillId="9" borderId="1" xfId="0" applyFont="1" applyFill="1" applyBorder="1" applyAlignment="1">
      <alignment horizontal="justify" vertical="center"/>
    </xf>
    <xf numFmtId="164" fontId="3" fillId="9" borderId="1" xfId="0" applyNumberFormat="1" applyFont="1" applyFill="1" applyBorder="1" applyAlignment="1">
      <alignment horizontal="right" vertical="center"/>
    </xf>
    <xf numFmtId="0" fontId="6" fillId="9" borderId="0" xfId="0" applyFont="1" applyFill="1" applyAlignment="1">
      <alignment horizontal="justify" vertical="center"/>
    </xf>
    <xf numFmtId="164" fontId="3" fillId="9" borderId="0" xfId="0" applyNumberFormat="1" applyFont="1" applyFill="1" applyAlignment="1">
      <alignment horizontal="right" vertical="center"/>
    </xf>
    <xf numFmtId="0" fontId="9" fillId="9" borderId="0" xfId="0" applyFont="1" applyFill="1" applyAlignment="1">
      <alignment horizontal="right" vertical="center"/>
    </xf>
    <xf numFmtId="0" fontId="9" fillId="10" borderId="0" xfId="0" applyFont="1" applyFill="1"/>
    <xf numFmtId="0" fontId="13" fillId="10" borderId="0" xfId="0" applyFont="1" applyFill="1" applyAlignment="1">
      <alignment horizontal="right"/>
    </xf>
    <xf numFmtId="49" fontId="14" fillId="10" borderId="0" xfId="0" applyNumberFormat="1" applyFont="1" applyFill="1" applyAlignment="1">
      <alignment horizontal="right"/>
    </xf>
    <xf numFmtId="0" fontId="13" fillId="10" borderId="0" xfId="0" applyFont="1" applyFill="1" applyAlignment="1">
      <alignment horizontal="center"/>
    </xf>
    <xf numFmtId="0" fontId="14" fillId="10" borderId="0" xfId="0" applyFont="1" applyFill="1" applyAlignment="1">
      <alignment horizontal="justify" vertical="center"/>
    </xf>
    <xf numFmtId="0" fontId="9" fillId="10" borderId="0" xfId="0" applyFont="1" applyFill="1" applyAlignment="1">
      <alignment horizontal="right"/>
    </xf>
    <xf numFmtId="0" fontId="9" fillId="10" borderId="0" xfId="0" applyFont="1" applyFill="1" applyAlignment="1">
      <alignment horizontal="justify" vertical="center"/>
    </xf>
    <xf numFmtId="0" fontId="13" fillId="10" borderId="1" xfId="0" applyFont="1" applyFill="1" applyBorder="1" applyAlignment="1">
      <alignment horizontal="justify" vertical="center"/>
    </xf>
    <xf numFmtId="164" fontId="13" fillId="10" borderId="1" xfId="0" applyNumberFormat="1" applyFont="1" applyFill="1" applyBorder="1" applyAlignment="1">
      <alignment horizontal="right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right" vertical="center"/>
    </xf>
    <xf numFmtId="0" fontId="12" fillId="10" borderId="2" xfId="0" applyFont="1" applyFill="1" applyBorder="1" applyAlignment="1">
      <alignment vertical="center" wrapText="1"/>
    </xf>
    <xf numFmtId="4" fontId="12" fillId="10" borderId="2" xfId="0" applyNumberFormat="1" applyFont="1" applyFill="1" applyBorder="1" applyAlignment="1">
      <alignment horizontal="right" vertical="center" wrapText="1"/>
    </xf>
    <xf numFmtId="0" fontId="12" fillId="10" borderId="0" xfId="0" applyFont="1" applyFill="1" applyBorder="1" applyAlignment="1">
      <alignment vertical="center" wrapText="1"/>
    </xf>
    <xf numFmtId="4" fontId="12" fillId="10" borderId="0" xfId="0" applyNumberFormat="1" applyFont="1" applyFill="1" applyBorder="1" applyAlignment="1">
      <alignment horizontal="right" vertical="center" wrapText="1"/>
    </xf>
    <xf numFmtId="4" fontId="9" fillId="10" borderId="0" xfId="0" applyNumberFormat="1" applyFont="1" applyFill="1" applyAlignment="1">
      <alignment horizontal="right"/>
    </xf>
    <xf numFmtId="41" fontId="9" fillId="10" borderId="0" xfId="2" applyFont="1" applyFill="1" applyAlignment="1">
      <alignment horizontal="right"/>
    </xf>
    <xf numFmtId="0" fontId="9" fillId="10" borderId="0" xfId="0" applyFont="1" applyFill="1" applyAlignment="1">
      <alignment horizontal="right" vertical="center"/>
    </xf>
    <xf numFmtId="0" fontId="12" fillId="10" borderId="2" xfId="0" applyFont="1" applyFill="1" applyBorder="1" applyAlignment="1">
      <alignment vertical="center"/>
    </xf>
    <xf numFmtId="0" fontId="13" fillId="10" borderId="0" xfId="0" applyFont="1" applyFill="1" applyAlignment="1">
      <alignment horizontal="justify" vertical="center"/>
    </xf>
    <xf numFmtId="0" fontId="9" fillId="10" borderId="1" xfId="0" applyFont="1" applyFill="1" applyBorder="1" applyAlignment="1">
      <alignment horizontal="justify" vertical="center"/>
    </xf>
    <xf numFmtId="164" fontId="9" fillId="10" borderId="1" xfId="0" applyNumberFormat="1" applyFont="1" applyFill="1" applyBorder="1" applyAlignment="1">
      <alignment horizontal="right" vertical="center"/>
    </xf>
    <xf numFmtId="164" fontId="9" fillId="10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right"/>
    </xf>
    <xf numFmtId="0" fontId="9" fillId="8" borderId="0" xfId="0" applyFont="1" applyFill="1"/>
    <xf numFmtId="0" fontId="13" fillId="8" borderId="0" xfId="0" applyFont="1" applyFill="1" applyAlignment="1">
      <alignment horizontal="right"/>
    </xf>
    <xf numFmtId="49" fontId="14" fillId="8" borderId="0" xfId="0" applyNumberFormat="1" applyFont="1" applyFill="1" applyAlignment="1">
      <alignment horizontal="right"/>
    </xf>
    <xf numFmtId="0" fontId="13" fillId="8" borderId="0" xfId="0" applyFont="1" applyFill="1" applyAlignment="1">
      <alignment horizontal="center"/>
    </xf>
    <xf numFmtId="0" fontId="14" fillId="8" borderId="0" xfId="0" applyFont="1" applyFill="1" applyAlignment="1">
      <alignment horizontal="justify" vertical="center"/>
    </xf>
    <xf numFmtId="0" fontId="9" fillId="8" borderId="0" xfId="0" applyFont="1" applyFill="1" applyAlignment="1">
      <alignment horizontal="justify" vertical="center"/>
    </xf>
    <xf numFmtId="0" fontId="13" fillId="8" borderId="1" xfId="0" applyFont="1" applyFill="1" applyBorder="1" applyAlignment="1">
      <alignment horizontal="justify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vertical="center" wrapText="1"/>
    </xf>
    <xf numFmtId="41" fontId="9" fillId="8" borderId="0" xfId="2" applyFont="1" applyFill="1" applyAlignment="1">
      <alignment horizontal="right"/>
    </xf>
    <xf numFmtId="0" fontId="9" fillId="8" borderId="0" xfId="0" applyFont="1" applyFill="1" applyAlignment="1">
      <alignment horizontal="right" vertical="center"/>
    </xf>
    <xf numFmtId="0" fontId="12" fillId="8" borderId="2" xfId="0" applyFont="1" applyFill="1" applyBorder="1" applyAlignment="1">
      <alignment vertical="center"/>
    </xf>
    <xf numFmtId="0" fontId="13" fillId="8" borderId="0" xfId="0" applyFont="1" applyFill="1" applyAlignment="1">
      <alignment horizontal="justify" vertical="center"/>
    </xf>
    <xf numFmtId="0" fontId="9" fillId="8" borderId="1" xfId="0" applyFont="1" applyFill="1" applyBorder="1" applyAlignment="1">
      <alignment horizontal="justify" vertical="center"/>
    </xf>
    <xf numFmtId="164" fontId="9" fillId="8" borderId="1" xfId="0" applyNumberFormat="1" applyFont="1" applyFill="1" applyBorder="1" applyAlignment="1">
      <alignment horizontal="right" vertical="center"/>
    </xf>
    <xf numFmtId="164" fontId="9" fillId="8" borderId="0" xfId="0" applyNumberFormat="1" applyFont="1" applyFill="1" applyAlignment="1">
      <alignment horizontal="right" vertical="center"/>
    </xf>
    <xf numFmtId="164" fontId="6" fillId="0" borderId="0" xfId="0" applyNumberFormat="1" applyFont="1"/>
    <xf numFmtId="0" fontId="9" fillId="11" borderId="0" xfId="0" applyFont="1" applyFill="1"/>
    <xf numFmtId="0" fontId="13" fillId="11" borderId="0" xfId="0" applyFont="1" applyFill="1" applyAlignment="1">
      <alignment horizontal="right"/>
    </xf>
    <xf numFmtId="49" fontId="14" fillId="11" borderId="0" xfId="0" applyNumberFormat="1" applyFont="1" applyFill="1" applyAlignment="1">
      <alignment horizontal="right"/>
    </xf>
    <xf numFmtId="0" fontId="13" fillId="11" borderId="0" xfId="0" applyFont="1" applyFill="1" applyAlignment="1">
      <alignment horizontal="center"/>
    </xf>
    <xf numFmtId="0" fontId="14" fillId="11" borderId="0" xfId="0" applyFont="1" applyFill="1" applyAlignment="1">
      <alignment horizontal="justify" vertical="center"/>
    </xf>
    <xf numFmtId="0" fontId="9" fillId="11" borderId="0" xfId="0" applyFont="1" applyFill="1" applyAlignment="1">
      <alignment horizontal="right"/>
    </xf>
    <xf numFmtId="0" fontId="9" fillId="11" borderId="0" xfId="0" applyFont="1" applyFill="1" applyAlignment="1">
      <alignment horizontal="justify" vertical="center"/>
    </xf>
    <xf numFmtId="0" fontId="13" fillId="11" borderId="1" xfId="0" applyFont="1" applyFill="1" applyBorder="1" applyAlignment="1">
      <alignment horizontal="justify" vertical="center"/>
    </xf>
    <xf numFmtId="164" fontId="13" fillId="11" borderId="1" xfId="0" applyNumberFormat="1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vertical="center" wrapText="1"/>
    </xf>
    <xf numFmtId="4" fontId="12" fillId="11" borderId="2" xfId="0" applyNumberFormat="1" applyFont="1" applyFill="1" applyBorder="1" applyAlignment="1">
      <alignment horizontal="right" vertical="center" wrapText="1"/>
    </xf>
    <xf numFmtId="0" fontId="12" fillId="11" borderId="0" xfId="0" applyFont="1" applyFill="1" applyBorder="1" applyAlignment="1">
      <alignment vertical="center" wrapText="1"/>
    </xf>
    <xf numFmtId="4" fontId="12" fillId="11" borderId="0" xfId="0" applyNumberFormat="1" applyFont="1" applyFill="1" applyBorder="1" applyAlignment="1">
      <alignment horizontal="right" vertical="center" wrapText="1"/>
    </xf>
    <xf numFmtId="4" fontId="9" fillId="11" borderId="0" xfId="0" applyNumberFormat="1" applyFont="1" applyFill="1" applyAlignment="1">
      <alignment horizontal="right"/>
    </xf>
    <xf numFmtId="41" fontId="9" fillId="11" borderId="0" xfId="2" applyFont="1" applyFill="1" applyAlignment="1">
      <alignment horizontal="right"/>
    </xf>
    <xf numFmtId="0" fontId="9" fillId="11" borderId="0" xfId="0" applyFont="1" applyFill="1" applyAlignment="1">
      <alignment horizontal="right" vertical="center"/>
    </xf>
    <xf numFmtId="0" fontId="12" fillId="11" borderId="2" xfId="0" applyFont="1" applyFill="1" applyBorder="1" applyAlignment="1">
      <alignment vertical="center"/>
    </xf>
    <xf numFmtId="0" fontId="13" fillId="11" borderId="0" xfId="0" applyFont="1" applyFill="1" applyAlignment="1">
      <alignment horizontal="justify" vertical="center"/>
    </xf>
    <xf numFmtId="0" fontId="9" fillId="11" borderId="1" xfId="0" applyFont="1" applyFill="1" applyBorder="1" applyAlignment="1">
      <alignment horizontal="justify" vertical="center"/>
    </xf>
    <xf numFmtId="164" fontId="9" fillId="11" borderId="1" xfId="0" applyNumberFormat="1" applyFont="1" applyFill="1" applyBorder="1" applyAlignment="1">
      <alignment horizontal="right" vertical="center"/>
    </xf>
    <xf numFmtId="164" fontId="9" fillId="11" borderId="0" xfId="0" applyNumberFormat="1" applyFont="1" applyFill="1" applyAlignment="1">
      <alignment horizontal="right" vertical="center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4" fontId="12" fillId="0" borderId="0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166" fontId="6" fillId="0" borderId="0" xfId="0" applyNumberFormat="1" applyFont="1" applyAlignment="1">
      <alignment horizontal="center"/>
    </xf>
    <xf numFmtId="41" fontId="3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6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1" fontId="9" fillId="0" borderId="0" xfId="2" applyFont="1" applyAlignment="1">
      <alignment horizontal="right"/>
    </xf>
    <xf numFmtId="0" fontId="9" fillId="0" borderId="0" xfId="0" applyFont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164" fontId="9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49" fontId="14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/>
    </xf>
    <xf numFmtId="164" fontId="13" fillId="2" borderId="1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4" fontId="12" fillId="2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4" fontId="9" fillId="2" borderId="0" xfId="0" applyNumberFormat="1" applyFont="1" applyFill="1" applyAlignment="1">
      <alignment horizontal="right"/>
    </xf>
    <xf numFmtId="164" fontId="13" fillId="4" borderId="1" xfId="0" applyNumberFormat="1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4" fontId="12" fillId="4" borderId="0" xfId="0" applyNumberFormat="1" applyFont="1" applyFill="1" applyBorder="1" applyAlignment="1">
      <alignment horizontal="right" vertical="center" wrapText="1"/>
    </xf>
    <xf numFmtId="0" fontId="13" fillId="4" borderId="0" xfId="0" applyFont="1" applyFill="1" applyAlignment="1">
      <alignment horizontal="center"/>
    </xf>
    <xf numFmtId="0" fontId="9" fillId="4" borderId="0" xfId="0" applyFont="1" applyFill="1" applyAlignment="1">
      <alignment horizontal="right"/>
    </xf>
    <xf numFmtId="4" fontId="9" fillId="4" borderId="0" xfId="0" applyNumberFormat="1" applyFont="1" applyFill="1" applyAlignment="1">
      <alignment horizontal="right"/>
    </xf>
    <xf numFmtId="49" fontId="14" fillId="5" borderId="0" xfId="0" applyNumberFormat="1" applyFont="1" applyFill="1" applyAlignment="1">
      <alignment horizontal="right"/>
    </xf>
    <xf numFmtId="0" fontId="13" fillId="5" borderId="0" xfId="0" applyFont="1" applyFill="1" applyAlignment="1">
      <alignment horizontal="right"/>
    </xf>
    <xf numFmtId="0" fontId="13" fillId="5" borderId="0" xfId="0" applyFont="1" applyFill="1" applyAlignment="1">
      <alignment horizontal="center"/>
    </xf>
    <xf numFmtId="0" fontId="9" fillId="5" borderId="0" xfId="0" applyFont="1" applyFill="1" applyAlignment="1">
      <alignment horizontal="right"/>
    </xf>
    <xf numFmtId="4" fontId="9" fillId="5" borderId="0" xfId="0" applyNumberFormat="1" applyFont="1" applyFill="1" applyAlignment="1">
      <alignment horizontal="right"/>
    </xf>
    <xf numFmtId="0" fontId="9" fillId="5" borderId="0" xfId="0" applyFont="1" applyFill="1" applyAlignment="1">
      <alignment horizontal="right" vertical="center"/>
    </xf>
    <xf numFmtId="164" fontId="9" fillId="5" borderId="1" xfId="0" applyNumberFormat="1" applyFont="1" applyFill="1" applyBorder="1" applyAlignment="1">
      <alignment horizontal="right" vertical="center"/>
    </xf>
    <xf numFmtId="164" fontId="9" fillId="5" borderId="0" xfId="0" applyNumberFormat="1" applyFont="1" applyFill="1" applyAlignment="1">
      <alignment horizontal="right" vertical="center"/>
    </xf>
    <xf numFmtId="49" fontId="14" fillId="6" borderId="0" xfId="0" applyNumberFormat="1" applyFont="1" applyFill="1" applyAlignment="1">
      <alignment horizontal="right"/>
    </xf>
    <xf numFmtId="0" fontId="13" fillId="6" borderId="0" xfId="0" applyFont="1" applyFill="1" applyAlignment="1">
      <alignment horizontal="right"/>
    </xf>
    <xf numFmtId="0" fontId="13" fillId="6" borderId="0" xfId="0" applyFont="1" applyFill="1" applyAlignment="1">
      <alignment horizontal="center"/>
    </xf>
    <xf numFmtId="0" fontId="9" fillId="6" borderId="0" xfId="0" applyFont="1" applyFill="1" applyAlignment="1">
      <alignment horizontal="right"/>
    </xf>
    <xf numFmtId="4" fontId="9" fillId="6" borderId="0" xfId="0" applyNumberFormat="1" applyFont="1" applyFill="1" applyAlignment="1">
      <alignment horizontal="right"/>
    </xf>
    <xf numFmtId="0" fontId="9" fillId="6" borderId="0" xfId="0" applyFont="1" applyFill="1" applyAlignment="1">
      <alignment horizontal="right" vertical="center"/>
    </xf>
    <xf numFmtId="164" fontId="9" fillId="6" borderId="1" xfId="0" applyNumberFormat="1" applyFont="1" applyFill="1" applyBorder="1" applyAlignment="1">
      <alignment horizontal="right" vertical="center"/>
    </xf>
    <xf numFmtId="164" fontId="9" fillId="6" borderId="0" xfId="0" applyNumberFormat="1" applyFont="1" applyFill="1" applyAlignment="1">
      <alignment horizontal="right" vertical="center"/>
    </xf>
    <xf numFmtId="0" fontId="13" fillId="7" borderId="0" xfId="0" applyFont="1" applyFill="1" applyAlignment="1">
      <alignment horizontal="center"/>
    </xf>
    <xf numFmtId="0" fontId="9" fillId="7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7">
    <cellStyle name="Millares [0]" xfId="2" builtinId="6"/>
    <cellStyle name="Millares 2" xfId="4"/>
    <cellStyle name="Normal" xfId="0" builtinId="0"/>
    <cellStyle name="Normal 16" xfId="3"/>
    <cellStyle name="Normal 2 7" xfId="5"/>
    <cellStyle name="Normal 3" xfId="1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65"/>
  <sheetViews>
    <sheetView tabSelected="1" workbookViewId="0">
      <pane xSplit="1" ySplit="3" topLeftCell="AI4" activePane="bottomRight" state="frozen"/>
      <selection pane="topRight" activeCell="B1" sqref="B1"/>
      <selection pane="bottomLeft" activeCell="A4" sqref="A4"/>
      <selection pane="bottomRight" activeCell="AH14" sqref="AH14"/>
    </sheetView>
  </sheetViews>
  <sheetFormatPr baseColWidth="10" defaultRowHeight="12.75" x14ac:dyDescent="0.2"/>
  <cols>
    <col min="1" max="1" width="44.42578125" style="7" hidden="1" customWidth="1"/>
    <col min="2" max="2" width="18.7109375" style="6" hidden="1" customWidth="1"/>
    <col min="3" max="3" width="17.5703125" style="6" hidden="1" customWidth="1"/>
    <col min="4" max="4" width="18.85546875" style="6" hidden="1" customWidth="1"/>
    <col min="5" max="5" width="18.7109375" style="6" hidden="1" customWidth="1"/>
    <col min="6" max="6" width="10.140625" style="320" hidden="1" customWidth="1"/>
    <col min="7" max="7" width="6.28515625" style="7" hidden="1" customWidth="1"/>
    <col min="8" max="8" width="44.42578125" style="7" hidden="1" customWidth="1"/>
    <col min="9" max="9" width="18.7109375" style="6" hidden="1" customWidth="1"/>
    <col min="10" max="10" width="17.5703125" style="6" hidden="1" customWidth="1"/>
    <col min="11" max="11" width="15.85546875" style="6" hidden="1" customWidth="1"/>
    <col min="12" max="12" width="18.7109375" style="6" hidden="1" customWidth="1"/>
    <col min="13" max="13" width="6.28515625" style="7" hidden="1" customWidth="1"/>
    <col min="14" max="14" width="44.42578125" style="7" hidden="1" customWidth="1"/>
    <col min="15" max="15" width="18.7109375" style="6" hidden="1" customWidth="1"/>
    <col min="16" max="16" width="17.5703125" style="6" hidden="1" customWidth="1"/>
    <col min="17" max="17" width="15.85546875" style="6" hidden="1" customWidth="1"/>
    <col min="18" max="18" width="18.7109375" style="6" hidden="1" customWidth="1"/>
    <col min="19" max="19" width="6.28515625" style="7" hidden="1" customWidth="1"/>
    <col min="20" max="20" width="44.42578125" style="7" hidden="1" customWidth="1"/>
    <col min="21" max="21" width="18.7109375" style="6" hidden="1" customWidth="1"/>
    <col min="22" max="22" width="17.5703125" style="278" hidden="1" customWidth="1"/>
    <col min="23" max="23" width="15.85546875" style="278" hidden="1" customWidth="1"/>
    <col min="24" max="24" width="18.7109375" style="6" hidden="1" customWidth="1"/>
    <col min="25" max="25" width="6.28515625" style="7" hidden="1" customWidth="1"/>
    <col min="26" max="26" width="44.42578125" style="7" hidden="1" customWidth="1"/>
    <col min="27" max="27" width="18.7109375" style="6" hidden="1" customWidth="1"/>
    <col min="28" max="28" width="17.5703125" style="278" hidden="1" customWidth="1"/>
    <col min="29" max="29" width="15.85546875" style="278" hidden="1" customWidth="1"/>
    <col min="30" max="30" width="18.7109375" style="6" hidden="1" customWidth="1"/>
    <col min="31" max="31" width="6.28515625" style="7" hidden="1" customWidth="1"/>
    <col min="32" max="32" width="44.42578125" style="7" customWidth="1"/>
    <col min="33" max="33" width="18.7109375" style="6" customWidth="1"/>
    <col min="34" max="34" width="17.5703125" style="6" customWidth="1"/>
    <col min="35" max="35" width="15.85546875" style="6" customWidth="1"/>
    <col min="36" max="36" width="18.7109375" style="6" customWidth="1"/>
    <col min="37" max="37" width="6.28515625" style="7" customWidth="1"/>
    <col min="38" max="38" width="44.42578125" style="7" hidden="1" customWidth="1"/>
    <col min="39" max="39" width="18.7109375" style="6" hidden="1" customWidth="1"/>
    <col min="40" max="40" width="17.5703125" style="6" hidden="1" customWidth="1"/>
    <col min="41" max="41" width="15.85546875" style="6" hidden="1" customWidth="1"/>
    <col min="42" max="42" width="18.7109375" style="6" hidden="1" customWidth="1"/>
    <col min="43" max="43" width="6.28515625" style="7" hidden="1" customWidth="1"/>
    <col min="44" max="44" width="44.42578125" style="7" hidden="1" customWidth="1"/>
    <col min="45" max="45" width="18.7109375" style="6" hidden="1" customWidth="1"/>
    <col min="46" max="46" width="17.5703125" style="6" hidden="1" customWidth="1"/>
    <col min="47" max="47" width="15.85546875" style="6" hidden="1" customWidth="1"/>
    <col min="48" max="48" width="18.7109375" style="6" hidden="1" customWidth="1"/>
    <col min="49" max="49" width="6.28515625" style="7" hidden="1" customWidth="1"/>
    <col min="50" max="50" width="44.42578125" style="7" hidden="1" customWidth="1"/>
    <col min="51" max="51" width="18.7109375" style="6" hidden="1" customWidth="1"/>
    <col min="52" max="52" width="17.5703125" style="6" hidden="1" customWidth="1"/>
    <col min="53" max="53" width="15.85546875" style="6" hidden="1" customWidth="1"/>
    <col min="54" max="54" width="18.7109375" style="6" hidden="1" customWidth="1"/>
    <col min="55" max="55" width="6.28515625" style="7" hidden="1" customWidth="1"/>
    <col min="56" max="56" width="44.42578125" style="7" hidden="1" customWidth="1"/>
    <col min="57" max="57" width="18.7109375" style="278" hidden="1" customWidth="1"/>
    <col min="58" max="58" width="17.5703125" style="278" hidden="1" customWidth="1"/>
    <col min="59" max="59" width="15.85546875" style="278" hidden="1" customWidth="1"/>
    <col min="60" max="60" width="18.7109375" style="278" hidden="1" customWidth="1"/>
    <col min="61" max="61" width="6.28515625" style="7" hidden="1" customWidth="1"/>
    <col min="62" max="62" width="44.42578125" style="7" hidden="1" customWidth="1"/>
    <col min="63" max="63" width="18.7109375" style="278" hidden="1" customWidth="1"/>
    <col min="64" max="64" width="17.5703125" style="278" hidden="1" customWidth="1"/>
    <col min="65" max="65" width="15.85546875" style="278" hidden="1" customWidth="1"/>
    <col min="66" max="66" width="18.7109375" style="278" hidden="1" customWidth="1"/>
    <col min="67" max="67" width="6.28515625" style="7" hidden="1" customWidth="1"/>
    <col min="68" max="68" width="44.42578125" style="7" hidden="1" customWidth="1"/>
    <col min="69" max="69" width="18.7109375" style="278" hidden="1" customWidth="1"/>
    <col min="70" max="70" width="17.5703125" style="278" hidden="1" customWidth="1"/>
    <col min="71" max="71" width="15.85546875" style="278" hidden="1" customWidth="1"/>
    <col min="72" max="72" width="18.7109375" style="278" hidden="1" customWidth="1"/>
    <col min="73" max="73" width="6.28515625" style="7" hidden="1" customWidth="1"/>
    <col min="74" max="74" width="45.28515625" style="7" customWidth="1"/>
    <col min="75" max="75" width="18.28515625" style="6" customWidth="1"/>
    <col min="76" max="76" width="18.7109375" style="6" customWidth="1"/>
    <col min="77" max="77" width="15.85546875" style="6" customWidth="1"/>
    <col min="78" max="78" width="20.28515625" style="6" customWidth="1"/>
    <col min="79" max="79" width="19.7109375" style="7" customWidth="1"/>
    <col min="80" max="80" width="20.5703125" style="7" customWidth="1"/>
    <col min="81" max="16384" width="11.42578125" style="7"/>
  </cols>
  <sheetData>
    <row r="1" spans="1:81" ht="15.75" x14ac:dyDescent="0.2">
      <c r="A1" s="370" t="s">
        <v>50</v>
      </c>
      <c r="B1" s="370"/>
      <c r="C1" s="370"/>
      <c r="D1" s="370"/>
      <c r="E1" s="370"/>
      <c r="H1" s="370" t="s">
        <v>50</v>
      </c>
      <c r="I1" s="370"/>
      <c r="J1" s="370"/>
      <c r="K1" s="370"/>
      <c r="L1" s="370"/>
      <c r="N1" s="370" t="s">
        <v>50</v>
      </c>
      <c r="O1" s="370"/>
      <c r="P1" s="370"/>
      <c r="Q1" s="370"/>
      <c r="R1" s="370"/>
      <c r="T1" s="370" t="s">
        <v>50</v>
      </c>
      <c r="U1" s="370"/>
      <c r="V1" s="370"/>
      <c r="W1" s="370"/>
      <c r="X1" s="370"/>
      <c r="Z1" s="370" t="s">
        <v>50</v>
      </c>
      <c r="AA1" s="370"/>
      <c r="AB1" s="370"/>
      <c r="AC1" s="370"/>
      <c r="AD1" s="370"/>
      <c r="AF1" s="370" t="s">
        <v>50</v>
      </c>
      <c r="AG1" s="370"/>
      <c r="AH1" s="370"/>
      <c r="AI1" s="370"/>
      <c r="AJ1" s="370"/>
      <c r="AL1" s="370" t="s">
        <v>50</v>
      </c>
      <c r="AM1" s="370"/>
      <c r="AN1" s="370"/>
      <c r="AO1" s="370"/>
      <c r="AP1" s="370"/>
      <c r="AR1" s="370" t="s">
        <v>50</v>
      </c>
      <c r="AS1" s="370"/>
      <c r="AT1" s="370"/>
      <c r="AU1" s="370"/>
      <c r="AV1" s="370"/>
      <c r="AX1" s="370" t="s">
        <v>50</v>
      </c>
      <c r="AY1" s="370"/>
      <c r="AZ1" s="370"/>
      <c r="BA1" s="370"/>
      <c r="BB1" s="370"/>
      <c r="BD1" s="370" t="s">
        <v>50</v>
      </c>
      <c r="BE1" s="370"/>
      <c r="BF1" s="370"/>
      <c r="BG1" s="370"/>
      <c r="BH1" s="370"/>
      <c r="BJ1" s="370" t="s">
        <v>50</v>
      </c>
      <c r="BK1" s="370"/>
      <c r="BL1" s="370"/>
      <c r="BM1" s="370"/>
      <c r="BN1" s="370"/>
      <c r="BP1" s="370" t="s">
        <v>50</v>
      </c>
      <c r="BQ1" s="370"/>
      <c r="BR1" s="370"/>
      <c r="BS1" s="370"/>
      <c r="BT1" s="370"/>
      <c r="BV1" s="370" t="s">
        <v>50</v>
      </c>
      <c r="BW1" s="370"/>
      <c r="BX1" s="370"/>
      <c r="BY1" s="370"/>
      <c r="BZ1" s="370"/>
    </row>
    <row r="2" spans="1:81" ht="15.75" x14ac:dyDescent="0.25">
      <c r="B2" s="339"/>
      <c r="C2" s="67" t="s">
        <v>49</v>
      </c>
      <c r="D2" s="8"/>
      <c r="E2" s="8"/>
      <c r="H2" s="20"/>
      <c r="I2" s="21"/>
      <c r="J2" s="68" t="s">
        <v>51</v>
      </c>
      <c r="K2" s="21"/>
      <c r="L2" s="21"/>
      <c r="N2" s="70"/>
      <c r="O2" s="71"/>
      <c r="P2" s="72" t="s">
        <v>52</v>
      </c>
      <c r="Q2" s="71"/>
      <c r="R2" s="71"/>
      <c r="T2" s="102"/>
      <c r="U2" s="103"/>
      <c r="V2" s="352" t="s">
        <v>53</v>
      </c>
      <c r="W2" s="353"/>
      <c r="X2" s="103"/>
      <c r="Z2" s="130"/>
      <c r="AA2" s="131"/>
      <c r="AB2" s="360" t="s">
        <v>54</v>
      </c>
      <c r="AC2" s="361"/>
      <c r="AD2" s="131"/>
      <c r="AF2" s="158"/>
      <c r="AG2" s="159"/>
      <c r="AH2" s="160" t="s">
        <v>55</v>
      </c>
      <c r="AI2" s="159"/>
      <c r="AJ2" s="159"/>
      <c r="AL2" s="189"/>
      <c r="AM2" s="190"/>
      <c r="AN2" s="191" t="s">
        <v>56</v>
      </c>
      <c r="AO2" s="190"/>
      <c r="AP2" s="190"/>
      <c r="AR2" s="158"/>
      <c r="AS2" s="159"/>
      <c r="AT2" s="160" t="s">
        <v>57</v>
      </c>
      <c r="AU2" s="159"/>
      <c r="AV2" s="159"/>
      <c r="AX2" s="223"/>
      <c r="AY2" s="224"/>
      <c r="AZ2" s="225" t="s">
        <v>58</v>
      </c>
      <c r="BA2" s="224"/>
      <c r="BB2" s="224"/>
      <c r="BD2" s="255"/>
      <c r="BE2" s="256"/>
      <c r="BF2" s="257" t="s">
        <v>59</v>
      </c>
      <c r="BG2" s="256"/>
      <c r="BH2" s="256"/>
      <c r="BJ2" s="279"/>
      <c r="BK2" s="280"/>
      <c r="BL2" s="281" t="s">
        <v>60</v>
      </c>
      <c r="BM2" s="280"/>
      <c r="BN2" s="280"/>
      <c r="BP2" s="296"/>
      <c r="BQ2" s="297"/>
      <c r="BR2" s="298" t="s">
        <v>61</v>
      </c>
      <c r="BS2" s="297"/>
      <c r="BT2" s="297"/>
      <c r="BV2" s="43"/>
      <c r="BW2" s="44"/>
      <c r="BX2" s="69" t="s">
        <v>62</v>
      </c>
      <c r="BY2" s="44"/>
      <c r="BZ2" s="44"/>
      <c r="CA2" s="221"/>
    </row>
    <row r="3" spans="1:81" x14ac:dyDescent="0.2">
      <c r="B3" s="10" t="s">
        <v>48</v>
      </c>
      <c r="C3" s="10" t="s">
        <v>46</v>
      </c>
      <c r="D3" s="10" t="s">
        <v>47</v>
      </c>
      <c r="E3" s="10" t="s">
        <v>15</v>
      </c>
      <c r="F3" s="326" t="s">
        <v>73</v>
      </c>
      <c r="H3" s="20"/>
      <c r="I3" s="22" t="s">
        <v>48</v>
      </c>
      <c r="J3" s="22" t="s">
        <v>46</v>
      </c>
      <c r="K3" s="22" t="s">
        <v>47</v>
      </c>
      <c r="L3" s="22" t="s">
        <v>15</v>
      </c>
      <c r="N3" s="70"/>
      <c r="O3" s="73" t="s">
        <v>48</v>
      </c>
      <c r="P3" s="73" t="s">
        <v>46</v>
      </c>
      <c r="Q3" s="73" t="s">
        <v>47</v>
      </c>
      <c r="R3" s="73" t="s">
        <v>15</v>
      </c>
      <c r="T3" s="102"/>
      <c r="U3" s="104" t="s">
        <v>48</v>
      </c>
      <c r="V3" s="354" t="s">
        <v>46</v>
      </c>
      <c r="W3" s="354" t="s">
        <v>47</v>
      </c>
      <c r="X3" s="104" t="s">
        <v>15</v>
      </c>
      <c r="Z3" s="130"/>
      <c r="AA3" s="132" t="s">
        <v>48</v>
      </c>
      <c r="AB3" s="362" t="s">
        <v>46</v>
      </c>
      <c r="AC3" s="362" t="s">
        <v>47</v>
      </c>
      <c r="AD3" s="132" t="s">
        <v>15</v>
      </c>
      <c r="AF3" s="158"/>
      <c r="AG3" s="161" t="s">
        <v>48</v>
      </c>
      <c r="AH3" s="161" t="s">
        <v>46</v>
      </c>
      <c r="AI3" s="161" t="s">
        <v>47</v>
      </c>
      <c r="AJ3" s="161" t="s">
        <v>15</v>
      </c>
      <c r="AL3" s="189"/>
      <c r="AM3" s="192" t="s">
        <v>48</v>
      </c>
      <c r="AN3" s="192" t="s">
        <v>46</v>
      </c>
      <c r="AO3" s="192" t="s">
        <v>47</v>
      </c>
      <c r="AP3" s="192" t="s">
        <v>15</v>
      </c>
      <c r="AR3" s="158"/>
      <c r="AS3" s="161" t="s">
        <v>48</v>
      </c>
      <c r="AT3" s="161" t="s">
        <v>46</v>
      </c>
      <c r="AU3" s="161" t="s">
        <v>47</v>
      </c>
      <c r="AV3" s="161" t="s">
        <v>15</v>
      </c>
      <c r="AX3" s="223"/>
      <c r="AY3" s="226" t="s">
        <v>48</v>
      </c>
      <c r="AZ3" s="226" t="s">
        <v>46</v>
      </c>
      <c r="BA3" s="226" t="s">
        <v>47</v>
      </c>
      <c r="BB3" s="226" t="s">
        <v>15</v>
      </c>
      <c r="BD3" s="255"/>
      <c r="BE3" s="258" t="s">
        <v>48</v>
      </c>
      <c r="BF3" s="258" t="s">
        <v>46</v>
      </c>
      <c r="BG3" s="258" t="s">
        <v>47</v>
      </c>
      <c r="BH3" s="258" t="s">
        <v>15</v>
      </c>
      <c r="BJ3" s="279"/>
      <c r="BK3" s="282" t="s">
        <v>48</v>
      </c>
      <c r="BL3" s="282" t="s">
        <v>46</v>
      </c>
      <c r="BM3" s="282" t="s">
        <v>47</v>
      </c>
      <c r="BN3" s="282" t="s">
        <v>15</v>
      </c>
      <c r="BP3" s="296"/>
      <c r="BQ3" s="299" t="s">
        <v>48</v>
      </c>
      <c r="BR3" s="299" t="s">
        <v>46</v>
      </c>
      <c r="BS3" s="299" t="s">
        <v>47</v>
      </c>
      <c r="BT3" s="299" t="s">
        <v>15</v>
      </c>
      <c r="BV3" s="43"/>
      <c r="BW3" s="45" t="s">
        <v>45</v>
      </c>
      <c r="BX3" s="45" t="s">
        <v>42</v>
      </c>
      <c r="BY3" s="45" t="s">
        <v>43</v>
      </c>
      <c r="BZ3" s="45" t="s">
        <v>44</v>
      </c>
      <c r="CA3" s="221"/>
    </row>
    <row r="4" spans="1:81" ht="15.75" x14ac:dyDescent="0.2">
      <c r="A4" s="1" t="s">
        <v>64</v>
      </c>
      <c r="E4" s="319"/>
      <c r="T4" s="105" t="s">
        <v>64</v>
      </c>
      <c r="U4" s="106"/>
      <c r="V4" s="355"/>
      <c r="W4" s="355"/>
      <c r="X4" s="106"/>
      <c r="Z4" s="133" t="s">
        <v>64</v>
      </c>
      <c r="AF4" s="162" t="s">
        <v>64</v>
      </c>
      <c r="AG4" s="163"/>
      <c r="AH4" s="163"/>
      <c r="AI4" s="163"/>
      <c r="AJ4" s="163"/>
      <c r="BV4" s="46" t="s">
        <v>64</v>
      </c>
      <c r="BW4" s="47"/>
      <c r="BX4" s="47"/>
      <c r="BY4" s="47"/>
      <c r="BZ4" s="47"/>
    </row>
    <row r="5" spans="1:81" x14ac:dyDescent="0.2">
      <c r="A5" s="3"/>
      <c r="B5" s="319">
        <v>38028440949</v>
      </c>
      <c r="D5" s="319"/>
      <c r="E5" s="319"/>
      <c r="T5" s="102"/>
      <c r="U5" s="106"/>
      <c r="V5" s="355"/>
      <c r="W5" s="355"/>
      <c r="X5" s="106"/>
      <c r="AF5" s="158"/>
      <c r="AG5" s="163"/>
      <c r="AH5" s="163"/>
      <c r="AI5" s="163"/>
      <c r="AJ5" s="163"/>
      <c r="BV5" s="43"/>
      <c r="BW5" s="47"/>
      <c r="BX5" s="47"/>
      <c r="BY5" s="47"/>
      <c r="BZ5" s="47"/>
    </row>
    <row r="6" spans="1:81" x14ac:dyDescent="0.2">
      <c r="A6" s="15" t="s">
        <v>14</v>
      </c>
      <c r="B6" s="16">
        <f>SUM(B8:B9)</f>
        <v>1824848599</v>
      </c>
      <c r="C6" s="16">
        <f t="shared" ref="C6:D6" si="0">SUM(C8:C9)</f>
        <v>0</v>
      </c>
      <c r="D6" s="16">
        <f t="shared" si="0"/>
        <v>0</v>
      </c>
      <c r="E6" s="16">
        <f>+B6-C6-D6</f>
        <v>1824848599</v>
      </c>
      <c r="F6" s="325"/>
      <c r="H6" s="26" t="s">
        <v>74</v>
      </c>
      <c r="I6" s="27">
        <f>SUM(I8:I9)</f>
        <v>1824848599</v>
      </c>
      <c r="J6" s="27">
        <f t="shared" ref="J6:K6" si="1">SUM(J8:J9)</f>
        <v>0</v>
      </c>
      <c r="K6" s="27">
        <f t="shared" si="1"/>
        <v>0</v>
      </c>
      <c r="L6" s="27">
        <f>+I6-J6-K6</f>
        <v>1824848599</v>
      </c>
      <c r="M6" s="19"/>
      <c r="N6" s="77" t="s">
        <v>74</v>
      </c>
      <c r="O6" s="78">
        <f>SUM(O8:O9)</f>
        <v>1824848599</v>
      </c>
      <c r="P6" s="78">
        <f t="shared" ref="P6:Q6" si="2">SUM(P8:P9)</f>
        <v>263762205</v>
      </c>
      <c r="Q6" s="78">
        <f t="shared" si="2"/>
        <v>0</v>
      </c>
      <c r="R6" s="78">
        <f>+O6-P6-Q6</f>
        <v>1561086394</v>
      </c>
      <c r="S6" s="19"/>
      <c r="T6" s="108" t="s">
        <v>74</v>
      </c>
      <c r="U6" s="109">
        <f>SUM(U8:U9)</f>
        <v>1561086394</v>
      </c>
      <c r="V6" s="128">
        <f t="shared" ref="V6:W6" si="3">SUM(V8:V9)</f>
        <v>0</v>
      </c>
      <c r="W6" s="128">
        <f t="shared" si="3"/>
        <v>0</v>
      </c>
      <c r="X6" s="109">
        <f>+U6-V6-W6</f>
        <v>1561086394</v>
      </c>
      <c r="Y6" s="19"/>
      <c r="Z6" s="136" t="s">
        <v>74</v>
      </c>
      <c r="AA6" s="137">
        <f>SUM(AA8:AA9)</f>
        <v>1561086394</v>
      </c>
      <c r="AB6" s="146">
        <f t="shared" ref="AB6:AC6" si="4">SUM(AB8:AB9)</f>
        <v>1195748981</v>
      </c>
      <c r="AC6" s="146">
        <f t="shared" si="4"/>
        <v>0</v>
      </c>
      <c r="AD6" s="137">
        <f>+AA6-AB6-AC6</f>
        <v>365337413</v>
      </c>
      <c r="AE6" s="19"/>
      <c r="AF6" s="165" t="s">
        <v>74</v>
      </c>
      <c r="AG6" s="166">
        <f>SUM(AG8:AG9)</f>
        <v>365337413</v>
      </c>
      <c r="AH6" s="166">
        <f t="shared" ref="AH6:AI6" si="5">SUM(AH8:AH9)</f>
        <v>0</v>
      </c>
      <c r="AI6" s="166">
        <f t="shared" si="5"/>
        <v>0</v>
      </c>
      <c r="AJ6" s="166">
        <f>+AG6-AH6-AI6</f>
        <v>365337413</v>
      </c>
      <c r="AK6" s="19"/>
      <c r="AL6" s="196" t="s">
        <v>74</v>
      </c>
      <c r="AM6" s="197">
        <f>SUM(AM8:AM9)</f>
        <v>365337413</v>
      </c>
      <c r="AN6" s="197">
        <f t="shared" ref="AN6:AO6" si="6">SUM(AN8:AN9)</f>
        <v>0</v>
      </c>
      <c r="AO6" s="197">
        <f t="shared" si="6"/>
        <v>0</v>
      </c>
      <c r="AP6" s="197">
        <f>+AM6-AN6-AO6</f>
        <v>365337413</v>
      </c>
      <c r="AQ6" s="19"/>
      <c r="AR6" s="165" t="s">
        <v>74</v>
      </c>
      <c r="AS6" s="166">
        <f>SUM(AS8:AS9)</f>
        <v>365337413</v>
      </c>
      <c r="AT6" s="166">
        <f t="shared" ref="AT6:AU6" si="7">SUM(AT8:AT9)</f>
        <v>0</v>
      </c>
      <c r="AU6" s="166">
        <f t="shared" si="7"/>
        <v>0</v>
      </c>
      <c r="AV6" s="166">
        <f>+AS6-AT6-AU6</f>
        <v>365337413</v>
      </c>
      <c r="AW6" s="19"/>
      <c r="AX6" s="230" t="s">
        <v>74</v>
      </c>
      <c r="AY6" s="231">
        <f>SUM(AY8:AY9)</f>
        <v>365337413</v>
      </c>
      <c r="AZ6" s="231">
        <f t="shared" ref="AZ6:BA6" si="8">SUM(AZ8:AZ9)</f>
        <v>0</v>
      </c>
      <c r="BA6" s="231">
        <f t="shared" si="8"/>
        <v>0</v>
      </c>
      <c r="BB6" s="231">
        <f>+AY6-AZ6-BA6</f>
        <v>365337413</v>
      </c>
      <c r="BC6" s="19"/>
      <c r="BD6" s="262" t="s">
        <v>74</v>
      </c>
      <c r="BE6" s="263">
        <f>SUM(BE8:BE9)</f>
        <v>365337413</v>
      </c>
      <c r="BF6" s="263">
        <f t="shared" ref="BF6:BG6" si="9">SUM(BF8:BF9)</f>
        <v>0</v>
      </c>
      <c r="BG6" s="263">
        <f t="shared" si="9"/>
        <v>0</v>
      </c>
      <c r="BH6" s="263">
        <f>+BE6-BF6-BG6</f>
        <v>365337413</v>
      </c>
      <c r="BI6" s="19"/>
      <c r="BJ6" s="285" t="s">
        <v>74</v>
      </c>
      <c r="BK6" s="206">
        <f>SUM(BK8:BK9)</f>
        <v>365337413</v>
      </c>
      <c r="BL6" s="206">
        <f t="shared" ref="BL6:BM6" si="10">SUM(BL8:BL9)</f>
        <v>0</v>
      </c>
      <c r="BM6" s="206">
        <f t="shared" si="10"/>
        <v>0</v>
      </c>
      <c r="BN6" s="206">
        <f>+BK6-BL6-BM6</f>
        <v>365337413</v>
      </c>
      <c r="BO6" s="19"/>
      <c r="BP6" s="303" t="s">
        <v>74</v>
      </c>
      <c r="BQ6" s="304">
        <f>SUM(BQ8:BQ9)</f>
        <v>365337413</v>
      </c>
      <c r="BR6" s="304">
        <f t="shared" ref="BR6:BS6" si="11">SUM(BR8:BR9)</f>
        <v>0</v>
      </c>
      <c r="BS6" s="304">
        <f t="shared" si="11"/>
        <v>0</v>
      </c>
      <c r="BT6" s="304">
        <f>+BQ6-BR6-BS6</f>
        <v>365337413</v>
      </c>
      <c r="BU6" s="19"/>
      <c r="BV6" s="49" t="s">
        <v>74</v>
      </c>
      <c r="BW6" s="50">
        <f>SUM(BW8:BW9)</f>
        <v>1824848599</v>
      </c>
      <c r="BX6" s="50">
        <f t="shared" ref="BX6:BY6" si="12">SUM(BX8:BX9)</f>
        <v>1459511186</v>
      </c>
      <c r="BY6" s="50">
        <f t="shared" si="12"/>
        <v>0</v>
      </c>
      <c r="BZ6" s="50">
        <f>+BW6-BX6-BY6</f>
        <v>365337413</v>
      </c>
      <c r="CA6" s="222">
        <f>+BZ6+BZ11+BZ16</f>
        <v>20255580156</v>
      </c>
      <c r="CB6" s="222">
        <f>+CA7-CA6</f>
        <v>0</v>
      </c>
      <c r="CC6" s="221"/>
    </row>
    <row r="7" spans="1:81" x14ac:dyDescent="0.2">
      <c r="A7" s="11" t="s">
        <v>1</v>
      </c>
      <c r="B7" s="12"/>
      <c r="C7" s="12"/>
      <c r="D7" s="12"/>
      <c r="E7" s="12"/>
      <c r="F7" s="325"/>
      <c r="H7" s="28" t="s">
        <v>1</v>
      </c>
      <c r="I7" s="29"/>
      <c r="J7" s="29"/>
      <c r="K7" s="29"/>
      <c r="L7" s="29"/>
      <c r="N7" s="79" t="s">
        <v>1</v>
      </c>
      <c r="O7" s="80"/>
      <c r="P7" s="80"/>
      <c r="Q7" s="80"/>
      <c r="R7" s="80"/>
      <c r="T7" s="110" t="s">
        <v>1</v>
      </c>
      <c r="U7" s="111"/>
      <c r="V7" s="129"/>
      <c r="W7" s="129"/>
      <c r="X7" s="111"/>
      <c r="Z7" s="138" t="s">
        <v>1</v>
      </c>
      <c r="AA7" s="139"/>
      <c r="AB7" s="147"/>
      <c r="AC7" s="147"/>
      <c r="AD7" s="139"/>
      <c r="AF7" s="167" t="s">
        <v>1</v>
      </c>
      <c r="AG7" s="168"/>
      <c r="AH7" s="168"/>
      <c r="AI7" s="168"/>
      <c r="AJ7" s="168"/>
      <c r="AL7" s="198" t="s">
        <v>1</v>
      </c>
      <c r="AM7" s="199"/>
      <c r="AN7" s="199"/>
      <c r="AO7" s="199"/>
      <c r="AP7" s="199"/>
      <c r="AR7" s="167" t="s">
        <v>1</v>
      </c>
      <c r="AS7" s="168"/>
      <c r="AT7" s="168"/>
      <c r="AU7" s="168"/>
      <c r="AV7" s="168"/>
      <c r="AX7" s="232" t="s">
        <v>1</v>
      </c>
      <c r="AY7" s="233"/>
      <c r="AZ7" s="233"/>
      <c r="BA7" s="233"/>
      <c r="BB7" s="233"/>
      <c r="BD7" s="264" t="s">
        <v>1</v>
      </c>
      <c r="BE7" s="265"/>
      <c r="BF7" s="265"/>
      <c r="BG7" s="265"/>
      <c r="BH7" s="265"/>
      <c r="BJ7" s="286" t="s">
        <v>1</v>
      </c>
      <c r="BK7" s="207"/>
      <c r="BL7" s="207"/>
      <c r="BM7" s="207"/>
      <c r="BN7" s="207"/>
      <c r="BP7" s="305" t="s">
        <v>1</v>
      </c>
      <c r="BQ7" s="306"/>
      <c r="BR7" s="306"/>
      <c r="BS7" s="306"/>
      <c r="BT7" s="306"/>
      <c r="BV7" s="51" t="s">
        <v>1</v>
      </c>
      <c r="BW7" s="52"/>
      <c r="BX7" s="52"/>
      <c r="BY7" s="52"/>
      <c r="BZ7" s="52"/>
      <c r="CA7" s="221">
        <v>20255580156</v>
      </c>
      <c r="CC7" s="221"/>
    </row>
    <row r="8" spans="1:81" x14ac:dyDescent="0.2">
      <c r="A8" s="13" t="s">
        <v>69</v>
      </c>
      <c r="B8" s="95">
        <v>1776848599</v>
      </c>
      <c r="C8" s="95">
        <v>0</v>
      </c>
      <c r="D8" s="95">
        <v>0</v>
      </c>
      <c r="E8" s="95">
        <f>+B8-C8-D8</f>
        <v>1776848599</v>
      </c>
      <c r="F8" s="325"/>
      <c r="H8" s="30" t="s">
        <v>69</v>
      </c>
      <c r="I8" s="31">
        <f>+E8</f>
        <v>1776848599</v>
      </c>
      <c r="J8" s="98">
        <v>0</v>
      </c>
      <c r="K8" s="98">
        <v>0</v>
      </c>
      <c r="L8" s="31">
        <f>+I8-J8-K8</f>
        <v>1776848599</v>
      </c>
      <c r="N8" s="81" t="s">
        <v>69</v>
      </c>
      <c r="O8" s="82">
        <f>+L8</f>
        <v>1776848599</v>
      </c>
      <c r="P8" s="100">
        <v>263762205</v>
      </c>
      <c r="Q8" s="100">
        <v>0</v>
      </c>
      <c r="R8" s="82">
        <f>+O8-P8-Q8</f>
        <v>1513086394</v>
      </c>
      <c r="T8" s="112" t="s">
        <v>69</v>
      </c>
      <c r="U8" s="113">
        <f>+R8</f>
        <v>1513086394</v>
      </c>
      <c r="V8" s="117">
        <v>0</v>
      </c>
      <c r="W8" s="117">
        <v>0</v>
      </c>
      <c r="X8" s="113">
        <f>+U8-V8-W8</f>
        <v>1513086394</v>
      </c>
      <c r="Z8" s="140" t="s">
        <v>69</v>
      </c>
      <c r="AA8" s="141">
        <f>+X8</f>
        <v>1513086394</v>
      </c>
      <c r="AB8" s="142">
        <v>1147748981</v>
      </c>
      <c r="AC8" s="142">
        <v>0</v>
      </c>
      <c r="AD8" s="141">
        <f>+AA8-AB8-AC8</f>
        <v>365337413</v>
      </c>
      <c r="AF8" s="169" t="s">
        <v>69</v>
      </c>
      <c r="AG8" s="170">
        <f>+AD8</f>
        <v>365337413</v>
      </c>
      <c r="AH8" s="171">
        <v>0</v>
      </c>
      <c r="AI8" s="171">
        <v>0</v>
      </c>
      <c r="AJ8" s="170">
        <f>+AG8-AH8-AI8</f>
        <v>365337413</v>
      </c>
      <c r="AL8" s="200" t="s">
        <v>69</v>
      </c>
      <c r="AM8" s="201">
        <f>+AJ8</f>
        <v>365337413</v>
      </c>
      <c r="AN8" s="202">
        <v>0</v>
      </c>
      <c r="AO8" s="202">
        <v>0</v>
      </c>
      <c r="AP8" s="201">
        <f>+AM8-AN8-AO8</f>
        <v>365337413</v>
      </c>
      <c r="AR8" s="169" t="s">
        <v>69</v>
      </c>
      <c r="AS8" s="170">
        <f>+AP8</f>
        <v>365337413</v>
      </c>
      <c r="AT8" s="171">
        <v>0</v>
      </c>
      <c r="AU8" s="171">
        <v>0</v>
      </c>
      <c r="AV8" s="170">
        <f>+AS8-AT8-AU8</f>
        <v>365337413</v>
      </c>
      <c r="AX8" s="234" t="s">
        <v>69</v>
      </c>
      <c r="AY8" s="235">
        <f>+AV8</f>
        <v>365337413</v>
      </c>
      <c r="AZ8" s="236">
        <v>0</v>
      </c>
      <c r="BA8" s="236">
        <v>0</v>
      </c>
      <c r="BB8" s="235">
        <f>+AY8-AZ8-BA8</f>
        <v>365337413</v>
      </c>
      <c r="BD8" s="266" t="s">
        <v>69</v>
      </c>
      <c r="BE8" s="267">
        <f>+BB8</f>
        <v>365337413</v>
      </c>
      <c r="BF8" s="267">
        <v>0</v>
      </c>
      <c r="BG8" s="267">
        <v>0</v>
      </c>
      <c r="BH8" s="267">
        <f>+BE8-BF8-BG8</f>
        <v>365337413</v>
      </c>
      <c r="BJ8" s="208" t="s">
        <v>69</v>
      </c>
      <c r="BK8" s="202">
        <f>+BH8</f>
        <v>365337413</v>
      </c>
      <c r="BL8" s="202">
        <v>0</v>
      </c>
      <c r="BM8" s="202">
        <v>0</v>
      </c>
      <c r="BN8" s="202">
        <f>+BK8-BL8-BM8</f>
        <v>365337413</v>
      </c>
      <c r="BP8" s="307" t="s">
        <v>69</v>
      </c>
      <c r="BQ8" s="308">
        <f>+BN8</f>
        <v>365337413</v>
      </c>
      <c r="BR8" s="308">
        <v>0</v>
      </c>
      <c r="BS8" s="308">
        <v>0</v>
      </c>
      <c r="BT8" s="308">
        <f>+BQ8-BR8-BS8</f>
        <v>365337413</v>
      </c>
      <c r="BV8" s="53" t="s">
        <v>69</v>
      </c>
      <c r="BW8" s="54">
        <f>+B8</f>
        <v>1776848599</v>
      </c>
      <c r="BX8" s="54">
        <f>+C8+J8+P8+V8+AB8+AH8+AN8+AT8+AZ8+BF8+BL8+BR8</f>
        <v>1411511186</v>
      </c>
      <c r="BY8" s="54">
        <f>+D8+K8+Q8+W8+AC8+AI8+AO8+AU8+BA8+BG8+BM8+BS8</f>
        <v>0</v>
      </c>
      <c r="BZ8" s="54">
        <f>+BW8-BX8-BY8</f>
        <v>365337413</v>
      </c>
      <c r="CC8" s="221"/>
    </row>
    <row r="9" spans="1:81" x14ac:dyDescent="0.2">
      <c r="A9" s="13" t="s">
        <v>70</v>
      </c>
      <c r="B9" s="95">
        <v>48000000</v>
      </c>
      <c r="C9" s="95">
        <v>0</v>
      </c>
      <c r="D9" s="95">
        <v>0</v>
      </c>
      <c r="E9" s="95">
        <f>+B9-C9-D9</f>
        <v>48000000</v>
      </c>
      <c r="F9" s="325"/>
      <c r="H9" s="30" t="s">
        <v>70</v>
      </c>
      <c r="I9" s="31">
        <f>+E9</f>
        <v>48000000</v>
      </c>
      <c r="J9" s="98">
        <v>0</v>
      </c>
      <c r="K9" s="98">
        <v>0</v>
      </c>
      <c r="L9" s="31">
        <f>+I9-J9-K9</f>
        <v>48000000</v>
      </c>
      <c r="N9" s="81" t="s">
        <v>70</v>
      </c>
      <c r="O9" s="82">
        <f>+L9</f>
        <v>48000000</v>
      </c>
      <c r="P9" s="100">
        <v>0</v>
      </c>
      <c r="Q9" s="100">
        <v>0</v>
      </c>
      <c r="R9" s="82">
        <f>+O9-P9-Q9</f>
        <v>48000000</v>
      </c>
      <c r="T9" s="112" t="s">
        <v>70</v>
      </c>
      <c r="U9" s="113">
        <f>+R9</f>
        <v>48000000</v>
      </c>
      <c r="V9" s="117">
        <v>0</v>
      </c>
      <c r="W9" s="117">
        <v>0</v>
      </c>
      <c r="X9" s="113">
        <f>+U9-V9-W9</f>
        <v>48000000</v>
      </c>
      <c r="Z9" s="140" t="s">
        <v>70</v>
      </c>
      <c r="AA9" s="141">
        <f>+X9</f>
        <v>48000000</v>
      </c>
      <c r="AB9" s="142">
        <v>48000000</v>
      </c>
      <c r="AC9" s="142">
        <v>0</v>
      </c>
      <c r="AD9" s="141">
        <f>+AA9-AB9-AC9</f>
        <v>0</v>
      </c>
      <c r="AF9" s="169" t="s">
        <v>70</v>
      </c>
      <c r="AG9" s="170">
        <f>+AD9</f>
        <v>0</v>
      </c>
      <c r="AH9" s="171">
        <v>0</v>
      </c>
      <c r="AI9" s="171">
        <v>0</v>
      </c>
      <c r="AJ9" s="170">
        <f>+AG9-AH9-AI9</f>
        <v>0</v>
      </c>
      <c r="AL9" s="200" t="s">
        <v>70</v>
      </c>
      <c r="AM9" s="201">
        <f>+AJ9</f>
        <v>0</v>
      </c>
      <c r="AN9" s="202">
        <v>0</v>
      </c>
      <c r="AO9" s="202">
        <v>0</v>
      </c>
      <c r="AP9" s="201">
        <f>+AM9-AN9-AO9</f>
        <v>0</v>
      </c>
      <c r="AR9" s="169" t="s">
        <v>70</v>
      </c>
      <c r="AS9" s="170">
        <f>+AP9</f>
        <v>0</v>
      </c>
      <c r="AT9" s="171">
        <v>0</v>
      </c>
      <c r="AU9" s="171">
        <v>0</v>
      </c>
      <c r="AV9" s="170">
        <f>+AS9-AT9-AU9</f>
        <v>0</v>
      </c>
      <c r="AX9" s="234" t="s">
        <v>70</v>
      </c>
      <c r="AY9" s="235">
        <f>+AV9</f>
        <v>0</v>
      </c>
      <c r="AZ9" s="236">
        <v>0</v>
      </c>
      <c r="BA9" s="236">
        <v>0</v>
      </c>
      <c r="BB9" s="235">
        <f>+AY9-AZ9-BA9</f>
        <v>0</v>
      </c>
      <c r="BD9" s="266" t="s">
        <v>70</v>
      </c>
      <c r="BE9" s="267">
        <f>+BB9</f>
        <v>0</v>
      </c>
      <c r="BF9" s="267">
        <v>0</v>
      </c>
      <c r="BG9" s="267">
        <v>0</v>
      </c>
      <c r="BH9" s="267">
        <f>+BE9-BF9-BG9</f>
        <v>0</v>
      </c>
      <c r="BJ9" s="208" t="s">
        <v>70</v>
      </c>
      <c r="BK9" s="202">
        <f>+BH9</f>
        <v>0</v>
      </c>
      <c r="BL9" s="202">
        <v>0</v>
      </c>
      <c r="BM9" s="202">
        <v>0</v>
      </c>
      <c r="BN9" s="202">
        <f>+BK9-BL9-BM9</f>
        <v>0</v>
      </c>
      <c r="BP9" s="307" t="s">
        <v>70</v>
      </c>
      <c r="BQ9" s="308">
        <f>+BN9</f>
        <v>0</v>
      </c>
      <c r="BR9" s="308">
        <v>0</v>
      </c>
      <c r="BS9" s="308">
        <v>0</v>
      </c>
      <c r="BT9" s="308">
        <f>+BQ9-BR9-BS9</f>
        <v>0</v>
      </c>
      <c r="BV9" s="53" t="s">
        <v>70</v>
      </c>
      <c r="BW9" s="54">
        <f>+B9</f>
        <v>48000000</v>
      </c>
      <c r="BX9" s="54">
        <f>+C9+J9+P9+V9+AB9+AH9+AN9+AT9+AZ9+BF9+BL9+BR9</f>
        <v>48000000</v>
      </c>
      <c r="BY9" s="54">
        <f>+D9+K9+Q9+W9+AC9+AI9+AO9+AU9+BA9+BG9+BM9+BS9</f>
        <v>0</v>
      </c>
      <c r="BZ9" s="54">
        <f>+BW9-BX9-BY9</f>
        <v>0</v>
      </c>
      <c r="CC9" s="221"/>
    </row>
    <row r="10" spans="1:81" x14ac:dyDescent="0.2">
      <c r="A10" s="13"/>
      <c r="B10" s="95"/>
      <c r="C10" s="95"/>
      <c r="D10" s="95"/>
      <c r="E10" s="95"/>
      <c r="F10" s="325"/>
      <c r="H10" s="30"/>
      <c r="I10" s="31"/>
      <c r="J10" s="98"/>
      <c r="K10" s="98"/>
      <c r="L10" s="31"/>
      <c r="N10" s="81"/>
      <c r="O10" s="82"/>
      <c r="P10" s="100"/>
      <c r="Q10" s="100"/>
      <c r="R10" s="82"/>
      <c r="T10" s="112"/>
      <c r="U10" s="113"/>
      <c r="V10" s="117"/>
      <c r="W10" s="117"/>
      <c r="X10" s="113"/>
      <c r="Z10" s="140"/>
      <c r="AA10" s="141"/>
      <c r="AB10" s="142"/>
      <c r="AC10" s="142"/>
      <c r="AD10" s="141"/>
      <c r="AF10" s="169"/>
      <c r="AG10" s="170"/>
      <c r="AH10" s="171"/>
      <c r="AI10" s="171"/>
      <c r="AJ10" s="170"/>
      <c r="AL10" s="200"/>
      <c r="AM10" s="201"/>
      <c r="AN10" s="202"/>
      <c r="AO10" s="202"/>
      <c r="AP10" s="201"/>
      <c r="AR10" s="169"/>
      <c r="AS10" s="170"/>
      <c r="AT10" s="171"/>
      <c r="AU10" s="171"/>
      <c r="AV10" s="170"/>
      <c r="AX10" s="234"/>
      <c r="AY10" s="235"/>
      <c r="AZ10" s="236"/>
      <c r="BA10" s="236"/>
      <c r="BB10" s="235"/>
      <c r="BD10" s="266"/>
      <c r="BE10" s="267"/>
      <c r="BF10" s="267"/>
      <c r="BG10" s="267"/>
      <c r="BH10" s="267"/>
      <c r="BJ10" s="208"/>
      <c r="BK10" s="202"/>
      <c r="BL10" s="202"/>
      <c r="BM10" s="202"/>
      <c r="BN10" s="202"/>
      <c r="BP10" s="307"/>
      <c r="BQ10" s="308"/>
      <c r="BR10" s="308"/>
      <c r="BS10" s="308"/>
      <c r="BT10" s="308"/>
      <c r="BV10" s="53"/>
      <c r="BW10" s="54"/>
      <c r="BX10" s="54"/>
      <c r="BY10" s="54"/>
      <c r="BZ10" s="54"/>
      <c r="CC10" s="221"/>
    </row>
    <row r="11" spans="1:81" x14ac:dyDescent="0.2">
      <c r="A11" s="15" t="s">
        <v>12</v>
      </c>
      <c r="B11" s="322">
        <f>SUM(B13:B14)</f>
        <v>12462987269</v>
      </c>
      <c r="C11" s="322">
        <f>SUM(C13:C14)</f>
        <v>270932788</v>
      </c>
      <c r="D11" s="322">
        <f>SUM(D13:D14)</f>
        <v>0</v>
      </c>
      <c r="E11" s="322">
        <f>+B11-C11-D11</f>
        <v>12192054481</v>
      </c>
      <c r="F11" s="325"/>
      <c r="H11" s="26" t="s">
        <v>12</v>
      </c>
      <c r="I11" s="27">
        <f>SUM(I13:I14)</f>
        <v>12192054481</v>
      </c>
      <c r="J11" s="340">
        <f t="shared" ref="J11:K11" si="13">SUM(J13:J14)</f>
        <v>2469880364</v>
      </c>
      <c r="K11" s="340">
        <f t="shared" si="13"/>
        <v>0</v>
      </c>
      <c r="L11" s="27">
        <f>+I11-J11-K11</f>
        <v>9722174117</v>
      </c>
      <c r="M11" s="19"/>
      <c r="N11" s="77" t="s">
        <v>12</v>
      </c>
      <c r="O11" s="78">
        <f>SUM(O13:O14)</f>
        <v>9722174117</v>
      </c>
      <c r="P11" s="346">
        <f t="shared" ref="P11:Q11" si="14">SUM(P13:P14)</f>
        <v>2427261105</v>
      </c>
      <c r="Q11" s="346">
        <f t="shared" si="14"/>
        <v>1994963</v>
      </c>
      <c r="R11" s="78">
        <f>+O11-P11-Q11</f>
        <v>7292918049</v>
      </c>
      <c r="S11" s="19"/>
      <c r="T11" s="108" t="s">
        <v>12</v>
      </c>
      <c r="U11" s="109">
        <f>SUM(U13:U14)</f>
        <v>7292918049</v>
      </c>
      <c r="V11" s="128">
        <f t="shared" ref="V11:W11" si="15">SUM(V13:V14)</f>
        <v>2494407391</v>
      </c>
      <c r="W11" s="128">
        <f t="shared" si="15"/>
        <v>37744069</v>
      </c>
      <c r="X11" s="109">
        <f>+U11-V11-W11</f>
        <v>4760766589</v>
      </c>
      <c r="Y11" s="19"/>
      <c r="Z11" s="136" t="s">
        <v>12</v>
      </c>
      <c r="AA11" s="137">
        <f>SUM(AA13:AA14)</f>
        <v>4760766589</v>
      </c>
      <c r="AB11" s="146">
        <f t="shared" ref="AB11:AC11" si="16">SUM(AB13:AB14)</f>
        <v>1821992830</v>
      </c>
      <c r="AC11" s="146">
        <f t="shared" si="16"/>
        <v>192095</v>
      </c>
      <c r="AD11" s="137">
        <f>+AA11-AB11-AC11</f>
        <v>2938581664</v>
      </c>
      <c r="AE11" s="19"/>
      <c r="AF11" s="165" t="s">
        <v>12</v>
      </c>
      <c r="AG11" s="166">
        <f>SUM(AG13:AG14)</f>
        <v>2938581664</v>
      </c>
      <c r="AH11" s="175">
        <f t="shared" ref="AH11:AI11" si="17">SUM(AH13:AH14)</f>
        <v>1134974454</v>
      </c>
      <c r="AI11" s="175">
        <f t="shared" si="17"/>
        <v>0</v>
      </c>
      <c r="AJ11" s="166">
        <f>+AG11-AH11-AI11</f>
        <v>1803607210</v>
      </c>
      <c r="AK11" s="19"/>
      <c r="AL11" s="196" t="s">
        <v>12</v>
      </c>
      <c r="AM11" s="197">
        <f>SUM(AM13:AM14)</f>
        <v>1803607210</v>
      </c>
      <c r="AN11" s="206">
        <f t="shared" ref="AN11:AO11" si="18">SUM(AN13:AN14)</f>
        <v>0</v>
      </c>
      <c r="AO11" s="206">
        <f t="shared" si="18"/>
        <v>0</v>
      </c>
      <c r="AP11" s="197">
        <f>+AM11-AN11-AO11</f>
        <v>1803607210</v>
      </c>
      <c r="AQ11" s="19"/>
      <c r="AR11" s="165" t="s">
        <v>12</v>
      </c>
      <c r="AS11" s="166">
        <f>SUM(AS13:AS14)</f>
        <v>1803607210</v>
      </c>
      <c r="AT11" s="175">
        <f t="shared" ref="AT11:AU11" si="19">SUM(AT13:AT14)</f>
        <v>0</v>
      </c>
      <c r="AU11" s="175">
        <f t="shared" si="19"/>
        <v>0</v>
      </c>
      <c r="AV11" s="166">
        <f>+AS11-AT11-AU11</f>
        <v>1803607210</v>
      </c>
      <c r="AW11" s="19"/>
      <c r="AX11" s="230" t="s">
        <v>12</v>
      </c>
      <c r="AY11" s="231">
        <f>SUM(AY13:AY14)</f>
        <v>1803607210</v>
      </c>
      <c r="AZ11" s="240">
        <f t="shared" ref="AZ11:BA11" si="20">SUM(AZ13:AZ14)</f>
        <v>0</v>
      </c>
      <c r="BA11" s="240">
        <f t="shared" si="20"/>
        <v>0</v>
      </c>
      <c r="BB11" s="231">
        <f>+AY11-AZ11-BA11</f>
        <v>1803607210</v>
      </c>
      <c r="BC11" s="19"/>
      <c r="BD11" s="262" t="s">
        <v>12</v>
      </c>
      <c r="BE11" s="263">
        <f>SUM(BE13:BE14)</f>
        <v>1803607210</v>
      </c>
      <c r="BF11" s="263">
        <f t="shared" ref="BF11:BG11" si="21">SUM(BF13:BF14)</f>
        <v>0</v>
      </c>
      <c r="BG11" s="263">
        <f t="shared" si="21"/>
        <v>0</v>
      </c>
      <c r="BH11" s="263">
        <f>+BE11-BF11-BG11</f>
        <v>1803607210</v>
      </c>
      <c r="BI11" s="19"/>
      <c r="BJ11" s="285" t="s">
        <v>12</v>
      </c>
      <c r="BK11" s="206">
        <f>SUM(BK13:BK14)</f>
        <v>1803607210</v>
      </c>
      <c r="BL11" s="206">
        <f t="shared" ref="BL11:BM11" si="22">SUM(BL13:BL14)</f>
        <v>0</v>
      </c>
      <c r="BM11" s="206">
        <f t="shared" si="22"/>
        <v>0</v>
      </c>
      <c r="BN11" s="206">
        <f>+BK11-BL11-BM11</f>
        <v>1803607210</v>
      </c>
      <c r="BO11" s="19"/>
      <c r="BP11" s="303" t="s">
        <v>12</v>
      </c>
      <c r="BQ11" s="304">
        <f>SUM(BQ13:BQ14)</f>
        <v>1803607210</v>
      </c>
      <c r="BR11" s="304">
        <f t="shared" ref="BR11:BS11" si="23">SUM(BR13:BR14)</f>
        <v>0</v>
      </c>
      <c r="BS11" s="304">
        <f t="shared" si="23"/>
        <v>0</v>
      </c>
      <c r="BT11" s="304">
        <f>+BQ11-BR11-BS11</f>
        <v>1803607210</v>
      </c>
      <c r="BU11" s="19"/>
      <c r="BV11" s="49" t="s">
        <v>12</v>
      </c>
      <c r="BW11" s="50">
        <f>SUM(BW13:BW14)</f>
        <v>12462987269</v>
      </c>
      <c r="BX11" s="50">
        <f t="shared" ref="BX11:BY11" si="24">SUM(BX13:BX14)</f>
        <v>10619448932</v>
      </c>
      <c r="BY11" s="50">
        <f t="shared" si="24"/>
        <v>39931127</v>
      </c>
      <c r="BZ11" s="50">
        <f>+BW11-BX11-BY11</f>
        <v>1803607210</v>
      </c>
      <c r="CC11" s="221"/>
    </row>
    <row r="12" spans="1:81" x14ac:dyDescent="0.2">
      <c r="A12" s="11" t="s">
        <v>1</v>
      </c>
      <c r="B12" s="323"/>
      <c r="C12" s="323"/>
      <c r="D12" s="323"/>
      <c r="E12" s="323"/>
      <c r="F12" s="325"/>
      <c r="H12" s="28" t="s">
        <v>1</v>
      </c>
      <c r="I12" s="29"/>
      <c r="J12" s="341"/>
      <c r="K12" s="341"/>
      <c r="L12" s="29"/>
      <c r="N12" s="79" t="s">
        <v>1</v>
      </c>
      <c r="O12" s="80"/>
      <c r="P12" s="347"/>
      <c r="Q12" s="347"/>
      <c r="R12" s="80"/>
      <c r="T12" s="110" t="s">
        <v>1</v>
      </c>
      <c r="U12" s="111"/>
      <c r="V12" s="129"/>
      <c r="W12" s="129"/>
      <c r="X12" s="111"/>
      <c r="Z12" s="138" t="s">
        <v>1</v>
      </c>
      <c r="AA12" s="139"/>
      <c r="AB12" s="147"/>
      <c r="AC12" s="147"/>
      <c r="AD12" s="139"/>
      <c r="AF12" s="167" t="s">
        <v>1</v>
      </c>
      <c r="AG12" s="168"/>
      <c r="AH12" s="176"/>
      <c r="AI12" s="176"/>
      <c r="AJ12" s="168"/>
      <c r="AL12" s="198" t="s">
        <v>1</v>
      </c>
      <c r="AM12" s="199"/>
      <c r="AN12" s="207"/>
      <c r="AO12" s="207"/>
      <c r="AP12" s="199"/>
      <c r="AR12" s="167" t="s">
        <v>1</v>
      </c>
      <c r="AS12" s="168"/>
      <c r="AT12" s="176"/>
      <c r="AU12" s="176"/>
      <c r="AV12" s="168"/>
      <c r="AX12" s="232" t="s">
        <v>1</v>
      </c>
      <c r="AY12" s="233"/>
      <c r="AZ12" s="241"/>
      <c r="BA12" s="241"/>
      <c r="BB12" s="233"/>
      <c r="BD12" s="264" t="s">
        <v>1</v>
      </c>
      <c r="BE12" s="265"/>
      <c r="BF12" s="265"/>
      <c r="BG12" s="265"/>
      <c r="BH12" s="265"/>
      <c r="BJ12" s="286" t="s">
        <v>1</v>
      </c>
      <c r="BK12" s="207"/>
      <c r="BL12" s="207"/>
      <c r="BM12" s="207"/>
      <c r="BN12" s="207"/>
      <c r="BP12" s="305" t="s">
        <v>1</v>
      </c>
      <c r="BQ12" s="306"/>
      <c r="BR12" s="306"/>
      <c r="BS12" s="306"/>
      <c r="BT12" s="306"/>
      <c r="BV12" s="51" t="s">
        <v>1</v>
      </c>
      <c r="BW12" s="52"/>
      <c r="BX12" s="52"/>
      <c r="BY12" s="52"/>
      <c r="BZ12" s="52"/>
      <c r="CC12" s="221"/>
    </row>
    <row r="13" spans="1:81" x14ac:dyDescent="0.2">
      <c r="A13" s="94" t="s">
        <v>69</v>
      </c>
      <c r="B13" s="95">
        <v>11660162511</v>
      </c>
      <c r="C13" s="95">
        <v>243732600</v>
      </c>
      <c r="D13" s="95">
        <v>0</v>
      </c>
      <c r="E13" s="95">
        <f>+B13-C13-D13</f>
        <v>11416429911</v>
      </c>
      <c r="F13" s="325">
        <v>184473</v>
      </c>
      <c r="H13" s="97" t="s">
        <v>69</v>
      </c>
      <c r="I13" s="98">
        <f t="shared" ref="I13:I14" si="25">+E13</f>
        <v>11416429911</v>
      </c>
      <c r="J13" s="98">
        <v>2266274567</v>
      </c>
      <c r="K13" s="98">
        <v>0</v>
      </c>
      <c r="L13" s="98">
        <f>+I13-J13-K13</f>
        <v>9150155344</v>
      </c>
      <c r="M13" s="96"/>
      <c r="N13" s="99" t="s">
        <v>69</v>
      </c>
      <c r="O13" s="100">
        <f t="shared" ref="O13:O14" si="26">+L13</f>
        <v>9150155344</v>
      </c>
      <c r="P13" s="100">
        <v>2268853159</v>
      </c>
      <c r="Q13" s="100">
        <v>1994963</v>
      </c>
      <c r="R13" s="100">
        <f>+O13-P13-Q13</f>
        <v>6879307222</v>
      </c>
      <c r="S13" s="96"/>
      <c r="T13" s="116" t="s">
        <v>69</v>
      </c>
      <c r="U13" s="117">
        <f t="shared" ref="U13:U14" si="27">+R13</f>
        <v>6879307222</v>
      </c>
      <c r="V13" s="117">
        <v>2300910253</v>
      </c>
      <c r="W13" s="117">
        <v>7152634</v>
      </c>
      <c r="X13" s="117">
        <f>+U13-V13-W13</f>
        <v>4571244335</v>
      </c>
      <c r="Y13" s="96"/>
      <c r="Z13" s="148" t="s">
        <v>69</v>
      </c>
      <c r="AA13" s="142">
        <f t="shared" ref="AA13:AA14" si="28">+X13</f>
        <v>4571244335</v>
      </c>
      <c r="AB13" s="142">
        <v>1818692830</v>
      </c>
      <c r="AC13" s="142">
        <v>192095</v>
      </c>
      <c r="AD13" s="142">
        <f>+AA13-AB13-AC13</f>
        <v>2752359410</v>
      </c>
      <c r="AE13" s="96"/>
      <c r="AF13" s="177" t="s">
        <v>69</v>
      </c>
      <c r="AG13" s="171">
        <f t="shared" ref="AG13:AG14" si="29">+AD13</f>
        <v>2752359410</v>
      </c>
      <c r="AH13" s="171">
        <v>1117247977</v>
      </c>
      <c r="AI13" s="171">
        <v>0</v>
      </c>
      <c r="AJ13" s="171">
        <f>+AG13-AH13-AI13</f>
        <v>1635111433</v>
      </c>
      <c r="AK13" s="96"/>
      <c r="AL13" s="208" t="s">
        <v>69</v>
      </c>
      <c r="AM13" s="202">
        <f t="shared" ref="AM13:AM14" si="30">+AJ13</f>
        <v>1635111433</v>
      </c>
      <c r="AN13" s="202">
        <v>0</v>
      </c>
      <c r="AO13" s="202">
        <v>0</v>
      </c>
      <c r="AP13" s="202">
        <f>+AM13-AN13-AO13</f>
        <v>1635111433</v>
      </c>
      <c r="AQ13" s="96"/>
      <c r="AR13" s="177" t="s">
        <v>69</v>
      </c>
      <c r="AS13" s="171">
        <f t="shared" ref="AS13:AS14" si="31">+AP13</f>
        <v>1635111433</v>
      </c>
      <c r="AT13" s="171">
        <v>0</v>
      </c>
      <c r="AU13" s="171">
        <v>0</v>
      </c>
      <c r="AV13" s="171">
        <f>+AS13-AT13-AU13</f>
        <v>1635111433</v>
      </c>
      <c r="AW13" s="96"/>
      <c r="AX13" s="242" t="s">
        <v>69</v>
      </c>
      <c r="AY13" s="236">
        <f t="shared" ref="AY13:AY14" si="32">+AV13</f>
        <v>1635111433</v>
      </c>
      <c r="AZ13" s="236">
        <v>0</v>
      </c>
      <c r="BA13" s="236">
        <v>0</v>
      </c>
      <c r="BB13" s="236">
        <f>+AY13-AZ13-BA13</f>
        <v>1635111433</v>
      </c>
      <c r="BC13" s="96"/>
      <c r="BD13" s="266" t="s">
        <v>69</v>
      </c>
      <c r="BE13" s="267">
        <f t="shared" ref="BE13:BE14" si="33">+BB13</f>
        <v>1635111433</v>
      </c>
      <c r="BF13" s="267">
        <v>0</v>
      </c>
      <c r="BG13" s="267">
        <v>0</v>
      </c>
      <c r="BH13" s="267">
        <f>+BE13-BF13-BG13</f>
        <v>1635111433</v>
      </c>
      <c r="BI13" s="96"/>
      <c r="BJ13" s="208" t="s">
        <v>69</v>
      </c>
      <c r="BK13" s="202">
        <f t="shared" ref="BK13:BK14" si="34">+BH13</f>
        <v>1635111433</v>
      </c>
      <c r="BL13" s="202">
        <v>0</v>
      </c>
      <c r="BM13" s="202">
        <v>0</v>
      </c>
      <c r="BN13" s="202">
        <f>+BK13-BL13-BM13</f>
        <v>1635111433</v>
      </c>
      <c r="BO13" s="96"/>
      <c r="BP13" s="307" t="s">
        <v>69</v>
      </c>
      <c r="BQ13" s="308">
        <f t="shared" ref="BQ13:BQ14" si="35">+BN13</f>
        <v>1635111433</v>
      </c>
      <c r="BR13" s="308">
        <v>0</v>
      </c>
      <c r="BS13" s="308">
        <v>0</v>
      </c>
      <c r="BT13" s="308">
        <f>+BQ13-BR13-BS13</f>
        <v>1635111433</v>
      </c>
      <c r="BU13" s="96"/>
      <c r="BV13" s="101" t="s">
        <v>69</v>
      </c>
      <c r="BW13" s="54">
        <f t="shared" ref="BW13:BW14" si="36">+B13</f>
        <v>11660162511</v>
      </c>
      <c r="BX13" s="54">
        <f t="shared" ref="BX13:BX14" si="37">+C13+J13+P13+V13+AB13+AH13+AN13+AT13+AZ13+BF13+BL13+BR13</f>
        <v>10015711386</v>
      </c>
      <c r="BY13" s="54">
        <f t="shared" ref="BY13:BY14" si="38">+D13+K13+Q13+W13+AC13+AI13+AO13+AU13+BA13+BG13+BM13+BS13</f>
        <v>9339692</v>
      </c>
      <c r="BZ13" s="54">
        <f t="shared" ref="BZ13:BZ14" si="39">+BW13-BX13-BY13</f>
        <v>1635111433</v>
      </c>
      <c r="CC13" s="221"/>
    </row>
    <row r="14" spans="1:81" ht="17.25" customHeight="1" x14ac:dyDescent="0.2">
      <c r="A14" s="13" t="s">
        <v>70</v>
      </c>
      <c r="B14" s="95">
        <v>802824758</v>
      </c>
      <c r="C14" s="95">
        <v>27200188</v>
      </c>
      <c r="D14" s="95">
        <v>0</v>
      </c>
      <c r="E14" s="95">
        <f>+B14-C14-D14</f>
        <v>775624570</v>
      </c>
      <c r="F14" s="325">
        <v>602158</v>
      </c>
      <c r="H14" s="30" t="s">
        <v>70</v>
      </c>
      <c r="I14" s="31">
        <f t="shared" si="25"/>
        <v>775624570</v>
      </c>
      <c r="J14" s="98">
        <v>203605797</v>
      </c>
      <c r="K14" s="98">
        <v>0</v>
      </c>
      <c r="L14" s="31">
        <f>+I14-J14-K14</f>
        <v>572018773</v>
      </c>
      <c r="N14" s="81" t="s">
        <v>70</v>
      </c>
      <c r="O14" s="82">
        <f t="shared" si="26"/>
        <v>572018773</v>
      </c>
      <c r="P14" s="100">
        <v>158407946</v>
      </c>
      <c r="Q14" s="100">
        <v>0</v>
      </c>
      <c r="R14" s="82">
        <f>+O14-P14-Q14</f>
        <v>413610827</v>
      </c>
      <c r="T14" s="112" t="s">
        <v>70</v>
      </c>
      <c r="U14" s="113">
        <f t="shared" si="27"/>
        <v>413610827</v>
      </c>
      <c r="V14" s="117">
        <v>193497138</v>
      </c>
      <c r="W14" s="117">
        <v>30591435</v>
      </c>
      <c r="X14" s="113">
        <f>+U14-V14-W14</f>
        <v>189522254</v>
      </c>
      <c r="Z14" s="140" t="s">
        <v>70</v>
      </c>
      <c r="AA14" s="141">
        <f t="shared" si="28"/>
        <v>189522254</v>
      </c>
      <c r="AB14" s="142">
        <v>3300000</v>
      </c>
      <c r="AC14" s="142">
        <v>0</v>
      </c>
      <c r="AD14" s="141">
        <f>+AA14-AB14-AC14</f>
        <v>186222254</v>
      </c>
      <c r="AF14" s="169" t="s">
        <v>70</v>
      </c>
      <c r="AG14" s="170">
        <f t="shared" si="29"/>
        <v>186222254</v>
      </c>
      <c r="AH14" s="171">
        <v>17726477</v>
      </c>
      <c r="AI14" s="171">
        <v>0</v>
      </c>
      <c r="AJ14" s="170">
        <f>+AG14-AH14-AI14</f>
        <v>168495777</v>
      </c>
      <c r="AL14" s="200" t="s">
        <v>70</v>
      </c>
      <c r="AM14" s="201">
        <f t="shared" si="30"/>
        <v>168495777</v>
      </c>
      <c r="AN14" s="202">
        <v>0</v>
      </c>
      <c r="AO14" s="202">
        <v>0</v>
      </c>
      <c r="AP14" s="201">
        <f>+AM14-AN14-AO14</f>
        <v>168495777</v>
      </c>
      <c r="AR14" s="169" t="s">
        <v>70</v>
      </c>
      <c r="AS14" s="170">
        <f t="shared" si="31"/>
        <v>168495777</v>
      </c>
      <c r="AT14" s="171">
        <v>0</v>
      </c>
      <c r="AU14" s="171">
        <v>0</v>
      </c>
      <c r="AV14" s="170">
        <f>+AS14-AT14-AU14</f>
        <v>168495777</v>
      </c>
      <c r="AX14" s="234" t="s">
        <v>70</v>
      </c>
      <c r="AY14" s="235">
        <f t="shared" si="32"/>
        <v>168495777</v>
      </c>
      <c r="AZ14" s="236">
        <v>0</v>
      </c>
      <c r="BA14" s="236">
        <v>0</v>
      </c>
      <c r="BB14" s="235">
        <f>+AY14-AZ14-BA14</f>
        <v>168495777</v>
      </c>
      <c r="BD14" s="266" t="s">
        <v>70</v>
      </c>
      <c r="BE14" s="267">
        <f t="shared" si="33"/>
        <v>168495777</v>
      </c>
      <c r="BF14" s="267">
        <v>0</v>
      </c>
      <c r="BG14" s="267">
        <v>0</v>
      </c>
      <c r="BH14" s="267">
        <f>+BE14-BF14-BG14</f>
        <v>168495777</v>
      </c>
      <c r="BJ14" s="208" t="s">
        <v>70</v>
      </c>
      <c r="BK14" s="202">
        <f t="shared" si="34"/>
        <v>168495777</v>
      </c>
      <c r="BL14" s="202">
        <v>0</v>
      </c>
      <c r="BM14" s="202">
        <v>0</v>
      </c>
      <c r="BN14" s="202">
        <f>+BK14-BL14-BM14</f>
        <v>168495777</v>
      </c>
      <c r="BP14" s="307" t="s">
        <v>70</v>
      </c>
      <c r="BQ14" s="308">
        <f t="shared" si="35"/>
        <v>168495777</v>
      </c>
      <c r="BR14" s="308">
        <v>0</v>
      </c>
      <c r="BS14" s="308">
        <v>0</v>
      </c>
      <c r="BT14" s="308">
        <f>+BQ14-BR14-BS14</f>
        <v>168495777</v>
      </c>
      <c r="BV14" s="53" t="s">
        <v>70</v>
      </c>
      <c r="BW14" s="54">
        <f t="shared" si="36"/>
        <v>802824758</v>
      </c>
      <c r="BX14" s="54">
        <f t="shared" si="37"/>
        <v>603737546</v>
      </c>
      <c r="BY14" s="54">
        <f t="shared" si="38"/>
        <v>30591435</v>
      </c>
      <c r="BZ14" s="54">
        <f t="shared" si="39"/>
        <v>168495777</v>
      </c>
      <c r="CC14" s="221"/>
    </row>
    <row r="15" spans="1:81" x14ac:dyDescent="0.2">
      <c r="A15" s="17"/>
      <c r="B15" s="321"/>
      <c r="C15" s="321"/>
      <c r="D15" s="321"/>
      <c r="E15" s="321"/>
      <c r="F15" s="325"/>
      <c r="H15" s="32"/>
      <c r="I15" s="33"/>
      <c r="J15" s="342"/>
      <c r="K15" s="342"/>
      <c r="L15" s="33"/>
      <c r="N15" s="83"/>
      <c r="O15" s="84"/>
      <c r="P15" s="348"/>
      <c r="Q15" s="348"/>
      <c r="R15" s="84"/>
      <c r="T15" s="114"/>
      <c r="U15" s="115"/>
      <c r="V15" s="127"/>
      <c r="W15" s="127"/>
      <c r="X15" s="115"/>
      <c r="Z15" s="143"/>
      <c r="AA15" s="144"/>
      <c r="AB15" s="145"/>
      <c r="AC15" s="145"/>
      <c r="AD15" s="144"/>
      <c r="AF15" s="172"/>
      <c r="AG15" s="173"/>
      <c r="AH15" s="174"/>
      <c r="AI15" s="174"/>
      <c r="AJ15" s="173"/>
      <c r="AL15" s="203"/>
      <c r="AM15" s="204"/>
      <c r="AN15" s="205"/>
      <c r="AO15" s="205"/>
      <c r="AP15" s="204"/>
      <c r="AR15" s="172"/>
      <c r="AS15" s="173"/>
      <c r="AT15" s="174"/>
      <c r="AU15" s="174"/>
      <c r="AV15" s="173"/>
      <c r="AX15" s="237"/>
      <c r="AY15" s="238"/>
      <c r="AZ15" s="239"/>
      <c r="BA15" s="239"/>
      <c r="BB15" s="238"/>
      <c r="BD15" s="268"/>
      <c r="BE15" s="269"/>
      <c r="BF15" s="269"/>
      <c r="BG15" s="269"/>
      <c r="BH15" s="269"/>
      <c r="BJ15" s="287"/>
      <c r="BK15" s="205"/>
      <c r="BL15" s="205"/>
      <c r="BM15" s="205"/>
      <c r="BN15" s="205"/>
      <c r="BP15" s="309"/>
      <c r="BQ15" s="310"/>
      <c r="BR15" s="310"/>
      <c r="BS15" s="310"/>
      <c r="BT15" s="310"/>
      <c r="BV15" s="55"/>
      <c r="BW15" s="56"/>
      <c r="BX15" s="56"/>
      <c r="BY15" s="56"/>
      <c r="BZ15" s="56"/>
      <c r="CC15" s="221"/>
    </row>
    <row r="16" spans="1:81" x14ac:dyDescent="0.2">
      <c r="A16" s="15" t="s">
        <v>13</v>
      </c>
      <c r="B16" s="322">
        <f>SUM(B18:B25)</f>
        <v>23740605081</v>
      </c>
      <c r="C16" s="322">
        <f>SUM(C18:C25)</f>
        <v>37054991</v>
      </c>
      <c r="D16" s="322">
        <f>SUM(D18:D25)</f>
        <v>0</v>
      </c>
      <c r="E16" s="322">
        <f>SUM(E18:E25)</f>
        <v>23703550090</v>
      </c>
      <c r="F16" s="325"/>
      <c r="H16" s="26" t="s">
        <v>13</v>
      </c>
      <c r="I16" s="27">
        <f>SUM(I18:I27)</f>
        <v>23703550090</v>
      </c>
      <c r="J16" s="340">
        <f>SUM(J18:J27)</f>
        <v>769583800</v>
      </c>
      <c r="K16" s="340">
        <f>SUM(K18:K27)</f>
        <v>0</v>
      </c>
      <c r="L16" s="27">
        <f>SUM(L18:L27)</f>
        <v>22933966290</v>
      </c>
      <c r="M16" s="19"/>
      <c r="N16" s="77" t="s">
        <v>13</v>
      </c>
      <c r="O16" s="78">
        <f>SUM(O18:O27)</f>
        <v>22933966290</v>
      </c>
      <c r="P16" s="346">
        <f>SUM(P18:P27)</f>
        <v>560786914</v>
      </c>
      <c r="Q16" s="346">
        <f>SUM(Q18:Q27)</f>
        <v>0</v>
      </c>
      <c r="R16" s="78">
        <f>SUM(R18:R27)</f>
        <v>22373179376</v>
      </c>
      <c r="S16" s="19"/>
      <c r="T16" s="108" t="s">
        <v>13</v>
      </c>
      <c r="U16" s="109">
        <f>SUM(U18:U27)</f>
        <v>22373179376</v>
      </c>
      <c r="V16" s="128">
        <f>SUM(V18:V27)</f>
        <v>762396159</v>
      </c>
      <c r="W16" s="128">
        <f>SUM(W18:W27)</f>
        <v>0</v>
      </c>
      <c r="X16" s="109">
        <f>SUM(X18:X27)</f>
        <v>21610783217</v>
      </c>
      <c r="Y16" s="19"/>
      <c r="Z16" s="136" t="s">
        <v>13</v>
      </c>
      <c r="AA16" s="137">
        <f>SUM(AA18:AA27)</f>
        <v>21610783217</v>
      </c>
      <c r="AB16" s="146">
        <f>SUM(AB18:AB27)</f>
        <v>1710841358</v>
      </c>
      <c r="AC16" s="146">
        <f>SUM(AC18:AC27)</f>
        <v>74045887</v>
      </c>
      <c r="AD16" s="137">
        <f>SUM(AD18:AD27)</f>
        <v>19825895972</v>
      </c>
      <c r="AE16" s="19"/>
      <c r="AF16" s="165" t="s">
        <v>13</v>
      </c>
      <c r="AG16" s="166">
        <f>SUM(AG18:AG27)</f>
        <v>19825895972</v>
      </c>
      <c r="AH16" s="175">
        <f>SUM(AH18:AH27)</f>
        <v>1739260439</v>
      </c>
      <c r="AI16" s="175">
        <f>SUM(AI18:AI27)</f>
        <v>0</v>
      </c>
      <c r="AJ16" s="166">
        <f>SUM(AJ18:AJ27)</f>
        <v>18086635533</v>
      </c>
      <c r="AK16" s="19"/>
      <c r="AL16" s="196" t="s">
        <v>13</v>
      </c>
      <c r="AM16" s="197">
        <f>SUM(AM18:AM27)</f>
        <v>18086635533</v>
      </c>
      <c r="AN16" s="206">
        <f>SUM(AN18:AN27)</f>
        <v>0</v>
      </c>
      <c r="AO16" s="206">
        <f>SUM(AO18:AO27)</f>
        <v>0</v>
      </c>
      <c r="AP16" s="197">
        <f>SUM(AP18:AP27)</f>
        <v>18086635533</v>
      </c>
      <c r="AQ16" s="19"/>
      <c r="AR16" s="165" t="s">
        <v>13</v>
      </c>
      <c r="AS16" s="166">
        <f>SUM(AS18:AS27)</f>
        <v>18086635533</v>
      </c>
      <c r="AT16" s="175">
        <f>SUM(AT18:AT27)</f>
        <v>0</v>
      </c>
      <c r="AU16" s="175">
        <f>SUM(AU18:AU27)</f>
        <v>0</v>
      </c>
      <c r="AV16" s="166">
        <f>SUM(AV18:AV27)</f>
        <v>18086635533</v>
      </c>
      <c r="AW16" s="19"/>
      <c r="AX16" s="230" t="s">
        <v>13</v>
      </c>
      <c r="AY16" s="231">
        <f>SUM(AY18:AY27)</f>
        <v>18086635533</v>
      </c>
      <c r="AZ16" s="240">
        <f>SUM(AZ18:AZ27)</f>
        <v>0</v>
      </c>
      <c r="BA16" s="240">
        <f>SUM(BA18:BA27)</f>
        <v>0</v>
      </c>
      <c r="BB16" s="231">
        <f>SUM(BB18:BB27)</f>
        <v>18086635533</v>
      </c>
      <c r="BC16" s="19"/>
      <c r="BD16" s="262" t="s">
        <v>13</v>
      </c>
      <c r="BE16" s="263">
        <f>SUM(BE18:BE27)</f>
        <v>18086635533</v>
      </c>
      <c r="BF16" s="263">
        <f>SUM(BF18:BF27)</f>
        <v>0</v>
      </c>
      <c r="BG16" s="263">
        <f>SUM(BG18:BG27)</f>
        <v>0</v>
      </c>
      <c r="BH16" s="263">
        <f>SUM(BH18:BH27)</f>
        <v>18086635533</v>
      </c>
      <c r="BI16" s="19"/>
      <c r="BJ16" s="285" t="s">
        <v>13</v>
      </c>
      <c r="BK16" s="206">
        <f>SUM(BK18:BK27)</f>
        <v>18086635533</v>
      </c>
      <c r="BL16" s="206">
        <f>SUM(BL18:BL27)</f>
        <v>0</v>
      </c>
      <c r="BM16" s="206">
        <f>SUM(BM18:BM27)</f>
        <v>0</v>
      </c>
      <c r="BN16" s="206">
        <f>SUM(BN18:BN27)</f>
        <v>18086635533</v>
      </c>
      <c r="BO16" s="19"/>
      <c r="BP16" s="303" t="s">
        <v>13</v>
      </c>
      <c r="BQ16" s="304">
        <f>SUM(BQ18:BQ27)</f>
        <v>18086635533</v>
      </c>
      <c r="BR16" s="304">
        <f>SUM(BR18:BR27)</f>
        <v>0</v>
      </c>
      <c r="BS16" s="304">
        <f>SUM(BS18:BS27)</f>
        <v>0</v>
      </c>
      <c r="BT16" s="304">
        <f>SUM(BT18:BT27)</f>
        <v>18086635533</v>
      </c>
      <c r="BU16" s="19"/>
      <c r="BV16" s="49" t="s">
        <v>13</v>
      </c>
      <c r="BW16" s="50">
        <f>SUM(BW18:BW27)</f>
        <v>23740605081</v>
      </c>
      <c r="BX16" s="50">
        <f>SUM(BX18:BX27)</f>
        <v>5579923661</v>
      </c>
      <c r="BY16" s="50">
        <f>SUM(BY18:BY27)</f>
        <v>74045887</v>
      </c>
      <c r="BZ16" s="50">
        <f>SUM(BZ18:BZ27)</f>
        <v>18086635533</v>
      </c>
      <c r="CC16" s="221"/>
    </row>
    <row r="17" spans="1:81" x14ac:dyDescent="0.2">
      <c r="A17" s="11" t="s">
        <v>1</v>
      </c>
      <c r="B17" s="323"/>
      <c r="C17" s="323"/>
      <c r="D17" s="323"/>
      <c r="E17" s="323"/>
      <c r="F17" s="325"/>
      <c r="H17" s="28" t="s">
        <v>1</v>
      </c>
      <c r="I17" s="29"/>
      <c r="J17" s="341"/>
      <c r="K17" s="341"/>
      <c r="L17" s="29"/>
      <c r="N17" s="79" t="s">
        <v>1</v>
      </c>
      <c r="O17" s="80"/>
      <c r="P17" s="347"/>
      <c r="Q17" s="347"/>
      <c r="R17" s="80"/>
      <c r="T17" s="110" t="s">
        <v>1</v>
      </c>
      <c r="U17" s="111"/>
      <c r="V17" s="129"/>
      <c r="W17" s="129"/>
      <c r="X17" s="111"/>
      <c r="Z17" s="138" t="s">
        <v>1</v>
      </c>
      <c r="AA17" s="139"/>
      <c r="AB17" s="147"/>
      <c r="AC17" s="147"/>
      <c r="AD17" s="139"/>
      <c r="AF17" s="167" t="s">
        <v>1</v>
      </c>
      <c r="AG17" s="168"/>
      <c r="AH17" s="176"/>
      <c r="AI17" s="176"/>
      <c r="AJ17" s="168"/>
      <c r="AL17" s="198" t="s">
        <v>1</v>
      </c>
      <c r="AM17" s="199"/>
      <c r="AN17" s="207"/>
      <c r="AO17" s="207"/>
      <c r="AP17" s="199"/>
      <c r="AR17" s="167" t="s">
        <v>1</v>
      </c>
      <c r="AS17" s="168"/>
      <c r="AT17" s="176"/>
      <c r="AU17" s="176"/>
      <c r="AV17" s="168"/>
      <c r="AX17" s="232" t="s">
        <v>1</v>
      </c>
      <c r="AY17" s="233"/>
      <c r="AZ17" s="241"/>
      <c r="BA17" s="241"/>
      <c r="BB17" s="233"/>
      <c r="BD17" s="264" t="s">
        <v>1</v>
      </c>
      <c r="BE17" s="265"/>
      <c r="BF17" s="265"/>
      <c r="BG17" s="265"/>
      <c r="BH17" s="265"/>
      <c r="BJ17" s="286" t="s">
        <v>1</v>
      </c>
      <c r="BK17" s="207"/>
      <c r="BL17" s="207"/>
      <c r="BM17" s="207"/>
      <c r="BN17" s="207"/>
      <c r="BP17" s="305" t="s">
        <v>1</v>
      </c>
      <c r="BQ17" s="306"/>
      <c r="BR17" s="306"/>
      <c r="BS17" s="306"/>
      <c r="BT17" s="306"/>
      <c r="BV17" s="51" t="s">
        <v>1</v>
      </c>
      <c r="BW17" s="52"/>
      <c r="BX17" s="52"/>
      <c r="BY17" s="52"/>
      <c r="BZ17" s="52"/>
      <c r="CC17" s="221"/>
    </row>
    <row r="18" spans="1:81" ht="18" customHeight="1" x14ac:dyDescent="0.2">
      <c r="A18" s="13" t="s">
        <v>77</v>
      </c>
      <c r="B18" s="95">
        <v>768194141</v>
      </c>
      <c r="C18" s="95">
        <v>0</v>
      </c>
      <c r="D18" s="95">
        <v>0</v>
      </c>
      <c r="E18" s="95">
        <f t="shared" ref="E18:E25" si="40">+B18-C18-D18</f>
        <v>768194141</v>
      </c>
      <c r="F18" s="325"/>
      <c r="H18" s="30" t="s">
        <v>77</v>
      </c>
      <c r="I18" s="31">
        <f t="shared" ref="I18:I25" si="41">+E18</f>
        <v>768194141</v>
      </c>
      <c r="J18" s="98">
        <v>255420000</v>
      </c>
      <c r="K18" s="98">
        <v>0</v>
      </c>
      <c r="L18" s="31">
        <f t="shared" ref="L18:L25" si="42">+I18-J18-K18</f>
        <v>512774141</v>
      </c>
      <c r="N18" s="81" t="s">
        <v>77</v>
      </c>
      <c r="O18" s="82">
        <f t="shared" ref="O18:O25" si="43">+L18</f>
        <v>512774141</v>
      </c>
      <c r="P18" s="100">
        <v>0</v>
      </c>
      <c r="Q18" s="100">
        <v>0</v>
      </c>
      <c r="R18" s="82">
        <f t="shared" ref="R18:R25" si="44">+O18-P18-Q18</f>
        <v>512774141</v>
      </c>
      <c r="T18" s="112" t="s">
        <v>77</v>
      </c>
      <c r="U18" s="113">
        <f t="shared" ref="U18:U25" si="45">+R18</f>
        <v>512774141</v>
      </c>
      <c r="V18" s="117">
        <v>0</v>
      </c>
      <c r="W18" s="117">
        <v>0</v>
      </c>
      <c r="X18" s="113">
        <f t="shared" ref="X18:X25" si="46">+U18-V18-W18</f>
        <v>512774141</v>
      </c>
      <c r="Z18" s="140" t="s">
        <v>77</v>
      </c>
      <c r="AA18" s="141">
        <f t="shared" ref="AA18:AA25" si="47">+X18</f>
        <v>512774141</v>
      </c>
      <c r="AB18" s="142">
        <v>340560000</v>
      </c>
      <c r="AC18" s="142">
        <v>0</v>
      </c>
      <c r="AD18" s="141">
        <f t="shared" ref="AD18:AD25" si="48">+AA18-AB18-AC18</f>
        <v>172214141</v>
      </c>
      <c r="AF18" s="169" t="s">
        <v>77</v>
      </c>
      <c r="AG18" s="170">
        <f t="shared" ref="AG18:AG25" si="49">+AD18</f>
        <v>172214141</v>
      </c>
      <c r="AH18" s="171">
        <v>0</v>
      </c>
      <c r="AI18" s="171">
        <v>0</v>
      </c>
      <c r="AJ18" s="170">
        <f t="shared" ref="AJ18:AJ25" si="50">+AG18-AH18-AI18</f>
        <v>172214141</v>
      </c>
      <c r="AL18" s="200" t="s">
        <v>77</v>
      </c>
      <c r="AM18" s="201">
        <f t="shared" ref="AM18:AM25" si="51">+AJ18</f>
        <v>172214141</v>
      </c>
      <c r="AN18" s="202">
        <v>0</v>
      </c>
      <c r="AO18" s="202">
        <v>0</v>
      </c>
      <c r="AP18" s="201">
        <f t="shared" ref="AP18:AP25" si="52">+AM18-AN18-AO18</f>
        <v>172214141</v>
      </c>
      <c r="AR18" s="169" t="s">
        <v>77</v>
      </c>
      <c r="AS18" s="170">
        <f t="shared" ref="AS18:AS25" si="53">+AP18</f>
        <v>172214141</v>
      </c>
      <c r="AT18" s="171">
        <v>0</v>
      </c>
      <c r="AU18" s="171">
        <v>0</v>
      </c>
      <c r="AV18" s="170">
        <f t="shared" ref="AV18:AV25" si="54">+AS18-AT18-AU18</f>
        <v>172214141</v>
      </c>
      <c r="AX18" s="234" t="s">
        <v>77</v>
      </c>
      <c r="AY18" s="235">
        <f t="shared" ref="AY18:AY25" si="55">+AV18</f>
        <v>172214141</v>
      </c>
      <c r="AZ18" s="236">
        <v>0</v>
      </c>
      <c r="BA18" s="236">
        <v>0</v>
      </c>
      <c r="BB18" s="235">
        <f t="shared" ref="BB18:BB25" si="56">+AY18-AZ18-BA18</f>
        <v>172214141</v>
      </c>
      <c r="BD18" s="266" t="s">
        <v>77</v>
      </c>
      <c r="BE18" s="267">
        <f t="shared" ref="BE18:BE25" si="57">+BB18</f>
        <v>172214141</v>
      </c>
      <c r="BF18" s="267">
        <v>0</v>
      </c>
      <c r="BG18" s="267">
        <v>0</v>
      </c>
      <c r="BH18" s="267">
        <f t="shared" ref="BH18:BH25" si="58">+BE18-BF18-BG18</f>
        <v>172214141</v>
      </c>
      <c r="BJ18" s="208" t="s">
        <v>77</v>
      </c>
      <c r="BK18" s="202">
        <f t="shared" ref="BK18:BK25" si="59">+BH18</f>
        <v>172214141</v>
      </c>
      <c r="BL18" s="202">
        <v>0</v>
      </c>
      <c r="BM18" s="202">
        <v>0</v>
      </c>
      <c r="BN18" s="202">
        <f t="shared" ref="BN18:BN25" si="60">+BK18-BL18-BM18</f>
        <v>172214141</v>
      </c>
      <c r="BP18" s="307" t="s">
        <v>77</v>
      </c>
      <c r="BQ18" s="308">
        <f t="shared" ref="BQ18:BQ25" si="61">+BN18</f>
        <v>172214141</v>
      </c>
      <c r="BR18" s="308">
        <v>0</v>
      </c>
      <c r="BS18" s="308">
        <v>0</v>
      </c>
      <c r="BT18" s="308">
        <f t="shared" ref="BT18:BT25" si="62">+BQ18-BR18-BS18</f>
        <v>172214141</v>
      </c>
      <c r="BV18" s="53" t="s">
        <v>77</v>
      </c>
      <c r="BW18" s="54">
        <f t="shared" ref="BW18:BW25" si="63">+B18</f>
        <v>768194141</v>
      </c>
      <c r="BX18" s="54">
        <f t="shared" ref="BX18:BX25" si="64">+C18+J18+P18+V18+AB18+AH18+AN18+AT18+AZ18+BF18+BL18+BR18</f>
        <v>595980000</v>
      </c>
      <c r="BY18" s="54">
        <f t="shared" ref="BY18:BY25" si="65">+D18+K18+Q18+W18+AC18+AI18+AO18+AU18+BA18+BG18+BM18+BS18</f>
        <v>0</v>
      </c>
      <c r="BZ18" s="54">
        <f t="shared" ref="BZ18:BZ25" si="66">+BW18-BX18-BY18</f>
        <v>172214141</v>
      </c>
      <c r="CC18" s="221"/>
    </row>
    <row r="19" spans="1:81" ht="18" customHeight="1" x14ac:dyDescent="0.2">
      <c r="A19" s="13" t="s">
        <v>76</v>
      </c>
      <c r="B19" s="95">
        <v>3342578048</v>
      </c>
      <c r="C19" s="95">
        <v>0</v>
      </c>
      <c r="D19" s="95">
        <v>0</v>
      </c>
      <c r="E19" s="95">
        <f t="shared" ref="E19" si="67">+B19-C19-D19</f>
        <v>3342578048</v>
      </c>
      <c r="F19" s="325"/>
      <c r="H19" s="30" t="s">
        <v>76</v>
      </c>
      <c r="I19" s="31">
        <f t="shared" ref="I19" si="68">+E19</f>
        <v>3342578048</v>
      </c>
      <c r="J19" s="98">
        <v>5179038</v>
      </c>
      <c r="K19" s="98">
        <v>0</v>
      </c>
      <c r="L19" s="31">
        <f t="shared" ref="L19" si="69">+I19-J19-K19</f>
        <v>3337399010</v>
      </c>
      <c r="N19" s="81" t="s">
        <v>76</v>
      </c>
      <c r="O19" s="82">
        <f t="shared" ref="O19" si="70">+L19</f>
        <v>3337399010</v>
      </c>
      <c r="P19" s="100">
        <v>6671303</v>
      </c>
      <c r="Q19" s="100">
        <v>0</v>
      </c>
      <c r="R19" s="82">
        <f t="shared" ref="R19" si="71">+O19-P19-Q19</f>
        <v>3330727707</v>
      </c>
      <c r="T19" s="112" t="s">
        <v>76</v>
      </c>
      <c r="U19" s="113">
        <f t="shared" ref="U19" si="72">+R19</f>
        <v>3330727707</v>
      </c>
      <c r="V19" s="117">
        <v>296900000</v>
      </c>
      <c r="W19" s="117">
        <v>0</v>
      </c>
      <c r="X19" s="113">
        <f t="shared" ref="X19" si="73">+U19-V19-W19</f>
        <v>3033827707</v>
      </c>
      <c r="Z19" s="140" t="s">
        <v>76</v>
      </c>
      <c r="AA19" s="141">
        <f t="shared" ref="AA19" si="74">+X19</f>
        <v>3033827707</v>
      </c>
      <c r="AB19" s="142">
        <v>292648469</v>
      </c>
      <c r="AC19" s="142">
        <v>0</v>
      </c>
      <c r="AD19" s="141">
        <f t="shared" ref="AD19" si="75">+AA19-AB19-AC19</f>
        <v>2741179238</v>
      </c>
      <c r="AF19" s="169" t="s">
        <v>76</v>
      </c>
      <c r="AG19" s="170">
        <f t="shared" ref="AG19" si="76">+AD19</f>
        <v>2741179238</v>
      </c>
      <c r="AH19" s="171">
        <v>5530159</v>
      </c>
      <c r="AI19" s="171">
        <v>0</v>
      </c>
      <c r="AJ19" s="170">
        <f t="shared" ref="AJ19" si="77">+AG19-AH19-AI19</f>
        <v>2735649079</v>
      </c>
      <c r="AL19" s="200" t="s">
        <v>76</v>
      </c>
      <c r="AM19" s="201">
        <f t="shared" ref="AM19" si="78">+AJ19</f>
        <v>2735649079</v>
      </c>
      <c r="AN19" s="202">
        <v>0</v>
      </c>
      <c r="AO19" s="202">
        <v>0</v>
      </c>
      <c r="AP19" s="201">
        <f t="shared" ref="AP19" si="79">+AM19-AN19-AO19</f>
        <v>2735649079</v>
      </c>
      <c r="AR19" s="169" t="s">
        <v>76</v>
      </c>
      <c r="AS19" s="170">
        <f t="shared" ref="AS19" si="80">+AP19</f>
        <v>2735649079</v>
      </c>
      <c r="AT19" s="171">
        <v>0</v>
      </c>
      <c r="AU19" s="171">
        <v>0</v>
      </c>
      <c r="AV19" s="170">
        <f t="shared" ref="AV19" si="81">+AS19-AT19-AU19</f>
        <v>2735649079</v>
      </c>
      <c r="AX19" s="234" t="s">
        <v>76</v>
      </c>
      <c r="AY19" s="235">
        <f t="shared" ref="AY19" si="82">+AV19</f>
        <v>2735649079</v>
      </c>
      <c r="AZ19" s="236">
        <v>0</v>
      </c>
      <c r="BA19" s="236">
        <v>0</v>
      </c>
      <c r="BB19" s="235">
        <f t="shared" ref="BB19" si="83">+AY19-AZ19-BA19</f>
        <v>2735649079</v>
      </c>
      <c r="BD19" s="266" t="s">
        <v>76</v>
      </c>
      <c r="BE19" s="267">
        <f t="shared" ref="BE19" si="84">+BB19</f>
        <v>2735649079</v>
      </c>
      <c r="BF19" s="267">
        <v>0</v>
      </c>
      <c r="BG19" s="267">
        <v>0</v>
      </c>
      <c r="BH19" s="267">
        <f t="shared" ref="BH19" si="85">+BE19-BF19-BG19</f>
        <v>2735649079</v>
      </c>
      <c r="BJ19" s="208" t="s">
        <v>76</v>
      </c>
      <c r="BK19" s="202">
        <f t="shared" ref="BK19" si="86">+BH19</f>
        <v>2735649079</v>
      </c>
      <c r="BL19" s="202">
        <v>0</v>
      </c>
      <c r="BM19" s="202">
        <v>0</v>
      </c>
      <c r="BN19" s="202">
        <f t="shared" ref="BN19" si="87">+BK19-BL19-BM19</f>
        <v>2735649079</v>
      </c>
      <c r="BP19" s="307" t="s">
        <v>76</v>
      </c>
      <c r="BQ19" s="308">
        <f t="shared" ref="BQ19" si="88">+BN19</f>
        <v>2735649079</v>
      </c>
      <c r="BR19" s="308">
        <v>0</v>
      </c>
      <c r="BS19" s="308">
        <v>0</v>
      </c>
      <c r="BT19" s="308">
        <f t="shared" ref="BT19" si="89">+BQ19-BR19-BS19</f>
        <v>2735649079</v>
      </c>
      <c r="BV19" s="53" t="s">
        <v>76</v>
      </c>
      <c r="BW19" s="54">
        <f t="shared" ref="BW19" si="90">+B19</f>
        <v>3342578048</v>
      </c>
      <c r="BX19" s="54">
        <f t="shared" ref="BX19" si="91">+C19+J19+P19+V19+AB19+AH19+AN19+AT19+AZ19+BF19+BL19+BR19</f>
        <v>606928969</v>
      </c>
      <c r="BY19" s="54">
        <f t="shared" ref="BY19" si="92">+D19+K19+Q19+W19+AC19+AI19+AO19+AU19+BA19+BG19+BM19+BS19</f>
        <v>0</v>
      </c>
      <c r="BZ19" s="54">
        <f t="shared" ref="BZ19" si="93">+BW19-BX19-BY19</f>
        <v>2735649079</v>
      </c>
      <c r="CC19" s="221"/>
    </row>
    <row r="20" spans="1:81" ht="18" customHeight="1" x14ac:dyDescent="0.2">
      <c r="A20" s="13" t="s">
        <v>72</v>
      </c>
      <c r="B20" s="95">
        <v>8470000000</v>
      </c>
      <c r="C20" s="95">
        <v>0</v>
      </c>
      <c r="D20" s="95">
        <v>0</v>
      </c>
      <c r="E20" s="95">
        <f t="shared" si="40"/>
        <v>8470000000</v>
      </c>
      <c r="F20" s="325"/>
      <c r="H20" s="30" t="s">
        <v>72</v>
      </c>
      <c r="I20" s="31">
        <f t="shared" si="41"/>
        <v>8470000000</v>
      </c>
      <c r="J20" s="98">
        <v>0</v>
      </c>
      <c r="K20" s="98">
        <v>0</v>
      </c>
      <c r="L20" s="31">
        <f t="shared" si="42"/>
        <v>8470000000</v>
      </c>
      <c r="N20" s="81" t="s">
        <v>72</v>
      </c>
      <c r="O20" s="82">
        <f t="shared" si="43"/>
        <v>8470000000</v>
      </c>
      <c r="P20" s="100">
        <v>0</v>
      </c>
      <c r="Q20" s="100">
        <v>0</v>
      </c>
      <c r="R20" s="82">
        <f t="shared" si="44"/>
        <v>8470000000</v>
      </c>
      <c r="T20" s="112" t="s">
        <v>72</v>
      </c>
      <c r="U20" s="113">
        <f t="shared" si="45"/>
        <v>8470000000</v>
      </c>
      <c r="V20" s="117">
        <v>0</v>
      </c>
      <c r="W20" s="117">
        <v>0</v>
      </c>
      <c r="X20" s="113">
        <f t="shared" si="46"/>
        <v>8470000000</v>
      </c>
      <c r="Z20" s="140" t="s">
        <v>72</v>
      </c>
      <c r="AA20" s="141">
        <f t="shared" si="47"/>
        <v>8470000000</v>
      </c>
      <c r="AB20" s="142">
        <v>0</v>
      </c>
      <c r="AC20" s="142">
        <v>0</v>
      </c>
      <c r="AD20" s="141">
        <f t="shared" si="48"/>
        <v>8470000000</v>
      </c>
      <c r="AF20" s="169" t="s">
        <v>72</v>
      </c>
      <c r="AG20" s="170">
        <f t="shared" si="49"/>
        <v>8470000000</v>
      </c>
      <c r="AH20" s="171">
        <v>0</v>
      </c>
      <c r="AI20" s="171">
        <v>0</v>
      </c>
      <c r="AJ20" s="170">
        <f t="shared" si="50"/>
        <v>8470000000</v>
      </c>
      <c r="AL20" s="200" t="s">
        <v>72</v>
      </c>
      <c r="AM20" s="201">
        <f t="shared" si="51"/>
        <v>8470000000</v>
      </c>
      <c r="AN20" s="202">
        <v>0</v>
      </c>
      <c r="AO20" s="202">
        <v>0</v>
      </c>
      <c r="AP20" s="201">
        <f t="shared" si="52"/>
        <v>8470000000</v>
      </c>
      <c r="AR20" s="169" t="s">
        <v>72</v>
      </c>
      <c r="AS20" s="170">
        <f t="shared" si="53"/>
        <v>8470000000</v>
      </c>
      <c r="AT20" s="171">
        <v>0</v>
      </c>
      <c r="AU20" s="171">
        <v>0</v>
      </c>
      <c r="AV20" s="170">
        <f t="shared" si="54"/>
        <v>8470000000</v>
      </c>
      <c r="AX20" s="234" t="s">
        <v>72</v>
      </c>
      <c r="AY20" s="235">
        <f t="shared" si="55"/>
        <v>8470000000</v>
      </c>
      <c r="AZ20" s="236">
        <v>0</v>
      </c>
      <c r="BA20" s="236">
        <v>0</v>
      </c>
      <c r="BB20" s="235">
        <f t="shared" si="56"/>
        <v>8470000000</v>
      </c>
      <c r="BD20" s="266" t="s">
        <v>72</v>
      </c>
      <c r="BE20" s="267">
        <f t="shared" si="57"/>
        <v>8470000000</v>
      </c>
      <c r="BF20" s="267">
        <v>0</v>
      </c>
      <c r="BG20" s="267">
        <v>0</v>
      </c>
      <c r="BH20" s="267">
        <f t="shared" si="58"/>
        <v>8470000000</v>
      </c>
      <c r="BJ20" s="208" t="s">
        <v>72</v>
      </c>
      <c r="BK20" s="202">
        <f t="shared" si="59"/>
        <v>8470000000</v>
      </c>
      <c r="BL20" s="202">
        <v>0</v>
      </c>
      <c r="BM20" s="202">
        <v>0</v>
      </c>
      <c r="BN20" s="202">
        <f t="shared" si="60"/>
        <v>8470000000</v>
      </c>
      <c r="BP20" s="307" t="s">
        <v>72</v>
      </c>
      <c r="BQ20" s="308">
        <f t="shared" si="61"/>
        <v>8470000000</v>
      </c>
      <c r="BR20" s="308">
        <v>0</v>
      </c>
      <c r="BS20" s="308">
        <v>0</v>
      </c>
      <c r="BT20" s="308">
        <f t="shared" si="62"/>
        <v>8470000000</v>
      </c>
      <c r="BV20" s="53" t="s">
        <v>72</v>
      </c>
      <c r="BW20" s="54">
        <f t="shared" si="63"/>
        <v>8470000000</v>
      </c>
      <c r="BX20" s="54">
        <f t="shared" si="64"/>
        <v>0</v>
      </c>
      <c r="BY20" s="54">
        <f t="shared" si="65"/>
        <v>0</v>
      </c>
      <c r="BZ20" s="54">
        <f t="shared" si="66"/>
        <v>8470000000</v>
      </c>
      <c r="CC20" s="221"/>
    </row>
    <row r="21" spans="1:81" ht="18" customHeight="1" x14ac:dyDescent="0.2">
      <c r="A21" s="13" t="s">
        <v>71</v>
      </c>
      <c r="B21" s="95">
        <v>831275461</v>
      </c>
      <c r="C21" s="95">
        <v>0</v>
      </c>
      <c r="D21" s="95">
        <v>0</v>
      </c>
      <c r="E21" s="95">
        <f t="shared" si="40"/>
        <v>831275461</v>
      </c>
      <c r="F21" s="325"/>
      <c r="H21" s="30" t="s">
        <v>71</v>
      </c>
      <c r="I21" s="31">
        <f t="shared" si="41"/>
        <v>831275461</v>
      </c>
      <c r="J21" s="98">
        <v>38118346</v>
      </c>
      <c r="K21" s="98">
        <v>0</v>
      </c>
      <c r="L21" s="31">
        <f t="shared" si="42"/>
        <v>793157115</v>
      </c>
      <c r="N21" s="81" t="s">
        <v>71</v>
      </c>
      <c r="O21" s="82">
        <f t="shared" si="43"/>
        <v>793157115</v>
      </c>
      <c r="P21" s="100">
        <v>8362537</v>
      </c>
      <c r="Q21" s="100">
        <v>0</v>
      </c>
      <c r="R21" s="82">
        <f t="shared" si="44"/>
        <v>784794578</v>
      </c>
      <c r="T21" s="112" t="s">
        <v>71</v>
      </c>
      <c r="U21" s="113">
        <f t="shared" si="45"/>
        <v>784794578</v>
      </c>
      <c r="V21" s="117">
        <v>0</v>
      </c>
      <c r="W21" s="117">
        <v>0</v>
      </c>
      <c r="X21" s="113">
        <f t="shared" si="46"/>
        <v>784794578</v>
      </c>
      <c r="Z21" s="140" t="s">
        <v>71</v>
      </c>
      <c r="AA21" s="141">
        <f t="shared" si="47"/>
        <v>784794578</v>
      </c>
      <c r="AB21" s="142">
        <v>33034320</v>
      </c>
      <c r="AC21" s="142">
        <v>0</v>
      </c>
      <c r="AD21" s="141">
        <f t="shared" si="48"/>
        <v>751760258</v>
      </c>
      <c r="AF21" s="169" t="s">
        <v>71</v>
      </c>
      <c r="AG21" s="170">
        <f t="shared" si="49"/>
        <v>751760258</v>
      </c>
      <c r="AH21" s="171">
        <v>0</v>
      </c>
      <c r="AI21" s="171">
        <v>0</v>
      </c>
      <c r="AJ21" s="170">
        <f t="shared" si="50"/>
        <v>751760258</v>
      </c>
      <c r="AL21" s="200" t="s">
        <v>71</v>
      </c>
      <c r="AM21" s="201">
        <f t="shared" si="51"/>
        <v>751760258</v>
      </c>
      <c r="AN21" s="202">
        <v>0</v>
      </c>
      <c r="AO21" s="202">
        <v>0</v>
      </c>
      <c r="AP21" s="201">
        <f t="shared" si="52"/>
        <v>751760258</v>
      </c>
      <c r="AR21" s="169" t="s">
        <v>71</v>
      </c>
      <c r="AS21" s="170">
        <f t="shared" si="53"/>
        <v>751760258</v>
      </c>
      <c r="AT21" s="171">
        <v>0</v>
      </c>
      <c r="AU21" s="171">
        <v>0</v>
      </c>
      <c r="AV21" s="170">
        <f t="shared" si="54"/>
        <v>751760258</v>
      </c>
      <c r="AX21" s="234" t="s">
        <v>71</v>
      </c>
      <c r="AY21" s="235">
        <f t="shared" si="55"/>
        <v>751760258</v>
      </c>
      <c r="AZ21" s="236">
        <v>0</v>
      </c>
      <c r="BA21" s="236">
        <v>0</v>
      </c>
      <c r="BB21" s="235">
        <f t="shared" si="56"/>
        <v>751760258</v>
      </c>
      <c r="BD21" s="266" t="s">
        <v>71</v>
      </c>
      <c r="BE21" s="267">
        <f t="shared" si="57"/>
        <v>751760258</v>
      </c>
      <c r="BF21" s="267">
        <v>0</v>
      </c>
      <c r="BG21" s="267">
        <v>0</v>
      </c>
      <c r="BH21" s="267">
        <f t="shared" si="58"/>
        <v>751760258</v>
      </c>
      <c r="BJ21" s="208" t="s">
        <v>71</v>
      </c>
      <c r="BK21" s="202">
        <f t="shared" si="59"/>
        <v>751760258</v>
      </c>
      <c r="BL21" s="202">
        <v>0</v>
      </c>
      <c r="BM21" s="202">
        <v>0</v>
      </c>
      <c r="BN21" s="202">
        <f t="shared" si="60"/>
        <v>751760258</v>
      </c>
      <c r="BP21" s="307" t="s">
        <v>71</v>
      </c>
      <c r="BQ21" s="308">
        <f t="shared" si="61"/>
        <v>751760258</v>
      </c>
      <c r="BR21" s="308">
        <v>0</v>
      </c>
      <c r="BS21" s="308">
        <v>0</v>
      </c>
      <c r="BT21" s="308">
        <f t="shared" si="62"/>
        <v>751760258</v>
      </c>
      <c r="BV21" s="53" t="s">
        <v>71</v>
      </c>
      <c r="BW21" s="54">
        <f t="shared" si="63"/>
        <v>831275461</v>
      </c>
      <c r="BX21" s="54">
        <f t="shared" si="64"/>
        <v>79515203</v>
      </c>
      <c r="BY21" s="54">
        <f t="shared" si="65"/>
        <v>0</v>
      </c>
      <c r="BZ21" s="54">
        <f t="shared" si="66"/>
        <v>751760258</v>
      </c>
      <c r="CC21" s="221"/>
    </row>
    <row r="22" spans="1:81" ht="18" customHeight="1" x14ac:dyDescent="0.2">
      <c r="A22" s="13" t="s">
        <v>68</v>
      </c>
      <c r="B22" s="95">
        <v>1266587561</v>
      </c>
      <c r="C22" s="95">
        <v>0</v>
      </c>
      <c r="D22" s="95">
        <v>0</v>
      </c>
      <c r="E22" s="95">
        <f t="shared" si="40"/>
        <v>1266587561</v>
      </c>
      <c r="F22" s="325"/>
      <c r="H22" s="30" t="s">
        <v>68</v>
      </c>
      <c r="I22" s="31">
        <f t="shared" si="41"/>
        <v>1266587561</v>
      </c>
      <c r="J22" s="98">
        <v>9462716</v>
      </c>
      <c r="K22" s="98">
        <v>0</v>
      </c>
      <c r="L22" s="31">
        <f t="shared" si="42"/>
        <v>1257124845</v>
      </c>
      <c r="N22" s="81" t="s">
        <v>68</v>
      </c>
      <c r="O22" s="82">
        <f t="shared" si="43"/>
        <v>1257124845</v>
      </c>
      <c r="P22" s="100">
        <v>30547698</v>
      </c>
      <c r="Q22" s="100">
        <v>0</v>
      </c>
      <c r="R22" s="82">
        <f t="shared" si="44"/>
        <v>1226577147</v>
      </c>
      <c r="T22" s="112" t="s">
        <v>68</v>
      </c>
      <c r="U22" s="113">
        <f t="shared" si="45"/>
        <v>1226577147</v>
      </c>
      <c r="V22" s="117">
        <v>60053148</v>
      </c>
      <c r="W22" s="117">
        <v>0</v>
      </c>
      <c r="X22" s="113">
        <f t="shared" si="46"/>
        <v>1166523999</v>
      </c>
      <c r="Z22" s="140" t="s">
        <v>68</v>
      </c>
      <c r="AA22" s="141">
        <f t="shared" si="47"/>
        <v>1166523999</v>
      </c>
      <c r="AB22" s="142">
        <v>16502697</v>
      </c>
      <c r="AC22" s="142">
        <v>47739151</v>
      </c>
      <c r="AD22" s="141">
        <f t="shared" si="48"/>
        <v>1102282151</v>
      </c>
      <c r="AF22" s="169" t="s">
        <v>68</v>
      </c>
      <c r="AG22" s="170">
        <f t="shared" si="49"/>
        <v>1102282151</v>
      </c>
      <c r="AH22" s="171">
        <v>931413000</v>
      </c>
      <c r="AI22" s="171">
        <v>0</v>
      </c>
      <c r="AJ22" s="170">
        <f t="shared" si="50"/>
        <v>170869151</v>
      </c>
      <c r="AL22" s="200" t="s">
        <v>68</v>
      </c>
      <c r="AM22" s="201">
        <f t="shared" si="51"/>
        <v>170869151</v>
      </c>
      <c r="AN22" s="202">
        <v>0</v>
      </c>
      <c r="AO22" s="202">
        <v>0</v>
      </c>
      <c r="AP22" s="201">
        <f t="shared" si="52"/>
        <v>170869151</v>
      </c>
      <c r="AR22" s="169" t="s">
        <v>68</v>
      </c>
      <c r="AS22" s="170">
        <f t="shared" si="53"/>
        <v>170869151</v>
      </c>
      <c r="AT22" s="171">
        <v>0</v>
      </c>
      <c r="AU22" s="171">
        <v>0</v>
      </c>
      <c r="AV22" s="170">
        <f t="shared" si="54"/>
        <v>170869151</v>
      </c>
      <c r="AX22" s="234" t="s">
        <v>68</v>
      </c>
      <c r="AY22" s="235">
        <f t="shared" si="55"/>
        <v>170869151</v>
      </c>
      <c r="AZ22" s="236">
        <v>0</v>
      </c>
      <c r="BA22" s="236">
        <v>0</v>
      </c>
      <c r="BB22" s="235">
        <f t="shared" si="56"/>
        <v>170869151</v>
      </c>
      <c r="BD22" s="266" t="s">
        <v>68</v>
      </c>
      <c r="BE22" s="267">
        <f t="shared" si="57"/>
        <v>170869151</v>
      </c>
      <c r="BF22" s="267">
        <v>0</v>
      </c>
      <c r="BG22" s="267">
        <v>0</v>
      </c>
      <c r="BH22" s="267">
        <f t="shared" si="58"/>
        <v>170869151</v>
      </c>
      <c r="BJ22" s="208" t="s">
        <v>68</v>
      </c>
      <c r="BK22" s="202">
        <f t="shared" si="59"/>
        <v>170869151</v>
      </c>
      <c r="BL22" s="202">
        <v>0</v>
      </c>
      <c r="BM22" s="202">
        <v>0</v>
      </c>
      <c r="BN22" s="202">
        <f t="shared" si="60"/>
        <v>170869151</v>
      </c>
      <c r="BP22" s="307" t="s">
        <v>68</v>
      </c>
      <c r="BQ22" s="308">
        <f t="shared" si="61"/>
        <v>170869151</v>
      </c>
      <c r="BR22" s="308">
        <v>0</v>
      </c>
      <c r="BS22" s="308">
        <v>0</v>
      </c>
      <c r="BT22" s="308">
        <f t="shared" si="62"/>
        <v>170869151</v>
      </c>
      <c r="BV22" s="53" t="s">
        <v>68</v>
      </c>
      <c r="BW22" s="54">
        <f t="shared" si="63"/>
        <v>1266587561</v>
      </c>
      <c r="BX22" s="54">
        <f t="shared" si="64"/>
        <v>1047979259</v>
      </c>
      <c r="BY22" s="54">
        <f t="shared" si="65"/>
        <v>47739151</v>
      </c>
      <c r="BZ22" s="54">
        <f t="shared" si="66"/>
        <v>170869151</v>
      </c>
      <c r="CC22" s="221"/>
    </row>
    <row r="23" spans="1:81" ht="18" customHeight="1" x14ac:dyDescent="0.2">
      <c r="A23" s="13" t="s">
        <v>65</v>
      </c>
      <c r="B23" s="95">
        <v>1204422779</v>
      </c>
      <c r="C23" s="95">
        <v>0</v>
      </c>
      <c r="D23" s="95">
        <v>0</v>
      </c>
      <c r="E23" s="95">
        <f t="shared" si="40"/>
        <v>1204422779</v>
      </c>
      <c r="F23" s="325"/>
      <c r="H23" s="30" t="s">
        <v>65</v>
      </c>
      <c r="I23" s="31">
        <f t="shared" si="41"/>
        <v>1204422779</v>
      </c>
      <c r="J23" s="98">
        <v>2400000</v>
      </c>
      <c r="K23" s="98">
        <v>0</v>
      </c>
      <c r="L23" s="31">
        <f t="shared" si="42"/>
        <v>1202022779</v>
      </c>
      <c r="N23" s="81" t="s">
        <v>65</v>
      </c>
      <c r="O23" s="82">
        <f t="shared" si="43"/>
        <v>1202022779</v>
      </c>
      <c r="P23" s="100">
        <v>0</v>
      </c>
      <c r="Q23" s="100">
        <v>0</v>
      </c>
      <c r="R23" s="82">
        <f t="shared" si="44"/>
        <v>1202022779</v>
      </c>
      <c r="T23" s="112" t="s">
        <v>65</v>
      </c>
      <c r="U23" s="113">
        <f t="shared" si="45"/>
        <v>1202022779</v>
      </c>
      <c r="V23" s="117">
        <v>55703080</v>
      </c>
      <c r="W23" s="117">
        <v>0</v>
      </c>
      <c r="X23" s="113">
        <f t="shared" si="46"/>
        <v>1146319699</v>
      </c>
      <c r="Z23" s="140" t="s">
        <v>65</v>
      </c>
      <c r="AA23" s="141">
        <f t="shared" si="47"/>
        <v>1146319699</v>
      </c>
      <c r="AB23" s="142">
        <v>102701170</v>
      </c>
      <c r="AC23" s="142">
        <v>0</v>
      </c>
      <c r="AD23" s="141">
        <f t="shared" si="48"/>
        <v>1043618529</v>
      </c>
      <c r="AF23" s="169" t="s">
        <v>65</v>
      </c>
      <c r="AG23" s="170">
        <f t="shared" si="49"/>
        <v>1043618529</v>
      </c>
      <c r="AH23" s="171">
        <v>139230000</v>
      </c>
      <c r="AI23" s="171">
        <v>0</v>
      </c>
      <c r="AJ23" s="170">
        <f t="shared" si="50"/>
        <v>904388529</v>
      </c>
      <c r="AL23" s="200" t="s">
        <v>65</v>
      </c>
      <c r="AM23" s="201">
        <f t="shared" si="51"/>
        <v>904388529</v>
      </c>
      <c r="AN23" s="202">
        <v>0</v>
      </c>
      <c r="AO23" s="202">
        <v>0</v>
      </c>
      <c r="AP23" s="201">
        <f t="shared" si="52"/>
        <v>904388529</v>
      </c>
      <c r="AR23" s="169" t="s">
        <v>65</v>
      </c>
      <c r="AS23" s="170">
        <f t="shared" si="53"/>
        <v>904388529</v>
      </c>
      <c r="AT23" s="171">
        <v>0</v>
      </c>
      <c r="AU23" s="171">
        <v>0</v>
      </c>
      <c r="AV23" s="170">
        <f t="shared" si="54"/>
        <v>904388529</v>
      </c>
      <c r="AX23" s="234" t="s">
        <v>65</v>
      </c>
      <c r="AY23" s="235">
        <f t="shared" si="55"/>
        <v>904388529</v>
      </c>
      <c r="AZ23" s="236">
        <v>0</v>
      </c>
      <c r="BA23" s="236">
        <v>0</v>
      </c>
      <c r="BB23" s="235">
        <f t="shared" si="56"/>
        <v>904388529</v>
      </c>
      <c r="BD23" s="266" t="s">
        <v>65</v>
      </c>
      <c r="BE23" s="267">
        <f t="shared" si="57"/>
        <v>904388529</v>
      </c>
      <c r="BF23" s="267">
        <v>0</v>
      </c>
      <c r="BG23" s="267">
        <v>0</v>
      </c>
      <c r="BH23" s="267">
        <f t="shared" si="58"/>
        <v>904388529</v>
      </c>
      <c r="BJ23" s="208" t="s">
        <v>65</v>
      </c>
      <c r="BK23" s="202">
        <f t="shared" si="59"/>
        <v>904388529</v>
      </c>
      <c r="BL23" s="202">
        <v>0</v>
      </c>
      <c r="BM23" s="202">
        <v>0</v>
      </c>
      <c r="BN23" s="202">
        <f t="shared" si="60"/>
        <v>904388529</v>
      </c>
      <c r="BP23" s="307" t="s">
        <v>65</v>
      </c>
      <c r="BQ23" s="308">
        <f t="shared" si="61"/>
        <v>904388529</v>
      </c>
      <c r="BR23" s="308">
        <v>0</v>
      </c>
      <c r="BS23" s="308">
        <v>0</v>
      </c>
      <c r="BT23" s="308">
        <f t="shared" si="62"/>
        <v>904388529</v>
      </c>
      <c r="BV23" s="53" t="s">
        <v>65</v>
      </c>
      <c r="BW23" s="54">
        <f t="shared" si="63"/>
        <v>1204422779</v>
      </c>
      <c r="BX23" s="54">
        <f t="shared" si="64"/>
        <v>300034250</v>
      </c>
      <c r="BY23" s="54">
        <f t="shared" si="65"/>
        <v>0</v>
      </c>
      <c r="BZ23" s="54">
        <f t="shared" si="66"/>
        <v>904388529</v>
      </c>
      <c r="CC23" s="221"/>
    </row>
    <row r="24" spans="1:81" ht="18" customHeight="1" x14ac:dyDescent="0.2">
      <c r="A24" s="13" t="s">
        <v>66</v>
      </c>
      <c r="B24" s="95">
        <v>316396190</v>
      </c>
      <c r="C24" s="95">
        <v>0</v>
      </c>
      <c r="D24" s="95">
        <v>0</v>
      </c>
      <c r="E24" s="95">
        <f t="shared" si="40"/>
        <v>316396190</v>
      </c>
      <c r="F24" s="325"/>
      <c r="H24" s="30" t="s">
        <v>66</v>
      </c>
      <c r="I24" s="31">
        <f t="shared" si="41"/>
        <v>316396190</v>
      </c>
      <c r="J24" s="98">
        <v>21225277</v>
      </c>
      <c r="K24" s="98">
        <v>0</v>
      </c>
      <c r="L24" s="31">
        <f t="shared" si="42"/>
        <v>295170913</v>
      </c>
      <c r="N24" s="81" t="s">
        <v>66</v>
      </c>
      <c r="O24" s="82">
        <f t="shared" si="43"/>
        <v>295170913</v>
      </c>
      <c r="P24" s="100">
        <v>5383858</v>
      </c>
      <c r="Q24" s="100">
        <v>0</v>
      </c>
      <c r="R24" s="82">
        <f t="shared" si="44"/>
        <v>289787055</v>
      </c>
      <c r="T24" s="112" t="s">
        <v>66</v>
      </c>
      <c r="U24" s="113">
        <f t="shared" si="45"/>
        <v>289787055</v>
      </c>
      <c r="V24" s="117">
        <v>0</v>
      </c>
      <c r="W24" s="117">
        <v>0</v>
      </c>
      <c r="X24" s="113">
        <f t="shared" si="46"/>
        <v>289787055</v>
      </c>
      <c r="Z24" s="140" t="s">
        <v>66</v>
      </c>
      <c r="AA24" s="141">
        <f t="shared" si="47"/>
        <v>289787055</v>
      </c>
      <c r="AB24" s="142">
        <v>3364911</v>
      </c>
      <c r="AC24" s="142">
        <v>17497540</v>
      </c>
      <c r="AD24" s="141">
        <f t="shared" si="48"/>
        <v>268924604</v>
      </c>
      <c r="AF24" s="169" t="s">
        <v>66</v>
      </c>
      <c r="AG24" s="170">
        <f t="shared" si="49"/>
        <v>268924604</v>
      </c>
      <c r="AH24" s="171">
        <v>161928355</v>
      </c>
      <c r="AI24" s="171">
        <v>0</v>
      </c>
      <c r="AJ24" s="170">
        <f t="shared" si="50"/>
        <v>106996249</v>
      </c>
      <c r="AL24" s="200" t="s">
        <v>66</v>
      </c>
      <c r="AM24" s="201">
        <f t="shared" si="51"/>
        <v>106996249</v>
      </c>
      <c r="AN24" s="202">
        <v>0</v>
      </c>
      <c r="AO24" s="202">
        <v>0</v>
      </c>
      <c r="AP24" s="201">
        <f t="shared" si="52"/>
        <v>106996249</v>
      </c>
      <c r="AR24" s="169" t="s">
        <v>66</v>
      </c>
      <c r="AS24" s="170">
        <f t="shared" si="53"/>
        <v>106996249</v>
      </c>
      <c r="AT24" s="171">
        <v>0</v>
      </c>
      <c r="AU24" s="171">
        <v>0</v>
      </c>
      <c r="AV24" s="170">
        <f t="shared" si="54"/>
        <v>106996249</v>
      </c>
      <c r="AX24" s="234" t="s">
        <v>66</v>
      </c>
      <c r="AY24" s="235">
        <f t="shared" si="55"/>
        <v>106996249</v>
      </c>
      <c r="AZ24" s="236">
        <v>0</v>
      </c>
      <c r="BA24" s="236">
        <v>0</v>
      </c>
      <c r="BB24" s="235">
        <f t="shared" si="56"/>
        <v>106996249</v>
      </c>
      <c r="BD24" s="266" t="s">
        <v>66</v>
      </c>
      <c r="BE24" s="267">
        <f t="shared" si="57"/>
        <v>106996249</v>
      </c>
      <c r="BF24" s="267">
        <v>0</v>
      </c>
      <c r="BG24" s="267">
        <v>0</v>
      </c>
      <c r="BH24" s="267">
        <f t="shared" si="58"/>
        <v>106996249</v>
      </c>
      <c r="BJ24" s="208" t="s">
        <v>66</v>
      </c>
      <c r="BK24" s="202">
        <f t="shared" si="59"/>
        <v>106996249</v>
      </c>
      <c r="BL24" s="202">
        <v>0</v>
      </c>
      <c r="BM24" s="202">
        <v>0</v>
      </c>
      <c r="BN24" s="202">
        <f t="shared" si="60"/>
        <v>106996249</v>
      </c>
      <c r="BP24" s="307" t="s">
        <v>66</v>
      </c>
      <c r="BQ24" s="308">
        <f t="shared" si="61"/>
        <v>106996249</v>
      </c>
      <c r="BR24" s="308">
        <v>0</v>
      </c>
      <c r="BS24" s="308">
        <v>0</v>
      </c>
      <c r="BT24" s="308">
        <f t="shared" si="62"/>
        <v>106996249</v>
      </c>
      <c r="BV24" s="53" t="s">
        <v>66</v>
      </c>
      <c r="BW24" s="54">
        <f t="shared" si="63"/>
        <v>316396190</v>
      </c>
      <c r="BX24" s="54">
        <f t="shared" si="64"/>
        <v>191902401</v>
      </c>
      <c r="BY24" s="54">
        <f t="shared" si="65"/>
        <v>17497540</v>
      </c>
      <c r="BZ24" s="54">
        <f t="shared" si="66"/>
        <v>106996249</v>
      </c>
      <c r="CC24" s="221"/>
    </row>
    <row r="25" spans="1:81" ht="18" customHeight="1" x14ac:dyDescent="0.2">
      <c r="A25" s="13" t="s">
        <v>67</v>
      </c>
      <c r="B25" s="95">
        <v>7541150901</v>
      </c>
      <c r="C25" s="95">
        <v>37054991</v>
      </c>
      <c r="D25" s="95">
        <v>0</v>
      </c>
      <c r="E25" s="95">
        <f t="shared" si="40"/>
        <v>7504095910</v>
      </c>
      <c r="F25" s="325">
        <v>4579</v>
      </c>
      <c r="H25" s="30" t="s">
        <v>67</v>
      </c>
      <c r="I25" s="31">
        <f t="shared" si="41"/>
        <v>7504095910</v>
      </c>
      <c r="J25" s="98">
        <v>437778423</v>
      </c>
      <c r="K25" s="98">
        <v>0</v>
      </c>
      <c r="L25" s="31">
        <f t="shared" si="42"/>
        <v>7066317487</v>
      </c>
      <c r="N25" s="81" t="s">
        <v>67</v>
      </c>
      <c r="O25" s="82">
        <f t="shared" si="43"/>
        <v>7066317487</v>
      </c>
      <c r="P25" s="100">
        <v>509821518</v>
      </c>
      <c r="Q25" s="100">
        <v>0</v>
      </c>
      <c r="R25" s="82">
        <f t="shared" si="44"/>
        <v>6556495969</v>
      </c>
      <c r="T25" s="112" t="s">
        <v>67</v>
      </c>
      <c r="U25" s="113">
        <f t="shared" si="45"/>
        <v>6556495969</v>
      </c>
      <c r="V25" s="117">
        <v>349739931</v>
      </c>
      <c r="W25" s="117">
        <v>0</v>
      </c>
      <c r="X25" s="113">
        <f t="shared" si="46"/>
        <v>6206756038</v>
      </c>
      <c r="Z25" s="140" t="s">
        <v>67</v>
      </c>
      <c r="AA25" s="141">
        <f t="shared" si="47"/>
        <v>6206756038</v>
      </c>
      <c r="AB25" s="142">
        <v>922029791</v>
      </c>
      <c r="AC25" s="142">
        <v>8809196</v>
      </c>
      <c r="AD25" s="141">
        <f t="shared" si="48"/>
        <v>5275917051</v>
      </c>
      <c r="AF25" s="169" t="s">
        <v>67</v>
      </c>
      <c r="AG25" s="170">
        <f t="shared" si="49"/>
        <v>5275917051</v>
      </c>
      <c r="AH25" s="171">
        <v>501158925</v>
      </c>
      <c r="AI25" s="171">
        <v>0</v>
      </c>
      <c r="AJ25" s="170">
        <f t="shared" si="50"/>
        <v>4774758126</v>
      </c>
      <c r="AL25" s="200" t="s">
        <v>67</v>
      </c>
      <c r="AM25" s="201">
        <f t="shared" si="51"/>
        <v>4774758126</v>
      </c>
      <c r="AN25" s="202">
        <v>0</v>
      </c>
      <c r="AO25" s="202">
        <v>0</v>
      </c>
      <c r="AP25" s="201">
        <f t="shared" si="52"/>
        <v>4774758126</v>
      </c>
      <c r="AR25" s="169" t="s">
        <v>67</v>
      </c>
      <c r="AS25" s="170">
        <f t="shared" si="53"/>
        <v>4774758126</v>
      </c>
      <c r="AT25" s="171">
        <v>0</v>
      </c>
      <c r="AU25" s="171">
        <v>0</v>
      </c>
      <c r="AV25" s="170">
        <f t="shared" si="54"/>
        <v>4774758126</v>
      </c>
      <c r="AX25" s="234" t="s">
        <v>67</v>
      </c>
      <c r="AY25" s="235">
        <f t="shared" si="55"/>
        <v>4774758126</v>
      </c>
      <c r="AZ25" s="236">
        <v>0</v>
      </c>
      <c r="BA25" s="236">
        <v>0</v>
      </c>
      <c r="BB25" s="235">
        <f t="shared" si="56"/>
        <v>4774758126</v>
      </c>
      <c r="BD25" s="266" t="s">
        <v>67</v>
      </c>
      <c r="BE25" s="267">
        <f t="shared" si="57"/>
        <v>4774758126</v>
      </c>
      <c r="BF25" s="267">
        <v>0</v>
      </c>
      <c r="BG25" s="267">
        <v>0</v>
      </c>
      <c r="BH25" s="267">
        <f t="shared" si="58"/>
        <v>4774758126</v>
      </c>
      <c r="BJ25" s="208" t="s">
        <v>67</v>
      </c>
      <c r="BK25" s="202">
        <f t="shared" si="59"/>
        <v>4774758126</v>
      </c>
      <c r="BL25" s="202">
        <v>0</v>
      </c>
      <c r="BM25" s="202">
        <v>0</v>
      </c>
      <c r="BN25" s="202">
        <f t="shared" si="60"/>
        <v>4774758126</v>
      </c>
      <c r="BP25" s="307" t="s">
        <v>67</v>
      </c>
      <c r="BQ25" s="308">
        <f t="shared" si="61"/>
        <v>4774758126</v>
      </c>
      <c r="BR25" s="308">
        <v>0</v>
      </c>
      <c r="BS25" s="308">
        <v>0</v>
      </c>
      <c r="BT25" s="308">
        <f t="shared" si="62"/>
        <v>4774758126</v>
      </c>
      <c r="BV25" s="53" t="s">
        <v>67</v>
      </c>
      <c r="BW25" s="54">
        <f t="shared" si="63"/>
        <v>7541150901</v>
      </c>
      <c r="BX25" s="54">
        <f t="shared" si="64"/>
        <v>2757583579</v>
      </c>
      <c r="BY25" s="54">
        <f t="shared" si="65"/>
        <v>8809196</v>
      </c>
      <c r="BZ25" s="54">
        <f t="shared" si="66"/>
        <v>4774758126</v>
      </c>
      <c r="CC25" s="221"/>
    </row>
    <row r="26" spans="1:81" x14ac:dyDescent="0.2">
      <c r="B26" s="319"/>
      <c r="C26" s="319"/>
      <c r="D26" s="10"/>
      <c r="E26" s="324"/>
      <c r="F26" s="325"/>
      <c r="H26" s="20"/>
      <c r="I26" s="22"/>
      <c r="J26" s="343"/>
      <c r="K26" s="343"/>
      <c r="L26" s="22"/>
      <c r="N26" s="70"/>
      <c r="O26" s="73"/>
      <c r="P26" s="349"/>
      <c r="Q26" s="349"/>
      <c r="R26" s="73"/>
      <c r="T26" s="102"/>
      <c r="U26" s="104"/>
      <c r="V26" s="354"/>
      <c r="W26" s="354"/>
      <c r="X26" s="104"/>
      <c r="Z26" s="130"/>
      <c r="AA26" s="132"/>
      <c r="AB26" s="362"/>
      <c r="AC26" s="362"/>
      <c r="AD26" s="132"/>
      <c r="AF26" s="158"/>
      <c r="AG26" s="161"/>
      <c r="AH26" s="368"/>
      <c r="AI26" s="368"/>
      <c r="AJ26" s="161"/>
      <c r="AL26" s="189"/>
      <c r="AM26" s="192"/>
      <c r="AN26" s="192"/>
      <c r="AO26" s="192"/>
      <c r="AP26" s="192"/>
      <c r="AR26" s="158"/>
      <c r="AS26" s="161"/>
      <c r="AT26" s="161"/>
      <c r="AU26" s="161"/>
      <c r="AV26" s="161"/>
      <c r="AX26" s="223"/>
      <c r="AY26" s="226"/>
      <c r="AZ26" s="226"/>
      <c r="BA26" s="226"/>
      <c r="BB26" s="226"/>
      <c r="BD26" s="255"/>
      <c r="BE26" s="258"/>
      <c r="BF26" s="258"/>
      <c r="BG26" s="258"/>
      <c r="BH26" s="258"/>
      <c r="BJ26" s="279"/>
      <c r="BK26" s="282"/>
      <c r="BL26" s="282"/>
      <c r="BM26" s="282"/>
      <c r="BN26" s="282"/>
      <c r="BP26" s="296"/>
      <c r="BQ26" s="299"/>
      <c r="BR26" s="299"/>
      <c r="BS26" s="299"/>
      <c r="BT26" s="299"/>
      <c r="BV26" s="43"/>
      <c r="BW26" s="45"/>
      <c r="BX26" s="45"/>
      <c r="BY26" s="45"/>
      <c r="BZ26" s="45"/>
      <c r="CA26" s="221"/>
      <c r="CC26" s="221"/>
    </row>
    <row r="27" spans="1:81" ht="15.75" x14ac:dyDescent="0.2">
      <c r="A27" s="1" t="s">
        <v>63</v>
      </c>
      <c r="B27" s="319"/>
      <c r="C27" s="319"/>
      <c r="F27" s="325"/>
      <c r="H27" s="23" t="s">
        <v>63</v>
      </c>
      <c r="I27" s="24"/>
      <c r="J27" s="344"/>
      <c r="K27" s="344"/>
      <c r="L27" s="24"/>
      <c r="N27" s="74" t="s">
        <v>63</v>
      </c>
      <c r="O27" s="75"/>
      <c r="P27" s="350"/>
      <c r="Q27" s="350"/>
      <c r="R27" s="75"/>
      <c r="T27" s="105" t="s">
        <v>63</v>
      </c>
      <c r="U27" s="106"/>
      <c r="V27" s="355"/>
      <c r="W27" s="355"/>
      <c r="X27" s="106"/>
      <c r="Z27" s="133" t="s">
        <v>63</v>
      </c>
      <c r="AA27" s="134"/>
      <c r="AB27" s="363"/>
      <c r="AC27" s="363"/>
      <c r="AD27" s="134"/>
      <c r="AF27" s="162" t="s">
        <v>63</v>
      </c>
      <c r="AG27" s="163"/>
      <c r="AH27" s="188"/>
      <c r="AI27" s="188"/>
      <c r="AJ27" s="163"/>
      <c r="AL27" s="193" t="s">
        <v>63</v>
      </c>
      <c r="AM27" s="194"/>
      <c r="AN27" s="194"/>
      <c r="AO27" s="194"/>
      <c r="AP27" s="194"/>
      <c r="AR27" s="162" t="s">
        <v>63</v>
      </c>
      <c r="AS27" s="163"/>
      <c r="AT27" s="163"/>
      <c r="AU27" s="163"/>
      <c r="AV27" s="163"/>
      <c r="AX27" s="227" t="s">
        <v>63</v>
      </c>
      <c r="AY27" s="228"/>
      <c r="AZ27" s="228"/>
      <c r="BA27" s="228"/>
      <c r="BB27" s="228"/>
      <c r="BD27" s="259" t="s">
        <v>63</v>
      </c>
      <c r="BE27" s="260"/>
      <c r="BF27" s="260"/>
      <c r="BG27" s="260"/>
      <c r="BH27" s="260"/>
      <c r="BJ27" s="283" t="s">
        <v>63</v>
      </c>
      <c r="BK27" s="210"/>
      <c r="BL27" s="210"/>
      <c r="BM27" s="210"/>
      <c r="BN27" s="210"/>
      <c r="BP27" s="300" t="s">
        <v>63</v>
      </c>
      <c r="BQ27" s="301"/>
      <c r="BR27" s="301"/>
      <c r="BS27" s="301"/>
      <c r="BT27" s="301"/>
      <c r="BV27" s="46" t="s">
        <v>63</v>
      </c>
      <c r="BW27" s="47"/>
      <c r="BX27" s="47"/>
      <c r="BY27" s="47"/>
      <c r="BZ27" s="47"/>
      <c r="CA27" s="221"/>
      <c r="CC27" s="221"/>
    </row>
    <row r="28" spans="1:81" x14ac:dyDescent="0.2">
      <c r="A28" s="3"/>
      <c r="B28" s="319">
        <f>+B29+B34+B39</f>
        <v>13966077302</v>
      </c>
      <c r="C28" s="319"/>
      <c r="E28" s="319"/>
      <c r="F28" s="325"/>
      <c r="H28" s="25"/>
      <c r="I28" s="24"/>
      <c r="J28" s="345"/>
      <c r="K28" s="344"/>
      <c r="L28" s="24"/>
      <c r="N28" s="76"/>
      <c r="O28" s="75"/>
      <c r="P28" s="350"/>
      <c r="Q28" s="350"/>
      <c r="R28" s="75"/>
      <c r="T28" s="107"/>
      <c r="U28" s="106"/>
      <c r="V28" s="355"/>
      <c r="W28" s="355"/>
      <c r="X28" s="106"/>
      <c r="Z28" s="135"/>
      <c r="AA28" s="134"/>
      <c r="AB28" s="363"/>
      <c r="AC28" s="363"/>
      <c r="AD28" s="134"/>
      <c r="AF28" s="164"/>
      <c r="AG28" s="163"/>
      <c r="AH28" s="188"/>
      <c r="AI28" s="188"/>
      <c r="AJ28" s="163"/>
      <c r="AL28" s="195"/>
      <c r="AM28" s="194"/>
      <c r="AN28" s="194"/>
      <c r="AO28" s="194"/>
      <c r="AP28" s="194"/>
      <c r="AR28" s="164"/>
      <c r="AS28" s="163"/>
      <c r="AT28" s="163"/>
      <c r="AU28" s="163"/>
      <c r="AV28" s="163"/>
      <c r="AX28" s="229"/>
      <c r="AY28" s="228"/>
      <c r="AZ28" s="228"/>
      <c r="BA28" s="228"/>
      <c r="BB28" s="228"/>
      <c r="BD28" s="261"/>
      <c r="BE28" s="260"/>
      <c r="BF28" s="260"/>
      <c r="BG28" s="260"/>
      <c r="BH28" s="260"/>
      <c r="BJ28" s="284"/>
      <c r="BK28" s="210"/>
      <c r="BL28" s="210"/>
      <c r="BM28" s="210"/>
      <c r="BN28" s="210"/>
      <c r="BP28" s="302"/>
      <c r="BQ28" s="301"/>
      <c r="BR28" s="301"/>
      <c r="BS28" s="301"/>
      <c r="BT28" s="301"/>
      <c r="BV28" s="48"/>
      <c r="BW28" s="47"/>
      <c r="BX28" s="47"/>
      <c r="BY28" s="47"/>
      <c r="BZ28" s="47"/>
      <c r="CC28" s="221"/>
    </row>
    <row r="29" spans="1:81" s="19" customFormat="1" x14ac:dyDescent="0.2">
      <c r="A29" s="15" t="s">
        <v>14</v>
      </c>
      <c r="B29" s="16">
        <f>SUM(B31:B32)</f>
        <v>65155191</v>
      </c>
      <c r="C29" s="16">
        <f t="shared" ref="C29:D29" si="94">SUM(C31:C32)</f>
        <v>0</v>
      </c>
      <c r="D29" s="16">
        <f t="shared" si="94"/>
        <v>0</v>
      </c>
      <c r="E29" s="16">
        <f>+B29-C29-D29</f>
        <v>65155191</v>
      </c>
      <c r="F29" s="325"/>
      <c r="H29" s="26" t="s">
        <v>14</v>
      </c>
      <c r="I29" s="27">
        <f>SUM(I31:I32)</f>
        <v>65155191</v>
      </c>
      <c r="J29" s="340">
        <f t="shared" ref="J29:K29" si="95">SUM(J31:J32)</f>
        <v>0</v>
      </c>
      <c r="K29" s="340">
        <f t="shared" si="95"/>
        <v>0</v>
      </c>
      <c r="L29" s="27">
        <f>+I29-J29-K29</f>
        <v>65155191</v>
      </c>
      <c r="N29" s="77" t="s">
        <v>14</v>
      </c>
      <c r="O29" s="78">
        <f>SUM(O31:O32)</f>
        <v>65155191</v>
      </c>
      <c r="P29" s="346">
        <f t="shared" ref="P29:Q29" si="96">SUM(P31:P32)</f>
        <v>0</v>
      </c>
      <c r="Q29" s="346">
        <f t="shared" si="96"/>
        <v>0</v>
      </c>
      <c r="R29" s="78">
        <f>+O29-P29-Q29</f>
        <v>65155191</v>
      </c>
      <c r="T29" s="108" t="s">
        <v>14</v>
      </c>
      <c r="U29" s="109">
        <f>SUM(U31:U32)</f>
        <v>65155191</v>
      </c>
      <c r="V29" s="128">
        <f t="shared" ref="V29:W29" si="97">SUM(V31:V32)</f>
        <v>0</v>
      </c>
      <c r="W29" s="128">
        <f t="shared" si="97"/>
        <v>0</v>
      </c>
      <c r="X29" s="109">
        <f>+U29-V29-W29</f>
        <v>65155191</v>
      </c>
      <c r="Z29" s="136" t="s">
        <v>14</v>
      </c>
      <c r="AA29" s="137">
        <f>SUM(AA31:AA32)</f>
        <v>65155191</v>
      </c>
      <c r="AB29" s="146">
        <f t="shared" ref="AB29:AC29" si="98">SUM(AB31:AB32)</f>
        <v>0</v>
      </c>
      <c r="AC29" s="146">
        <f t="shared" si="98"/>
        <v>0</v>
      </c>
      <c r="AD29" s="137">
        <f>+AA29-AB29-AC29</f>
        <v>65155191</v>
      </c>
      <c r="AF29" s="165" t="s">
        <v>14</v>
      </c>
      <c r="AG29" s="166">
        <f>SUM(AG31:AG32)</f>
        <v>65155191</v>
      </c>
      <c r="AH29" s="175">
        <f t="shared" ref="AH29:AI29" si="99">SUM(AH31:AH32)</f>
        <v>0</v>
      </c>
      <c r="AI29" s="175">
        <f t="shared" si="99"/>
        <v>0</v>
      </c>
      <c r="AJ29" s="166">
        <f>+AG29-AH29-AI29</f>
        <v>65155191</v>
      </c>
      <c r="AL29" s="196" t="s">
        <v>14</v>
      </c>
      <c r="AM29" s="197">
        <f>SUM(AM31:AM32)</f>
        <v>65155191</v>
      </c>
      <c r="AN29" s="197">
        <f t="shared" ref="AN29:AO29" si="100">SUM(AN31:AN32)</f>
        <v>0</v>
      </c>
      <c r="AO29" s="197">
        <f t="shared" si="100"/>
        <v>0</v>
      </c>
      <c r="AP29" s="197">
        <f>+AM29-AN29-AO29</f>
        <v>65155191</v>
      </c>
      <c r="AR29" s="165" t="s">
        <v>14</v>
      </c>
      <c r="AS29" s="166">
        <f>SUM(AS31:AS32)</f>
        <v>65155191</v>
      </c>
      <c r="AT29" s="166">
        <f t="shared" ref="AT29:AU29" si="101">SUM(AT31:AT32)</f>
        <v>0</v>
      </c>
      <c r="AU29" s="166">
        <f t="shared" si="101"/>
        <v>0</v>
      </c>
      <c r="AV29" s="166">
        <f>+AS29-AT29-AU29</f>
        <v>65155191</v>
      </c>
      <c r="AX29" s="230" t="s">
        <v>14</v>
      </c>
      <c r="AY29" s="231">
        <f>SUM(AY31:AY32)</f>
        <v>65155191</v>
      </c>
      <c r="AZ29" s="231">
        <f t="shared" ref="AZ29:BA29" si="102">SUM(AZ31:AZ32)</f>
        <v>0</v>
      </c>
      <c r="BA29" s="231">
        <f t="shared" si="102"/>
        <v>0</v>
      </c>
      <c r="BB29" s="231">
        <f>+AY29-AZ29-BA29</f>
        <v>65155191</v>
      </c>
      <c r="BD29" s="262" t="s">
        <v>14</v>
      </c>
      <c r="BE29" s="263">
        <f>SUM(BE31:BE32)</f>
        <v>65155191</v>
      </c>
      <c r="BF29" s="263">
        <f t="shared" ref="BF29:BG29" si="103">SUM(BF31:BF32)</f>
        <v>0</v>
      </c>
      <c r="BG29" s="263">
        <f t="shared" si="103"/>
        <v>0</v>
      </c>
      <c r="BH29" s="263">
        <f>+BE29-BF29-BG29</f>
        <v>65155191</v>
      </c>
      <c r="BJ29" s="285" t="s">
        <v>14</v>
      </c>
      <c r="BK29" s="206">
        <f>SUM(BK31:BK32)</f>
        <v>65155191</v>
      </c>
      <c r="BL29" s="206">
        <f t="shared" ref="BL29:BM29" si="104">SUM(BL31:BL32)</f>
        <v>0</v>
      </c>
      <c r="BM29" s="206">
        <f t="shared" si="104"/>
        <v>0</v>
      </c>
      <c r="BN29" s="206">
        <f>+BK29-BL29-BM29</f>
        <v>65155191</v>
      </c>
      <c r="BP29" s="303" t="s">
        <v>14</v>
      </c>
      <c r="BQ29" s="304">
        <f>SUM(BQ31:BQ32)</f>
        <v>65155191</v>
      </c>
      <c r="BR29" s="304">
        <f t="shared" ref="BR29:BS29" si="105">SUM(BR31:BR32)</f>
        <v>0</v>
      </c>
      <c r="BS29" s="304">
        <f t="shared" si="105"/>
        <v>0</v>
      </c>
      <c r="BT29" s="304">
        <f>+BQ29-BR29-BS29</f>
        <v>65155191</v>
      </c>
      <c r="BV29" s="49" t="s">
        <v>14</v>
      </c>
      <c r="BW29" s="50">
        <f>SUM(BW31:BW32)</f>
        <v>65155191</v>
      </c>
      <c r="BX29" s="50">
        <f t="shared" ref="BX29:BY29" si="106">SUM(BX31:BX32)</f>
        <v>0</v>
      </c>
      <c r="BY29" s="50">
        <f t="shared" si="106"/>
        <v>0</v>
      </c>
      <c r="BZ29" s="50">
        <f>+BW29-BX29-BY29</f>
        <v>65155191</v>
      </c>
      <c r="CA29" s="222">
        <f>+BZ29+BZ34+BZ39</f>
        <v>8556981589</v>
      </c>
      <c r="CB29" s="222">
        <f>+CA30-CA29</f>
        <v>0</v>
      </c>
      <c r="CC29" s="221"/>
    </row>
    <row r="30" spans="1:81" x14ac:dyDescent="0.2">
      <c r="A30" s="11" t="s">
        <v>1</v>
      </c>
      <c r="B30" s="12"/>
      <c r="C30" s="12"/>
      <c r="D30" s="12"/>
      <c r="E30" s="12"/>
      <c r="F30" s="325"/>
      <c r="H30" s="28" t="s">
        <v>1</v>
      </c>
      <c r="I30" s="29"/>
      <c r="J30" s="341"/>
      <c r="K30" s="341"/>
      <c r="L30" s="29"/>
      <c r="N30" s="79" t="s">
        <v>1</v>
      </c>
      <c r="O30" s="80"/>
      <c r="P30" s="347"/>
      <c r="Q30" s="347"/>
      <c r="R30" s="80"/>
      <c r="T30" s="110" t="s">
        <v>1</v>
      </c>
      <c r="U30" s="111"/>
      <c r="V30" s="129"/>
      <c r="W30" s="129"/>
      <c r="X30" s="111"/>
      <c r="Z30" s="138" t="s">
        <v>1</v>
      </c>
      <c r="AA30" s="139"/>
      <c r="AB30" s="147"/>
      <c r="AC30" s="147"/>
      <c r="AD30" s="139"/>
      <c r="AF30" s="167" t="s">
        <v>1</v>
      </c>
      <c r="AG30" s="168"/>
      <c r="AH30" s="176"/>
      <c r="AI30" s="176"/>
      <c r="AJ30" s="168"/>
      <c r="AL30" s="198" t="s">
        <v>1</v>
      </c>
      <c r="AM30" s="199"/>
      <c r="AN30" s="199"/>
      <c r="AO30" s="199"/>
      <c r="AP30" s="199"/>
      <c r="AR30" s="167" t="s">
        <v>1</v>
      </c>
      <c r="AS30" s="168"/>
      <c r="AT30" s="168"/>
      <c r="AU30" s="168"/>
      <c r="AV30" s="168"/>
      <c r="AX30" s="232" t="s">
        <v>1</v>
      </c>
      <c r="AY30" s="233"/>
      <c r="AZ30" s="233"/>
      <c r="BA30" s="233"/>
      <c r="BB30" s="233"/>
      <c r="BD30" s="264" t="s">
        <v>1</v>
      </c>
      <c r="BE30" s="265"/>
      <c r="BF30" s="265"/>
      <c r="BG30" s="265"/>
      <c r="BH30" s="265"/>
      <c r="BJ30" s="286" t="s">
        <v>1</v>
      </c>
      <c r="BK30" s="207"/>
      <c r="BL30" s="207"/>
      <c r="BM30" s="207"/>
      <c r="BN30" s="207"/>
      <c r="BP30" s="305" t="s">
        <v>1</v>
      </c>
      <c r="BQ30" s="306"/>
      <c r="BR30" s="306"/>
      <c r="BS30" s="306"/>
      <c r="BT30" s="306"/>
      <c r="BV30" s="51" t="s">
        <v>1</v>
      </c>
      <c r="BW30" s="52"/>
      <c r="BX30" s="52"/>
      <c r="BY30" s="52"/>
      <c r="BZ30" s="52"/>
      <c r="CA30" s="221">
        <v>8556981589</v>
      </c>
      <c r="CC30" s="221"/>
    </row>
    <row r="31" spans="1:81" x14ac:dyDescent="0.2">
      <c r="A31" s="13" t="s">
        <v>32</v>
      </c>
      <c r="B31" s="95">
        <v>61397991</v>
      </c>
      <c r="C31" s="95">
        <v>0</v>
      </c>
      <c r="D31" s="95">
        <v>0</v>
      </c>
      <c r="E31" s="95">
        <f>+B31-C31-D31</f>
        <v>61397991</v>
      </c>
      <c r="F31" s="325"/>
      <c r="H31" s="30" t="s">
        <v>32</v>
      </c>
      <c r="I31" s="31">
        <f>+E31</f>
        <v>61397991</v>
      </c>
      <c r="J31" s="98">
        <v>0</v>
      </c>
      <c r="K31" s="98">
        <v>0</v>
      </c>
      <c r="L31" s="31">
        <f>+I31-J31-K31</f>
        <v>61397991</v>
      </c>
      <c r="N31" s="81" t="s">
        <v>32</v>
      </c>
      <c r="O31" s="82">
        <f>+L31</f>
        <v>61397991</v>
      </c>
      <c r="P31" s="100">
        <v>0</v>
      </c>
      <c r="Q31" s="100">
        <v>0</v>
      </c>
      <c r="R31" s="82">
        <f>+O31-P31-Q31</f>
        <v>61397991</v>
      </c>
      <c r="T31" s="112" t="s">
        <v>32</v>
      </c>
      <c r="U31" s="113">
        <f>+R31</f>
        <v>61397991</v>
      </c>
      <c r="V31" s="117">
        <v>0</v>
      </c>
      <c r="W31" s="117">
        <v>0</v>
      </c>
      <c r="X31" s="113">
        <f>+U31-V31-W31</f>
        <v>61397991</v>
      </c>
      <c r="Z31" s="140" t="s">
        <v>32</v>
      </c>
      <c r="AA31" s="141">
        <f>+X31</f>
        <v>61397991</v>
      </c>
      <c r="AB31" s="142">
        <v>0</v>
      </c>
      <c r="AC31" s="142">
        <v>0</v>
      </c>
      <c r="AD31" s="141">
        <f>+AA31-AB31-AC31</f>
        <v>61397991</v>
      </c>
      <c r="AF31" s="169" t="s">
        <v>32</v>
      </c>
      <c r="AG31" s="170">
        <f>+AD31</f>
        <v>61397991</v>
      </c>
      <c r="AH31" s="171">
        <v>0</v>
      </c>
      <c r="AI31" s="171">
        <v>0</v>
      </c>
      <c r="AJ31" s="170">
        <f>+AG31-AH31-AI31</f>
        <v>61397991</v>
      </c>
      <c r="AL31" s="200" t="s">
        <v>32</v>
      </c>
      <c r="AM31" s="201">
        <f>+AJ31</f>
        <v>61397991</v>
      </c>
      <c r="AN31" s="202">
        <v>0</v>
      </c>
      <c r="AO31" s="202">
        <v>0</v>
      </c>
      <c r="AP31" s="201">
        <f>+AM31-AN31-AO31</f>
        <v>61397991</v>
      </c>
      <c r="AR31" s="169" t="s">
        <v>32</v>
      </c>
      <c r="AS31" s="170">
        <f>+AP31</f>
        <v>61397991</v>
      </c>
      <c r="AT31" s="171">
        <v>0</v>
      </c>
      <c r="AU31" s="171">
        <v>0</v>
      </c>
      <c r="AV31" s="170">
        <f>+AS31-AT31-AU31</f>
        <v>61397991</v>
      </c>
      <c r="AX31" s="234" t="s">
        <v>32</v>
      </c>
      <c r="AY31" s="235">
        <f>+AV31</f>
        <v>61397991</v>
      </c>
      <c r="AZ31" s="236">
        <v>0</v>
      </c>
      <c r="BA31" s="236">
        <v>0</v>
      </c>
      <c r="BB31" s="235">
        <f>+AY31-AZ31-BA31</f>
        <v>61397991</v>
      </c>
      <c r="BD31" s="266" t="s">
        <v>32</v>
      </c>
      <c r="BE31" s="267">
        <f>+BB31</f>
        <v>61397991</v>
      </c>
      <c r="BF31" s="267">
        <v>0</v>
      </c>
      <c r="BG31" s="267">
        <v>0</v>
      </c>
      <c r="BH31" s="267">
        <f>+BE31-BF31-BG31</f>
        <v>61397991</v>
      </c>
      <c r="BJ31" s="208" t="s">
        <v>32</v>
      </c>
      <c r="BK31" s="202">
        <f>+BH31</f>
        <v>61397991</v>
      </c>
      <c r="BL31" s="202">
        <v>0</v>
      </c>
      <c r="BM31" s="202">
        <v>0</v>
      </c>
      <c r="BN31" s="202">
        <f>+BK31-BL31-BM31</f>
        <v>61397991</v>
      </c>
      <c r="BP31" s="307" t="s">
        <v>32</v>
      </c>
      <c r="BQ31" s="308">
        <f>+BN31</f>
        <v>61397991</v>
      </c>
      <c r="BR31" s="308">
        <v>0</v>
      </c>
      <c r="BS31" s="308">
        <v>0</v>
      </c>
      <c r="BT31" s="308">
        <f>+BQ31-BR31-BS31</f>
        <v>61397991</v>
      </c>
      <c r="BV31" s="53" t="s">
        <v>32</v>
      </c>
      <c r="BW31" s="54">
        <f>+B31</f>
        <v>61397991</v>
      </c>
      <c r="BX31" s="54">
        <f>+C31+J31+P31+V31+AB31+AH31+AN31+AT31+AZ31+BF31+BL31+BR31</f>
        <v>0</v>
      </c>
      <c r="BY31" s="54">
        <f>+D31+K31+Q31+W31+AC31+AI31+AO31+AU31+BA31+BG31+BM31+BS31</f>
        <v>0</v>
      </c>
      <c r="BZ31" s="54">
        <f>+BW31-BX31-BY31</f>
        <v>61397991</v>
      </c>
      <c r="CC31" s="221"/>
    </row>
    <row r="32" spans="1:81" ht="15" customHeight="1" x14ac:dyDescent="0.2">
      <c r="A32" s="13" t="s">
        <v>33</v>
      </c>
      <c r="B32" s="95">
        <v>3757200</v>
      </c>
      <c r="C32" s="95">
        <v>0</v>
      </c>
      <c r="D32" s="95">
        <v>0</v>
      </c>
      <c r="E32" s="95">
        <f>+B32-C32-D32</f>
        <v>3757200</v>
      </c>
      <c r="F32" s="325"/>
      <c r="H32" s="30" t="s">
        <v>33</v>
      </c>
      <c r="I32" s="31">
        <f>+E32</f>
        <v>3757200</v>
      </c>
      <c r="J32" s="98">
        <v>0</v>
      </c>
      <c r="K32" s="98">
        <v>0</v>
      </c>
      <c r="L32" s="31">
        <f>+I32-J32-K32</f>
        <v>3757200</v>
      </c>
      <c r="N32" s="81" t="s">
        <v>33</v>
      </c>
      <c r="O32" s="82">
        <f>+L32</f>
        <v>3757200</v>
      </c>
      <c r="P32" s="100">
        <v>0</v>
      </c>
      <c r="Q32" s="100">
        <v>0</v>
      </c>
      <c r="R32" s="82">
        <f>+O32-P32-Q32</f>
        <v>3757200</v>
      </c>
      <c r="T32" s="112" t="s">
        <v>33</v>
      </c>
      <c r="U32" s="113">
        <f>+R32</f>
        <v>3757200</v>
      </c>
      <c r="V32" s="117">
        <v>0</v>
      </c>
      <c r="W32" s="117">
        <v>0</v>
      </c>
      <c r="X32" s="113">
        <f>+U32-V32-W32</f>
        <v>3757200</v>
      </c>
      <c r="Z32" s="140" t="s">
        <v>33</v>
      </c>
      <c r="AA32" s="141">
        <f>+X32</f>
        <v>3757200</v>
      </c>
      <c r="AB32" s="142">
        <v>0</v>
      </c>
      <c r="AC32" s="142">
        <v>0</v>
      </c>
      <c r="AD32" s="141">
        <f>+AA32-AB32-AC32</f>
        <v>3757200</v>
      </c>
      <c r="AF32" s="169" t="s">
        <v>33</v>
      </c>
      <c r="AG32" s="170">
        <f>+AD32</f>
        <v>3757200</v>
      </c>
      <c r="AH32" s="171">
        <v>0</v>
      </c>
      <c r="AI32" s="171">
        <v>0</v>
      </c>
      <c r="AJ32" s="170">
        <f>+AG32-AH32-AI32</f>
        <v>3757200</v>
      </c>
      <c r="AL32" s="200" t="s">
        <v>33</v>
      </c>
      <c r="AM32" s="201">
        <f>+AJ32</f>
        <v>3757200</v>
      </c>
      <c r="AN32" s="202">
        <v>0</v>
      </c>
      <c r="AO32" s="202">
        <v>0</v>
      </c>
      <c r="AP32" s="201">
        <f>+AM32-AN32-AO32</f>
        <v>3757200</v>
      </c>
      <c r="AR32" s="169" t="s">
        <v>33</v>
      </c>
      <c r="AS32" s="170">
        <f>+AP32</f>
        <v>3757200</v>
      </c>
      <c r="AT32" s="171">
        <v>0</v>
      </c>
      <c r="AU32" s="171">
        <v>0</v>
      </c>
      <c r="AV32" s="170">
        <f>+AS32-AT32-AU32</f>
        <v>3757200</v>
      </c>
      <c r="AX32" s="234" t="s">
        <v>33</v>
      </c>
      <c r="AY32" s="235">
        <f>+AV32</f>
        <v>3757200</v>
      </c>
      <c r="AZ32" s="236">
        <v>0</v>
      </c>
      <c r="BA32" s="236">
        <v>0</v>
      </c>
      <c r="BB32" s="235">
        <f>+AY32-AZ32-BA32</f>
        <v>3757200</v>
      </c>
      <c r="BD32" s="266" t="s">
        <v>33</v>
      </c>
      <c r="BE32" s="267">
        <f>+BB32</f>
        <v>3757200</v>
      </c>
      <c r="BF32" s="267">
        <v>0</v>
      </c>
      <c r="BG32" s="267">
        <v>0</v>
      </c>
      <c r="BH32" s="267">
        <f>+BE32-BF32-BG32</f>
        <v>3757200</v>
      </c>
      <c r="BJ32" s="208" t="s">
        <v>33</v>
      </c>
      <c r="BK32" s="202">
        <f>+BH32</f>
        <v>3757200</v>
      </c>
      <c r="BL32" s="202">
        <v>0</v>
      </c>
      <c r="BM32" s="202">
        <v>0</v>
      </c>
      <c r="BN32" s="202">
        <f>+BK32-BL32-BM32</f>
        <v>3757200</v>
      </c>
      <c r="BP32" s="307" t="s">
        <v>33</v>
      </c>
      <c r="BQ32" s="308">
        <f>+BN32</f>
        <v>3757200</v>
      </c>
      <c r="BR32" s="308">
        <v>0</v>
      </c>
      <c r="BS32" s="308">
        <v>0</v>
      </c>
      <c r="BT32" s="308">
        <f>+BQ32-BR32-BS32</f>
        <v>3757200</v>
      </c>
      <c r="BV32" s="53" t="s">
        <v>33</v>
      </c>
      <c r="BW32" s="54">
        <f>+B32</f>
        <v>3757200</v>
      </c>
      <c r="BX32" s="54">
        <f>+C32+J32+P32+V32+AB32+AH32+AN32+AT32+AZ32+BF32+BL32+BR32</f>
        <v>0</v>
      </c>
      <c r="BY32" s="54">
        <f>+D32+K32+Q32+W32+AC32+AI32+AO32+AU32+BA32+BG32+BM32+BS32</f>
        <v>0</v>
      </c>
      <c r="BZ32" s="54">
        <f>+BW32-BX32-BY32</f>
        <v>3757200</v>
      </c>
      <c r="CC32" s="221"/>
    </row>
    <row r="33" spans="1:81" x14ac:dyDescent="0.2">
      <c r="A33" s="17"/>
      <c r="B33" s="321"/>
      <c r="C33" s="321"/>
      <c r="D33" s="321"/>
      <c r="E33" s="321"/>
      <c r="F33" s="325"/>
      <c r="H33" s="32"/>
      <c r="I33" s="33"/>
      <c r="J33" s="342"/>
      <c r="K33" s="342"/>
      <c r="L33" s="33"/>
      <c r="N33" s="83"/>
      <c r="O33" s="84"/>
      <c r="P33" s="348"/>
      <c r="Q33" s="348"/>
      <c r="R33" s="84"/>
      <c r="T33" s="114"/>
      <c r="U33" s="115"/>
      <c r="V33" s="127"/>
      <c r="W33" s="127"/>
      <c r="X33" s="115"/>
      <c r="Z33" s="143"/>
      <c r="AA33" s="144"/>
      <c r="AB33" s="145"/>
      <c r="AC33" s="145"/>
      <c r="AD33" s="144"/>
      <c r="AF33" s="172"/>
      <c r="AG33" s="173"/>
      <c r="AH33" s="174"/>
      <c r="AI33" s="174"/>
      <c r="AJ33" s="173"/>
      <c r="AL33" s="203"/>
      <c r="AM33" s="204"/>
      <c r="AN33" s="205"/>
      <c r="AO33" s="205"/>
      <c r="AP33" s="204"/>
      <c r="AR33" s="172"/>
      <c r="AS33" s="173"/>
      <c r="AT33" s="174"/>
      <c r="AU33" s="174"/>
      <c r="AV33" s="173"/>
      <c r="AX33" s="237"/>
      <c r="AY33" s="238"/>
      <c r="AZ33" s="239"/>
      <c r="BA33" s="239"/>
      <c r="BB33" s="238"/>
      <c r="BD33" s="268"/>
      <c r="BE33" s="269"/>
      <c r="BF33" s="269"/>
      <c r="BG33" s="269"/>
      <c r="BH33" s="269"/>
      <c r="BJ33" s="287"/>
      <c r="BK33" s="205"/>
      <c r="BL33" s="205"/>
      <c r="BM33" s="205"/>
      <c r="BN33" s="205"/>
      <c r="BP33" s="309"/>
      <c r="BQ33" s="310"/>
      <c r="BR33" s="310"/>
      <c r="BS33" s="310"/>
      <c r="BT33" s="310"/>
      <c r="BV33" s="55"/>
      <c r="BW33" s="56"/>
      <c r="BX33" s="56"/>
      <c r="BY33" s="56"/>
      <c r="BZ33" s="56"/>
      <c r="CC33" s="221"/>
    </row>
    <row r="34" spans="1:81" s="19" customFormat="1" x14ac:dyDescent="0.2">
      <c r="A34" s="15" t="s">
        <v>12</v>
      </c>
      <c r="B34" s="322">
        <f>SUM(B36:B37)</f>
        <v>1334798303</v>
      </c>
      <c r="C34" s="322">
        <f t="shared" ref="C34:D34" si="107">SUM(C36:C37)</f>
        <v>0</v>
      </c>
      <c r="D34" s="322">
        <f t="shared" si="107"/>
        <v>0</v>
      </c>
      <c r="E34" s="322">
        <f>+B34-C34-D34</f>
        <v>1334798303</v>
      </c>
      <c r="F34" s="325"/>
      <c r="H34" s="26" t="s">
        <v>12</v>
      </c>
      <c r="I34" s="27">
        <f>SUM(I36:I37)</f>
        <v>1334798303</v>
      </c>
      <c r="J34" s="340">
        <f t="shared" ref="J34:K34" si="108">SUM(J36:J37)</f>
        <v>31460902</v>
      </c>
      <c r="K34" s="340">
        <f t="shared" si="108"/>
        <v>5991456</v>
      </c>
      <c r="L34" s="27">
        <f>+I34-J34-K34</f>
        <v>1297345945</v>
      </c>
      <c r="N34" s="77" t="s">
        <v>12</v>
      </c>
      <c r="O34" s="78">
        <f>SUM(O36:O37)</f>
        <v>1297345945</v>
      </c>
      <c r="P34" s="346">
        <f t="shared" ref="P34:Q34" si="109">SUM(P36:P37)</f>
        <v>3295580</v>
      </c>
      <c r="Q34" s="346">
        <f t="shared" si="109"/>
        <v>13453924</v>
      </c>
      <c r="R34" s="78">
        <f>+O34-P34-Q34</f>
        <v>1280596441</v>
      </c>
      <c r="T34" s="108" t="s">
        <v>12</v>
      </c>
      <c r="U34" s="109">
        <f>SUM(U36:U37)</f>
        <v>1280596441</v>
      </c>
      <c r="V34" s="128">
        <f t="shared" ref="V34:W34" si="110">SUM(V36:V37)</f>
        <v>23255190</v>
      </c>
      <c r="W34" s="128">
        <f t="shared" si="110"/>
        <v>474445256</v>
      </c>
      <c r="X34" s="109">
        <f>+U34-V34-W34</f>
        <v>782895995</v>
      </c>
      <c r="Z34" s="136" t="s">
        <v>12</v>
      </c>
      <c r="AA34" s="137">
        <f>SUM(AA36:AA37)</f>
        <v>782895995</v>
      </c>
      <c r="AB34" s="146">
        <f t="shared" ref="AB34:AC34" si="111">SUM(AB36:AB37)</f>
        <v>6803167</v>
      </c>
      <c r="AC34" s="146">
        <f t="shared" si="111"/>
        <v>199763963</v>
      </c>
      <c r="AD34" s="137">
        <f>+AA34-AB34-AC34</f>
        <v>576328865</v>
      </c>
      <c r="AF34" s="165" t="s">
        <v>12</v>
      </c>
      <c r="AG34" s="166">
        <f>SUM(AG36:AG37)</f>
        <v>576328865</v>
      </c>
      <c r="AH34" s="175">
        <f t="shared" ref="AH34:AI34" si="112">SUM(AH36:AH37)</f>
        <v>0</v>
      </c>
      <c r="AI34" s="175">
        <f t="shared" si="112"/>
        <v>0</v>
      </c>
      <c r="AJ34" s="166">
        <f>+AG34-AH34-AI34</f>
        <v>576328865</v>
      </c>
      <c r="AL34" s="196" t="s">
        <v>12</v>
      </c>
      <c r="AM34" s="197">
        <f>SUM(AM36:AM37)</f>
        <v>576328865</v>
      </c>
      <c r="AN34" s="206">
        <f t="shared" ref="AN34:AO34" si="113">SUM(AN36:AN37)</f>
        <v>0</v>
      </c>
      <c r="AO34" s="206">
        <f t="shared" si="113"/>
        <v>0</v>
      </c>
      <c r="AP34" s="197">
        <f>+AM34-AN34-AO34</f>
        <v>576328865</v>
      </c>
      <c r="AR34" s="165" t="s">
        <v>12</v>
      </c>
      <c r="AS34" s="166">
        <f>SUM(AS36:AS37)</f>
        <v>576328865</v>
      </c>
      <c r="AT34" s="175">
        <f t="shared" ref="AT34:AU34" si="114">SUM(AT36:AT37)</f>
        <v>0</v>
      </c>
      <c r="AU34" s="175">
        <f t="shared" si="114"/>
        <v>0</v>
      </c>
      <c r="AV34" s="166">
        <f>+AS34-AT34-AU34</f>
        <v>576328865</v>
      </c>
      <c r="AX34" s="230" t="s">
        <v>12</v>
      </c>
      <c r="AY34" s="231">
        <f>SUM(AY36:AY37)</f>
        <v>576328865</v>
      </c>
      <c r="AZ34" s="240">
        <f t="shared" ref="AZ34:BA34" si="115">SUM(AZ36:AZ37)</f>
        <v>0</v>
      </c>
      <c r="BA34" s="240">
        <f t="shared" si="115"/>
        <v>0</v>
      </c>
      <c r="BB34" s="231">
        <f>+AY34-AZ34-BA34</f>
        <v>576328865</v>
      </c>
      <c r="BD34" s="262" t="s">
        <v>12</v>
      </c>
      <c r="BE34" s="263">
        <f>SUM(BE36:BE37)</f>
        <v>576328865</v>
      </c>
      <c r="BF34" s="263">
        <f t="shared" ref="BF34:BG34" si="116">SUM(BF36:BF37)</f>
        <v>0</v>
      </c>
      <c r="BG34" s="263">
        <f t="shared" si="116"/>
        <v>0</v>
      </c>
      <c r="BH34" s="263">
        <f>+BE34-BF34-BG34</f>
        <v>576328865</v>
      </c>
      <c r="BJ34" s="285" t="s">
        <v>12</v>
      </c>
      <c r="BK34" s="206">
        <f>SUM(BK36:BK37)</f>
        <v>576328865</v>
      </c>
      <c r="BL34" s="206">
        <f t="shared" ref="BL34:BM34" si="117">SUM(BL36:BL37)</f>
        <v>0</v>
      </c>
      <c r="BM34" s="206">
        <f t="shared" si="117"/>
        <v>0</v>
      </c>
      <c r="BN34" s="206">
        <f>+BK34-BL34-BM34</f>
        <v>576328865</v>
      </c>
      <c r="BP34" s="303" t="s">
        <v>12</v>
      </c>
      <c r="BQ34" s="304">
        <f>SUM(BQ36:BQ37)</f>
        <v>576328865</v>
      </c>
      <c r="BR34" s="304">
        <f t="shared" ref="BR34:BS34" si="118">SUM(BR36:BR37)</f>
        <v>0</v>
      </c>
      <c r="BS34" s="304">
        <f t="shared" si="118"/>
        <v>0</v>
      </c>
      <c r="BT34" s="304">
        <f>+BQ34-BR34-BS34</f>
        <v>576328865</v>
      </c>
      <c r="BV34" s="49" t="s">
        <v>12</v>
      </c>
      <c r="BW34" s="50">
        <f>SUM(BW36:BW37)</f>
        <v>1334798303</v>
      </c>
      <c r="BX34" s="50">
        <f t="shared" ref="BX34:BY34" si="119">SUM(BX36:BX37)</f>
        <v>64814839</v>
      </c>
      <c r="BY34" s="50">
        <f t="shared" si="119"/>
        <v>693654599</v>
      </c>
      <c r="BZ34" s="50">
        <f>+BW34-BX34-BY34</f>
        <v>576328865</v>
      </c>
      <c r="CC34" s="221"/>
    </row>
    <row r="35" spans="1:81" x14ac:dyDescent="0.2">
      <c r="A35" s="11" t="s">
        <v>1</v>
      </c>
      <c r="B35" s="323"/>
      <c r="C35" s="323"/>
      <c r="D35" s="323"/>
      <c r="E35" s="323"/>
      <c r="F35" s="325"/>
      <c r="H35" s="28" t="s">
        <v>1</v>
      </c>
      <c r="I35" s="29"/>
      <c r="J35" s="341"/>
      <c r="K35" s="341"/>
      <c r="L35" s="29"/>
      <c r="N35" s="79" t="s">
        <v>1</v>
      </c>
      <c r="O35" s="80"/>
      <c r="P35" s="347"/>
      <c r="Q35" s="347"/>
      <c r="R35" s="80"/>
      <c r="T35" s="110" t="s">
        <v>1</v>
      </c>
      <c r="U35" s="111"/>
      <c r="V35" s="129"/>
      <c r="W35" s="129"/>
      <c r="X35" s="111"/>
      <c r="Z35" s="138" t="s">
        <v>1</v>
      </c>
      <c r="AA35" s="139"/>
      <c r="AB35" s="147"/>
      <c r="AC35" s="147"/>
      <c r="AD35" s="139"/>
      <c r="AF35" s="167" t="s">
        <v>1</v>
      </c>
      <c r="AG35" s="168"/>
      <c r="AH35" s="176"/>
      <c r="AI35" s="176"/>
      <c r="AJ35" s="168"/>
      <c r="AL35" s="198" t="s">
        <v>1</v>
      </c>
      <c r="AM35" s="199"/>
      <c r="AN35" s="207"/>
      <c r="AO35" s="207"/>
      <c r="AP35" s="199"/>
      <c r="AR35" s="167" t="s">
        <v>1</v>
      </c>
      <c r="AS35" s="168"/>
      <c r="AT35" s="176"/>
      <c r="AU35" s="176"/>
      <c r="AV35" s="168"/>
      <c r="AX35" s="232" t="s">
        <v>1</v>
      </c>
      <c r="AY35" s="233"/>
      <c r="AZ35" s="241"/>
      <c r="BA35" s="241"/>
      <c r="BB35" s="233"/>
      <c r="BD35" s="264" t="s">
        <v>1</v>
      </c>
      <c r="BE35" s="265"/>
      <c r="BF35" s="265"/>
      <c r="BG35" s="265"/>
      <c r="BH35" s="265"/>
      <c r="BJ35" s="286" t="s">
        <v>1</v>
      </c>
      <c r="BK35" s="207"/>
      <c r="BL35" s="207"/>
      <c r="BM35" s="207"/>
      <c r="BN35" s="207"/>
      <c r="BP35" s="305" t="s">
        <v>1</v>
      </c>
      <c r="BQ35" s="306"/>
      <c r="BR35" s="306"/>
      <c r="BS35" s="306"/>
      <c r="BT35" s="306"/>
      <c r="BV35" s="51" t="s">
        <v>1</v>
      </c>
      <c r="BW35" s="52"/>
      <c r="BX35" s="52"/>
      <c r="BY35" s="52"/>
      <c r="BZ35" s="52"/>
      <c r="CC35" s="221"/>
    </row>
    <row r="36" spans="1:81" s="96" customFormat="1" x14ac:dyDescent="0.2">
      <c r="A36" s="94" t="s">
        <v>32</v>
      </c>
      <c r="B36" s="95">
        <v>990190760</v>
      </c>
      <c r="C36" s="95">
        <v>0</v>
      </c>
      <c r="D36" s="95">
        <v>0</v>
      </c>
      <c r="E36" s="95">
        <f>+B36-C36-D36</f>
        <v>990190760</v>
      </c>
      <c r="F36" s="325">
        <v>579842</v>
      </c>
      <c r="H36" s="97" t="s">
        <v>32</v>
      </c>
      <c r="I36" s="98">
        <f t="shared" ref="I36:I37" si="120">+E36</f>
        <v>990190760</v>
      </c>
      <c r="J36" s="98">
        <v>19679902</v>
      </c>
      <c r="K36" s="98">
        <v>0</v>
      </c>
      <c r="L36" s="98">
        <f>+I36-J36-K36</f>
        <v>970510858</v>
      </c>
      <c r="N36" s="99" t="s">
        <v>32</v>
      </c>
      <c r="O36" s="100">
        <f t="shared" ref="O36:O37" si="121">+L36</f>
        <v>970510858</v>
      </c>
      <c r="P36" s="100">
        <v>2520000</v>
      </c>
      <c r="Q36" s="100">
        <v>2418271</v>
      </c>
      <c r="R36" s="100">
        <f>+O36-P36-Q36</f>
        <v>965572587</v>
      </c>
      <c r="T36" s="116" t="s">
        <v>32</v>
      </c>
      <c r="U36" s="117">
        <f t="shared" ref="U36:U37" si="122">+R36</f>
        <v>965572587</v>
      </c>
      <c r="V36" s="117">
        <v>0</v>
      </c>
      <c r="W36" s="117">
        <v>458976049</v>
      </c>
      <c r="X36" s="117">
        <f>+U36-V36-W36</f>
        <v>506596538</v>
      </c>
      <c r="Z36" s="148" t="s">
        <v>32</v>
      </c>
      <c r="AA36" s="142">
        <f t="shared" ref="AA36:AA37" si="123">+X36</f>
        <v>506596538</v>
      </c>
      <c r="AB36" s="142">
        <v>6803167</v>
      </c>
      <c r="AC36" s="142">
        <v>146018267</v>
      </c>
      <c r="AD36" s="142">
        <f>+AA36-AB36-AC36</f>
        <v>353775104</v>
      </c>
      <c r="AF36" s="177" t="s">
        <v>32</v>
      </c>
      <c r="AG36" s="171">
        <f t="shared" ref="AG36:AG37" si="124">+AD36</f>
        <v>353775104</v>
      </c>
      <c r="AH36" s="171">
        <v>0</v>
      </c>
      <c r="AI36" s="171">
        <v>0</v>
      </c>
      <c r="AJ36" s="171">
        <f>+AG36-AH36-AI36</f>
        <v>353775104</v>
      </c>
      <c r="AL36" s="208" t="s">
        <v>32</v>
      </c>
      <c r="AM36" s="202">
        <f t="shared" ref="AM36:AM37" si="125">+AJ36</f>
        <v>353775104</v>
      </c>
      <c r="AN36" s="202">
        <v>0</v>
      </c>
      <c r="AO36" s="202">
        <v>0</v>
      </c>
      <c r="AP36" s="202">
        <f>+AM36-AN36-AO36</f>
        <v>353775104</v>
      </c>
      <c r="AR36" s="177" t="s">
        <v>32</v>
      </c>
      <c r="AS36" s="171">
        <f t="shared" ref="AS36:AS37" si="126">+AP36</f>
        <v>353775104</v>
      </c>
      <c r="AT36" s="171">
        <v>0</v>
      </c>
      <c r="AU36" s="171">
        <v>0</v>
      </c>
      <c r="AV36" s="171">
        <f>+AS36-AT36-AU36</f>
        <v>353775104</v>
      </c>
      <c r="AX36" s="242" t="s">
        <v>32</v>
      </c>
      <c r="AY36" s="236">
        <f t="shared" ref="AY36:AY37" si="127">+AV36</f>
        <v>353775104</v>
      </c>
      <c r="AZ36" s="236">
        <v>0</v>
      </c>
      <c r="BA36" s="236">
        <v>0</v>
      </c>
      <c r="BB36" s="236">
        <f>+AY36-AZ36-BA36</f>
        <v>353775104</v>
      </c>
      <c r="BD36" s="266" t="s">
        <v>32</v>
      </c>
      <c r="BE36" s="267">
        <f t="shared" ref="BE36:BE37" si="128">+BB36</f>
        <v>353775104</v>
      </c>
      <c r="BF36" s="267">
        <v>0</v>
      </c>
      <c r="BG36" s="267">
        <v>0</v>
      </c>
      <c r="BH36" s="267">
        <f>+BE36-BF36-BG36</f>
        <v>353775104</v>
      </c>
      <c r="BJ36" s="208" t="s">
        <v>32</v>
      </c>
      <c r="BK36" s="202">
        <f t="shared" ref="BK36:BK37" si="129">+BH36</f>
        <v>353775104</v>
      </c>
      <c r="BL36" s="202">
        <v>0</v>
      </c>
      <c r="BM36" s="202">
        <v>0</v>
      </c>
      <c r="BN36" s="202">
        <f>+BK36-BL36-BM36</f>
        <v>353775104</v>
      </c>
      <c r="BP36" s="307" t="s">
        <v>32</v>
      </c>
      <c r="BQ36" s="308">
        <f t="shared" ref="BQ36:BQ37" si="130">+BN36</f>
        <v>353775104</v>
      </c>
      <c r="BR36" s="308">
        <v>0</v>
      </c>
      <c r="BS36" s="308">
        <v>0</v>
      </c>
      <c r="BT36" s="308">
        <f>+BQ36-BR36-BS36</f>
        <v>353775104</v>
      </c>
      <c r="BV36" s="101" t="s">
        <v>32</v>
      </c>
      <c r="BW36" s="54">
        <f t="shared" ref="BW36:BW37" si="131">+B36</f>
        <v>990190760</v>
      </c>
      <c r="BX36" s="54">
        <f t="shared" ref="BX36:BX37" si="132">+C36+J36+P36+V36+AB36+AH36+AN36+AT36+AZ36+BF36+BL36+BR36</f>
        <v>29003069</v>
      </c>
      <c r="BY36" s="54">
        <f t="shared" ref="BY36:BY37" si="133">+D36+K36+Q36+W36+AC36+AI36+AO36+AU36+BA36+BG36+BM36+BS36</f>
        <v>607412587</v>
      </c>
      <c r="BZ36" s="54">
        <f t="shared" ref="BZ36:BZ37" si="134">+BW36-BX36-BY36</f>
        <v>353775104</v>
      </c>
      <c r="CC36" s="221"/>
    </row>
    <row r="37" spans="1:81" ht="15.75" customHeight="1" x14ac:dyDescent="0.2">
      <c r="A37" s="13" t="s">
        <v>33</v>
      </c>
      <c r="B37" s="95">
        <v>344607543</v>
      </c>
      <c r="C37" s="95">
        <v>0</v>
      </c>
      <c r="D37" s="95">
        <v>0</v>
      </c>
      <c r="E37" s="95">
        <f>+B37-C37-D37</f>
        <v>344607543</v>
      </c>
      <c r="F37" s="325">
        <v>345107</v>
      </c>
      <c r="H37" s="30" t="s">
        <v>33</v>
      </c>
      <c r="I37" s="31">
        <f t="shared" si="120"/>
        <v>344607543</v>
      </c>
      <c r="J37" s="98">
        <v>11781000</v>
      </c>
      <c r="K37" s="98">
        <v>5991456</v>
      </c>
      <c r="L37" s="31">
        <f>+I37-J37-K37</f>
        <v>326835087</v>
      </c>
      <c r="N37" s="81" t="s">
        <v>33</v>
      </c>
      <c r="O37" s="82">
        <f t="shared" si="121"/>
        <v>326835087</v>
      </c>
      <c r="P37" s="100">
        <v>775580</v>
      </c>
      <c r="Q37" s="100">
        <v>11035653</v>
      </c>
      <c r="R37" s="82">
        <f>+O37-P37-Q37</f>
        <v>315023854</v>
      </c>
      <c r="T37" s="112" t="s">
        <v>33</v>
      </c>
      <c r="U37" s="113">
        <f t="shared" si="122"/>
        <v>315023854</v>
      </c>
      <c r="V37" s="117">
        <v>23255190</v>
      </c>
      <c r="W37" s="117">
        <v>15469207</v>
      </c>
      <c r="X37" s="113">
        <f>+U37-V37-W37</f>
        <v>276299457</v>
      </c>
      <c r="Z37" s="140" t="s">
        <v>33</v>
      </c>
      <c r="AA37" s="141">
        <f t="shared" si="123"/>
        <v>276299457</v>
      </c>
      <c r="AB37" s="142">
        <v>0</v>
      </c>
      <c r="AC37" s="142">
        <v>53745696</v>
      </c>
      <c r="AD37" s="141">
        <f>+AA37-AB37-AC37</f>
        <v>222553761</v>
      </c>
      <c r="AF37" s="169" t="s">
        <v>33</v>
      </c>
      <c r="AG37" s="170">
        <f t="shared" si="124"/>
        <v>222553761</v>
      </c>
      <c r="AH37" s="171">
        <v>0</v>
      </c>
      <c r="AI37" s="171">
        <v>0</v>
      </c>
      <c r="AJ37" s="170">
        <f>+AG37-AH37-AI37</f>
        <v>222553761</v>
      </c>
      <c r="AL37" s="200" t="s">
        <v>33</v>
      </c>
      <c r="AM37" s="201">
        <f t="shared" si="125"/>
        <v>222553761</v>
      </c>
      <c r="AN37" s="202">
        <v>0</v>
      </c>
      <c r="AO37" s="202">
        <v>0</v>
      </c>
      <c r="AP37" s="201">
        <f>+AM37-AN37-AO37</f>
        <v>222553761</v>
      </c>
      <c r="AR37" s="169" t="s">
        <v>33</v>
      </c>
      <c r="AS37" s="170">
        <f t="shared" si="126"/>
        <v>222553761</v>
      </c>
      <c r="AT37" s="171">
        <v>0</v>
      </c>
      <c r="AU37" s="171">
        <v>0</v>
      </c>
      <c r="AV37" s="170">
        <f>+AS37-AT37-AU37</f>
        <v>222553761</v>
      </c>
      <c r="AX37" s="234" t="s">
        <v>33</v>
      </c>
      <c r="AY37" s="235">
        <f t="shared" si="127"/>
        <v>222553761</v>
      </c>
      <c r="AZ37" s="236">
        <v>0</v>
      </c>
      <c r="BA37" s="236">
        <v>0</v>
      </c>
      <c r="BB37" s="235">
        <f>+AY37-AZ37-BA37</f>
        <v>222553761</v>
      </c>
      <c r="BD37" s="266" t="s">
        <v>33</v>
      </c>
      <c r="BE37" s="267">
        <f t="shared" si="128"/>
        <v>222553761</v>
      </c>
      <c r="BF37" s="267">
        <v>0</v>
      </c>
      <c r="BG37" s="267">
        <v>0</v>
      </c>
      <c r="BH37" s="267">
        <f>+BE37-BF37-BG37</f>
        <v>222553761</v>
      </c>
      <c r="BJ37" s="208" t="s">
        <v>33</v>
      </c>
      <c r="BK37" s="202">
        <f t="shared" si="129"/>
        <v>222553761</v>
      </c>
      <c r="BL37" s="202">
        <v>0</v>
      </c>
      <c r="BM37" s="202">
        <v>0</v>
      </c>
      <c r="BN37" s="202">
        <f>+BK37-BL37-BM37</f>
        <v>222553761</v>
      </c>
      <c r="BP37" s="307" t="s">
        <v>33</v>
      </c>
      <c r="BQ37" s="308">
        <f t="shared" si="130"/>
        <v>222553761</v>
      </c>
      <c r="BR37" s="308">
        <v>0</v>
      </c>
      <c r="BS37" s="308">
        <v>0</v>
      </c>
      <c r="BT37" s="308">
        <f>+BQ37-BR37-BS37</f>
        <v>222553761</v>
      </c>
      <c r="BV37" s="53" t="s">
        <v>33</v>
      </c>
      <c r="BW37" s="54">
        <f t="shared" si="131"/>
        <v>344607543</v>
      </c>
      <c r="BX37" s="54">
        <f t="shared" si="132"/>
        <v>35811770</v>
      </c>
      <c r="BY37" s="54">
        <f t="shared" si="133"/>
        <v>86242012</v>
      </c>
      <c r="BZ37" s="54">
        <f t="shared" si="134"/>
        <v>222553761</v>
      </c>
      <c r="CC37" s="221"/>
    </row>
    <row r="38" spans="1:81" x14ac:dyDescent="0.2">
      <c r="A38" s="17"/>
      <c r="B38" s="321"/>
      <c r="C38" s="321"/>
      <c r="D38" s="321"/>
      <c r="E38" s="321"/>
      <c r="F38" s="325"/>
      <c r="H38" s="32"/>
      <c r="I38" s="33"/>
      <c r="J38" s="342"/>
      <c r="K38" s="342"/>
      <c r="L38" s="33"/>
      <c r="N38" s="83"/>
      <c r="O38" s="84"/>
      <c r="P38" s="348"/>
      <c r="Q38" s="348"/>
      <c r="R38" s="84"/>
      <c r="T38" s="114"/>
      <c r="U38" s="115"/>
      <c r="V38" s="127"/>
      <c r="W38" s="127"/>
      <c r="X38" s="115"/>
      <c r="Z38" s="143"/>
      <c r="AA38" s="144"/>
      <c r="AB38" s="145"/>
      <c r="AC38" s="145"/>
      <c r="AD38" s="144"/>
      <c r="AF38" s="172"/>
      <c r="AG38" s="173"/>
      <c r="AH38" s="174"/>
      <c r="AI38" s="174"/>
      <c r="AJ38" s="173"/>
      <c r="AL38" s="203"/>
      <c r="AM38" s="204"/>
      <c r="AN38" s="205"/>
      <c r="AO38" s="205"/>
      <c r="AP38" s="204"/>
      <c r="AR38" s="172"/>
      <c r="AS38" s="173"/>
      <c r="AT38" s="174"/>
      <c r="AU38" s="174"/>
      <c r="AV38" s="173"/>
      <c r="AX38" s="237"/>
      <c r="AY38" s="238"/>
      <c r="AZ38" s="239"/>
      <c r="BA38" s="239"/>
      <c r="BB38" s="238"/>
      <c r="BD38" s="268"/>
      <c r="BE38" s="269"/>
      <c r="BF38" s="269"/>
      <c r="BG38" s="269"/>
      <c r="BH38" s="269"/>
      <c r="BJ38" s="287"/>
      <c r="BK38" s="205"/>
      <c r="BL38" s="205"/>
      <c r="BM38" s="205"/>
      <c r="BN38" s="205"/>
      <c r="BP38" s="309"/>
      <c r="BQ38" s="310"/>
      <c r="BR38" s="310"/>
      <c r="BS38" s="310"/>
      <c r="BT38" s="310"/>
      <c r="BV38" s="55"/>
      <c r="BW38" s="56"/>
      <c r="BX38" s="56"/>
      <c r="BY38" s="56"/>
      <c r="BZ38" s="56"/>
      <c r="CC38" s="221"/>
    </row>
    <row r="39" spans="1:81" s="19" customFormat="1" x14ac:dyDescent="0.2">
      <c r="A39" s="15" t="s">
        <v>13</v>
      </c>
      <c r="B39" s="322">
        <f>SUM(B41:B49)</f>
        <v>12566123808</v>
      </c>
      <c r="C39" s="322">
        <f>SUM(C41:C49)</f>
        <v>0</v>
      </c>
      <c r="D39" s="322">
        <f>SUM(D41:D49)</f>
        <v>30534020</v>
      </c>
      <c r="E39" s="322">
        <f>SUM(E41:E49)</f>
        <v>12535589788</v>
      </c>
      <c r="F39" s="325"/>
      <c r="H39" s="26" t="s">
        <v>13</v>
      </c>
      <c r="I39" s="27">
        <f>SUM(I41:I49)</f>
        <v>12535589788</v>
      </c>
      <c r="J39" s="340">
        <f>SUM(J41:J49)</f>
        <v>1656018546</v>
      </c>
      <c r="K39" s="340">
        <f>SUM(K41:K49)</f>
        <v>3103890</v>
      </c>
      <c r="L39" s="27">
        <f>SUM(L41:L49)</f>
        <v>10876467352</v>
      </c>
      <c r="N39" s="77" t="s">
        <v>13</v>
      </c>
      <c r="O39" s="78">
        <f>SUM(O41:O49)</f>
        <v>10876467352</v>
      </c>
      <c r="P39" s="346">
        <f>SUM(P41:P49)</f>
        <v>65745534</v>
      </c>
      <c r="Q39" s="346">
        <f>SUM(Q41:Q49)</f>
        <v>0</v>
      </c>
      <c r="R39" s="78">
        <f>SUM(R41:R49)</f>
        <v>10810721818</v>
      </c>
      <c r="T39" s="108" t="s">
        <v>13</v>
      </c>
      <c r="U39" s="109">
        <f>SUM(U41:U49)</f>
        <v>10810721818</v>
      </c>
      <c r="V39" s="128">
        <f>SUM(V41:V49)</f>
        <v>1795072384</v>
      </c>
      <c r="W39" s="128">
        <f>SUM(W41:W49)</f>
        <v>0</v>
      </c>
      <c r="X39" s="109">
        <f>SUM(X41:X49)</f>
        <v>9015649434</v>
      </c>
      <c r="Z39" s="136" t="s">
        <v>13</v>
      </c>
      <c r="AA39" s="137">
        <f>SUM(AA41:AA49)</f>
        <v>9015649434</v>
      </c>
      <c r="AB39" s="146">
        <f>SUM(AB41:AB49)</f>
        <v>721947266</v>
      </c>
      <c r="AC39" s="146">
        <f>SUM(AC41:AC49)</f>
        <v>0</v>
      </c>
      <c r="AD39" s="137">
        <f>SUM(AD41:AD49)</f>
        <v>8293702168</v>
      </c>
      <c r="AF39" s="165" t="s">
        <v>13</v>
      </c>
      <c r="AG39" s="166">
        <f>SUM(AG41:AG49)</f>
        <v>8293702168</v>
      </c>
      <c r="AH39" s="175">
        <f>SUM(AH41:AH49)</f>
        <v>378204635</v>
      </c>
      <c r="AI39" s="175">
        <f>SUM(AI41:AI49)</f>
        <v>0</v>
      </c>
      <c r="AJ39" s="166">
        <f>SUM(AJ41:AJ49)</f>
        <v>7915497533</v>
      </c>
      <c r="AL39" s="196" t="s">
        <v>13</v>
      </c>
      <c r="AM39" s="197">
        <f>SUM(AM41:AM49)</f>
        <v>7915497533</v>
      </c>
      <c r="AN39" s="206">
        <f>SUM(AN41:AN49)</f>
        <v>0</v>
      </c>
      <c r="AO39" s="206">
        <f>SUM(AO41:AO49)</f>
        <v>0</v>
      </c>
      <c r="AP39" s="197">
        <f>SUM(AP41:AP49)</f>
        <v>7915497533</v>
      </c>
      <c r="AR39" s="165" t="s">
        <v>13</v>
      </c>
      <c r="AS39" s="166">
        <f>SUM(AS41:AS49)</f>
        <v>7915497533</v>
      </c>
      <c r="AT39" s="175">
        <f>SUM(AT41:AT49)</f>
        <v>0</v>
      </c>
      <c r="AU39" s="175">
        <f>SUM(AU41:AU49)</f>
        <v>0</v>
      </c>
      <c r="AV39" s="166">
        <f>SUM(AV41:AV49)</f>
        <v>7915497533</v>
      </c>
      <c r="AX39" s="230" t="s">
        <v>13</v>
      </c>
      <c r="AY39" s="231">
        <f>SUM(AY41:AY49)</f>
        <v>7915497533</v>
      </c>
      <c r="AZ39" s="240">
        <f>SUM(AZ41:AZ49)</f>
        <v>0</v>
      </c>
      <c r="BA39" s="240">
        <f>SUM(BA41:BA49)</f>
        <v>0</v>
      </c>
      <c r="BB39" s="231">
        <f>SUM(BB41:BB49)</f>
        <v>7915497533</v>
      </c>
      <c r="BD39" s="262" t="s">
        <v>13</v>
      </c>
      <c r="BE39" s="263">
        <f>SUM(BE41:BE49)</f>
        <v>7915497533</v>
      </c>
      <c r="BF39" s="263">
        <f>SUM(BF41:BF49)</f>
        <v>0</v>
      </c>
      <c r="BG39" s="263">
        <f>SUM(BG41:BG49)</f>
        <v>0</v>
      </c>
      <c r="BH39" s="263">
        <f>SUM(BH41:BH49)</f>
        <v>7915497533</v>
      </c>
      <c r="BJ39" s="285" t="s">
        <v>13</v>
      </c>
      <c r="BK39" s="206">
        <f>SUM(BK41:BK49)</f>
        <v>7915497533</v>
      </c>
      <c r="BL39" s="206">
        <f>SUM(BL41:BL49)</f>
        <v>0</v>
      </c>
      <c r="BM39" s="206">
        <f>SUM(BM41:BM49)</f>
        <v>0</v>
      </c>
      <c r="BN39" s="206">
        <f>SUM(BN41:BN49)</f>
        <v>7915497533</v>
      </c>
      <c r="BP39" s="303" t="s">
        <v>13</v>
      </c>
      <c r="BQ39" s="304">
        <f>SUM(BQ41:BQ49)</f>
        <v>7915497533</v>
      </c>
      <c r="BR39" s="304">
        <f>SUM(BR41:BR49)</f>
        <v>0</v>
      </c>
      <c r="BS39" s="304">
        <f>SUM(BS41:BS49)</f>
        <v>0</v>
      </c>
      <c r="BT39" s="304">
        <f>SUM(BT41:BT49)</f>
        <v>7915497533</v>
      </c>
      <c r="BV39" s="49" t="s">
        <v>13</v>
      </c>
      <c r="BW39" s="50">
        <f>SUM(BW41:BW49)</f>
        <v>12566123808</v>
      </c>
      <c r="BX39" s="50">
        <f>SUM(BX41:BX49)</f>
        <v>4616988365</v>
      </c>
      <c r="BY39" s="50">
        <f>SUM(BY41:BY49)</f>
        <v>33637910</v>
      </c>
      <c r="BZ39" s="50">
        <f>SUM(BZ41:BZ49)</f>
        <v>7915497533</v>
      </c>
      <c r="CC39" s="221"/>
    </row>
    <row r="40" spans="1:81" x14ac:dyDescent="0.2">
      <c r="A40" s="11" t="s">
        <v>1</v>
      </c>
      <c r="B40" s="323"/>
      <c r="C40" s="323"/>
      <c r="D40" s="323"/>
      <c r="E40" s="323"/>
      <c r="F40" s="325"/>
      <c r="H40" s="28" t="s">
        <v>1</v>
      </c>
      <c r="I40" s="29"/>
      <c r="J40" s="341"/>
      <c r="K40" s="341"/>
      <c r="L40" s="29"/>
      <c r="N40" s="79" t="s">
        <v>1</v>
      </c>
      <c r="O40" s="80"/>
      <c r="P40" s="347"/>
      <c r="Q40" s="347"/>
      <c r="R40" s="80"/>
      <c r="T40" s="110" t="s">
        <v>1</v>
      </c>
      <c r="U40" s="111"/>
      <c r="V40" s="129"/>
      <c r="W40" s="129"/>
      <c r="X40" s="111"/>
      <c r="Z40" s="138" t="s">
        <v>1</v>
      </c>
      <c r="AA40" s="139"/>
      <c r="AB40" s="147"/>
      <c r="AC40" s="147"/>
      <c r="AD40" s="139"/>
      <c r="AF40" s="167" t="s">
        <v>1</v>
      </c>
      <c r="AG40" s="168"/>
      <c r="AH40" s="176"/>
      <c r="AI40" s="176"/>
      <c r="AJ40" s="168"/>
      <c r="AL40" s="198" t="s">
        <v>1</v>
      </c>
      <c r="AM40" s="199"/>
      <c r="AN40" s="207"/>
      <c r="AO40" s="207"/>
      <c r="AP40" s="199"/>
      <c r="AR40" s="167" t="s">
        <v>1</v>
      </c>
      <c r="AS40" s="168"/>
      <c r="AT40" s="176"/>
      <c r="AU40" s="176"/>
      <c r="AV40" s="168"/>
      <c r="AX40" s="232" t="s">
        <v>1</v>
      </c>
      <c r="AY40" s="233"/>
      <c r="AZ40" s="241"/>
      <c r="BA40" s="241"/>
      <c r="BB40" s="233"/>
      <c r="BD40" s="264" t="s">
        <v>1</v>
      </c>
      <c r="BE40" s="265"/>
      <c r="BF40" s="265"/>
      <c r="BG40" s="265"/>
      <c r="BH40" s="265"/>
      <c r="BJ40" s="286" t="s">
        <v>1</v>
      </c>
      <c r="BK40" s="207"/>
      <c r="BL40" s="207"/>
      <c r="BM40" s="207"/>
      <c r="BN40" s="207"/>
      <c r="BP40" s="305" t="s">
        <v>1</v>
      </c>
      <c r="BQ40" s="306"/>
      <c r="BR40" s="306"/>
      <c r="BS40" s="306"/>
      <c r="BT40" s="306"/>
      <c r="BV40" s="51" t="s">
        <v>1</v>
      </c>
      <c r="BW40" s="52"/>
      <c r="BX40" s="52"/>
      <c r="BY40" s="52"/>
      <c r="BZ40" s="52"/>
      <c r="CC40" s="221"/>
    </row>
    <row r="41" spans="1:81" x14ac:dyDescent="0.2">
      <c r="A41" s="13" t="s">
        <v>32</v>
      </c>
      <c r="B41" s="95">
        <v>5893803527</v>
      </c>
      <c r="C41" s="95">
        <v>0</v>
      </c>
      <c r="D41" s="95">
        <v>0</v>
      </c>
      <c r="E41" s="95">
        <f t="shared" ref="E41:E49" si="135">+B41-C41-D41</f>
        <v>5893803527</v>
      </c>
      <c r="F41" s="325"/>
      <c r="H41" s="30" t="s">
        <v>32</v>
      </c>
      <c r="I41" s="31">
        <f t="shared" ref="I41:I49" si="136">+E41</f>
        <v>5893803527</v>
      </c>
      <c r="J41" s="98">
        <v>911258143</v>
      </c>
      <c r="K41" s="98">
        <v>0</v>
      </c>
      <c r="L41" s="31">
        <f t="shared" ref="L41:L49" si="137">+I41-J41-K41</f>
        <v>4982545384</v>
      </c>
      <c r="N41" s="81" t="s">
        <v>32</v>
      </c>
      <c r="O41" s="82">
        <f t="shared" ref="O41:O49" si="138">+L41</f>
        <v>4982545384</v>
      </c>
      <c r="P41" s="100">
        <v>0</v>
      </c>
      <c r="Q41" s="100">
        <v>0</v>
      </c>
      <c r="R41" s="82">
        <f t="shared" ref="R41:R49" si="139">+O41-P41-Q41</f>
        <v>4982545384</v>
      </c>
      <c r="T41" s="112" t="s">
        <v>32</v>
      </c>
      <c r="U41" s="113">
        <f t="shared" ref="U41:U49" si="140">+R41</f>
        <v>4982545384</v>
      </c>
      <c r="V41" s="117">
        <v>1247285674</v>
      </c>
      <c r="W41" s="117">
        <v>0</v>
      </c>
      <c r="X41" s="113">
        <f t="shared" ref="X41:X49" si="141">+U41-V41-W41</f>
        <v>3735259710</v>
      </c>
      <c r="Z41" s="140" t="s">
        <v>32</v>
      </c>
      <c r="AA41" s="141">
        <f t="shared" ref="AA41:AA49" si="142">+X41</f>
        <v>3735259710</v>
      </c>
      <c r="AB41" s="142">
        <v>0</v>
      </c>
      <c r="AC41" s="142">
        <v>0</v>
      </c>
      <c r="AD41" s="141">
        <f t="shared" ref="AD41:AD49" si="143">+AA41-AB41-AC41</f>
        <v>3735259710</v>
      </c>
      <c r="AF41" s="169" t="s">
        <v>32</v>
      </c>
      <c r="AG41" s="170">
        <f t="shared" ref="AG41:AG49" si="144">+AD41</f>
        <v>3735259710</v>
      </c>
      <c r="AH41" s="171">
        <v>0</v>
      </c>
      <c r="AI41" s="171">
        <v>0</v>
      </c>
      <c r="AJ41" s="170">
        <f t="shared" ref="AJ41:AJ49" si="145">+AG41-AH41-AI41</f>
        <v>3735259710</v>
      </c>
      <c r="AL41" s="200" t="s">
        <v>32</v>
      </c>
      <c r="AM41" s="201">
        <f t="shared" ref="AM41:AM49" si="146">+AJ41</f>
        <v>3735259710</v>
      </c>
      <c r="AN41" s="202">
        <v>0</v>
      </c>
      <c r="AO41" s="202">
        <v>0</v>
      </c>
      <c r="AP41" s="201">
        <f t="shared" ref="AP41:AP49" si="147">+AM41-AN41-AO41</f>
        <v>3735259710</v>
      </c>
      <c r="AR41" s="169" t="s">
        <v>32</v>
      </c>
      <c r="AS41" s="170">
        <f t="shared" ref="AS41:AS49" si="148">+AP41</f>
        <v>3735259710</v>
      </c>
      <c r="AT41" s="171">
        <v>0</v>
      </c>
      <c r="AU41" s="171">
        <v>0</v>
      </c>
      <c r="AV41" s="170">
        <f t="shared" ref="AV41:AV49" si="149">+AS41-AT41-AU41</f>
        <v>3735259710</v>
      </c>
      <c r="AX41" s="234" t="s">
        <v>32</v>
      </c>
      <c r="AY41" s="235">
        <f t="shared" ref="AY41:AY49" si="150">+AV41</f>
        <v>3735259710</v>
      </c>
      <c r="AZ41" s="236">
        <v>0</v>
      </c>
      <c r="BA41" s="236">
        <v>0</v>
      </c>
      <c r="BB41" s="235">
        <f t="shared" ref="BB41:BB49" si="151">+AY41-AZ41-BA41</f>
        <v>3735259710</v>
      </c>
      <c r="BD41" s="266" t="s">
        <v>32</v>
      </c>
      <c r="BE41" s="267">
        <f t="shared" ref="BE41:BE49" si="152">+BB41</f>
        <v>3735259710</v>
      </c>
      <c r="BF41" s="267">
        <v>0</v>
      </c>
      <c r="BG41" s="267">
        <v>0</v>
      </c>
      <c r="BH41" s="267">
        <f t="shared" ref="BH41:BH49" si="153">+BE41-BF41-BG41</f>
        <v>3735259710</v>
      </c>
      <c r="BJ41" s="208" t="s">
        <v>32</v>
      </c>
      <c r="BK41" s="202">
        <f t="shared" ref="BK41:BK49" si="154">+BH41</f>
        <v>3735259710</v>
      </c>
      <c r="BL41" s="202">
        <v>0</v>
      </c>
      <c r="BM41" s="202">
        <v>0</v>
      </c>
      <c r="BN41" s="202">
        <f t="shared" ref="BN41:BN49" si="155">+BK41-BL41-BM41</f>
        <v>3735259710</v>
      </c>
      <c r="BP41" s="307" t="s">
        <v>32</v>
      </c>
      <c r="BQ41" s="308">
        <f t="shared" ref="BQ41:BQ49" si="156">+BN41</f>
        <v>3735259710</v>
      </c>
      <c r="BR41" s="308">
        <v>0</v>
      </c>
      <c r="BS41" s="308">
        <v>0</v>
      </c>
      <c r="BT41" s="308">
        <f t="shared" ref="BT41:BT49" si="157">+BQ41-BR41-BS41</f>
        <v>3735259710</v>
      </c>
      <c r="BV41" s="53" t="s">
        <v>32</v>
      </c>
      <c r="BW41" s="54">
        <f t="shared" ref="BW41:BW49" si="158">+B41</f>
        <v>5893803527</v>
      </c>
      <c r="BX41" s="54">
        <f t="shared" ref="BX41:BX49" si="159">+C41+J41+P41+V41+AB41+AH41+AN41+AT41+AZ41+BF41+BL41+BR41</f>
        <v>2158543817</v>
      </c>
      <c r="BY41" s="54">
        <f t="shared" ref="BY41:BY49" si="160">+D41+K41+Q41+W41+AC41+AI41+AO41+AU41+BA41+BG41+BM41+BS41</f>
        <v>0</v>
      </c>
      <c r="BZ41" s="54">
        <f t="shared" ref="BZ41:BZ49" si="161">+BW41-BX41-BY41</f>
        <v>3735259710</v>
      </c>
      <c r="CC41" s="221"/>
    </row>
    <row r="42" spans="1:81" ht="23.25" customHeight="1" x14ac:dyDescent="0.2">
      <c r="A42" s="13" t="s">
        <v>40</v>
      </c>
      <c r="B42" s="95">
        <v>19588339</v>
      </c>
      <c r="C42" s="95">
        <v>0</v>
      </c>
      <c r="D42" s="95">
        <v>0</v>
      </c>
      <c r="E42" s="95">
        <f t="shared" si="135"/>
        <v>19588339</v>
      </c>
      <c r="F42" s="325"/>
      <c r="H42" s="30" t="s">
        <v>40</v>
      </c>
      <c r="I42" s="31">
        <f t="shared" si="136"/>
        <v>19588339</v>
      </c>
      <c r="J42" s="98">
        <v>0</v>
      </c>
      <c r="K42" s="98">
        <v>0</v>
      </c>
      <c r="L42" s="31">
        <f t="shared" si="137"/>
        <v>19588339</v>
      </c>
      <c r="N42" s="81" t="s">
        <v>40</v>
      </c>
      <c r="O42" s="82">
        <f t="shared" si="138"/>
        <v>19588339</v>
      </c>
      <c r="P42" s="100">
        <v>0</v>
      </c>
      <c r="Q42" s="100">
        <v>0</v>
      </c>
      <c r="R42" s="82">
        <f t="shared" si="139"/>
        <v>19588339</v>
      </c>
      <c r="T42" s="112" t="s">
        <v>40</v>
      </c>
      <c r="U42" s="113">
        <f t="shared" si="140"/>
        <v>19588339</v>
      </c>
      <c r="V42" s="117">
        <v>0</v>
      </c>
      <c r="W42" s="117">
        <v>0</v>
      </c>
      <c r="X42" s="113">
        <f t="shared" si="141"/>
        <v>19588339</v>
      </c>
      <c r="Z42" s="140" t="s">
        <v>40</v>
      </c>
      <c r="AA42" s="141">
        <f t="shared" si="142"/>
        <v>19588339</v>
      </c>
      <c r="AB42" s="142">
        <v>0</v>
      </c>
      <c r="AC42" s="142">
        <v>0</v>
      </c>
      <c r="AD42" s="141">
        <f t="shared" si="143"/>
        <v>19588339</v>
      </c>
      <c r="AF42" s="169" t="s">
        <v>40</v>
      </c>
      <c r="AG42" s="170">
        <f t="shared" si="144"/>
        <v>19588339</v>
      </c>
      <c r="AH42" s="171">
        <v>0</v>
      </c>
      <c r="AI42" s="171">
        <v>0</v>
      </c>
      <c r="AJ42" s="170">
        <f t="shared" si="145"/>
        <v>19588339</v>
      </c>
      <c r="AL42" s="200" t="s">
        <v>40</v>
      </c>
      <c r="AM42" s="201">
        <f t="shared" si="146"/>
        <v>19588339</v>
      </c>
      <c r="AN42" s="202">
        <v>0</v>
      </c>
      <c r="AO42" s="202">
        <v>0</v>
      </c>
      <c r="AP42" s="201">
        <f t="shared" si="147"/>
        <v>19588339</v>
      </c>
      <c r="AR42" s="169" t="s">
        <v>40</v>
      </c>
      <c r="AS42" s="170">
        <f t="shared" si="148"/>
        <v>19588339</v>
      </c>
      <c r="AT42" s="171">
        <v>0</v>
      </c>
      <c r="AU42" s="171">
        <v>0</v>
      </c>
      <c r="AV42" s="170">
        <f t="shared" si="149"/>
        <v>19588339</v>
      </c>
      <c r="AX42" s="234" t="s">
        <v>40</v>
      </c>
      <c r="AY42" s="235">
        <f t="shared" si="150"/>
        <v>19588339</v>
      </c>
      <c r="AZ42" s="236">
        <v>0</v>
      </c>
      <c r="BA42" s="236">
        <v>0</v>
      </c>
      <c r="BB42" s="235">
        <f t="shared" si="151"/>
        <v>19588339</v>
      </c>
      <c r="BD42" s="266" t="s">
        <v>40</v>
      </c>
      <c r="BE42" s="267">
        <f t="shared" si="152"/>
        <v>19588339</v>
      </c>
      <c r="BF42" s="267">
        <v>0</v>
      </c>
      <c r="BG42" s="267">
        <v>0</v>
      </c>
      <c r="BH42" s="267">
        <f t="shared" si="153"/>
        <v>19588339</v>
      </c>
      <c r="BJ42" s="208" t="s">
        <v>40</v>
      </c>
      <c r="BK42" s="202">
        <f t="shared" si="154"/>
        <v>19588339</v>
      </c>
      <c r="BL42" s="202">
        <v>0</v>
      </c>
      <c r="BM42" s="202">
        <v>0</v>
      </c>
      <c r="BN42" s="202">
        <f t="shared" si="155"/>
        <v>19588339</v>
      </c>
      <c r="BP42" s="307" t="s">
        <v>40</v>
      </c>
      <c r="BQ42" s="308">
        <f t="shared" si="156"/>
        <v>19588339</v>
      </c>
      <c r="BR42" s="308">
        <v>0</v>
      </c>
      <c r="BS42" s="308">
        <v>0</v>
      </c>
      <c r="BT42" s="308">
        <f t="shared" si="157"/>
        <v>19588339</v>
      </c>
      <c r="BV42" s="53" t="s">
        <v>40</v>
      </c>
      <c r="BW42" s="54">
        <f t="shared" si="158"/>
        <v>19588339</v>
      </c>
      <c r="BX42" s="54">
        <f t="shared" si="159"/>
        <v>0</v>
      </c>
      <c r="BY42" s="54">
        <f t="shared" si="160"/>
        <v>0</v>
      </c>
      <c r="BZ42" s="54">
        <f t="shared" si="161"/>
        <v>19588339</v>
      </c>
      <c r="CC42" s="221"/>
    </row>
    <row r="43" spans="1:81" ht="24" customHeight="1" x14ac:dyDescent="0.2">
      <c r="A43" s="13" t="s">
        <v>41</v>
      </c>
      <c r="B43" s="95">
        <v>293536990</v>
      </c>
      <c r="C43" s="95">
        <v>0</v>
      </c>
      <c r="D43" s="95">
        <v>0</v>
      </c>
      <c r="E43" s="95">
        <f t="shared" si="135"/>
        <v>293536990</v>
      </c>
      <c r="F43" s="325"/>
      <c r="H43" s="30" t="s">
        <v>41</v>
      </c>
      <c r="I43" s="31">
        <f t="shared" si="136"/>
        <v>293536990</v>
      </c>
      <c r="J43" s="98">
        <v>0</v>
      </c>
      <c r="K43" s="98">
        <v>0</v>
      </c>
      <c r="L43" s="31">
        <f t="shared" si="137"/>
        <v>293536990</v>
      </c>
      <c r="N43" s="81" t="s">
        <v>41</v>
      </c>
      <c r="O43" s="82">
        <f t="shared" si="138"/>
        <v>293536990</v>
      </c>
      <c r="P43" s="100">
        <v>0</v>
      </c>
      <c r="Q43" s="100">
        <v>0</v>
      </c>
      <c r="R43" s="82">
        <f t="shared" si="139"/>
        <v>293536990</v>
      </c>
      <c r="T43" s="112" t="s">
        <v>41</v>
      </c>
      <c r="U43" s="113">
        <f t="shared" si="140"/>
        <v>293536990</v>
      </c>
      <c r="V43" s="117">
        <v>0</v>
      </c>
      <c r="W43" s="117">
        <v>0</v>
      </c>
      <c r="X43" s="113">
        <f t="shared" si="141"/>
        <v>293536990</v>
      </c>
      <c r="Z43" s="140" t="s">
        <v>41</v>
      </c>
      <c r="AA43" s="141">
        <f t="shared" si="142"/>
        <v>293536990</v>
      </c>
      <c r="AB43" s="142">
        <v>0</v>
      </c>
      <c r="AC43" s="142">
        <v>0</v>
      </c>
      <c r="AD43" s="141">
        <f t="shared" si="143"/>
        <v>293536990</v>
      </c>
      <c r="AF43" s="169" t="s">
        <v>41</v>
      </c>
      <c r="AG43" s="170">
        <f t="shared" si="144"/>
        <v>293536990</v>
      </c>
      <c r="AH43" s="171">
        <v>0</v>
      </c>
      <c r="AI43" s="171">
        <v>0</v>
      </c>
      <c r="AJ43" s="170">
        <f t="shared" si="145"/>
        <v>293536990</v>
      </c>
      <c r="AL43" s="200" t="s">
        <v>41</v>
      </c>
      <c r="AM43" s="201">
        <f t="shared" si="146"/>
        <v>293536990</v>
      </c>
      <c r="AN43" s="202">
        <v>0</v>
      </c>
      <c r="AO43" s="202">
        <v>0</v>
      </c>
      <c r="AP43" s="201">
        <f t="shared" si="147"/>
        <v>293536990</v>
      </c>
      <c r="AR43" s="169" t="s">
        <v>41</v>
      </c>
      <c r="AS43" s="170">
        <f t="shared" si="148"/>
        <v>293536990</v>
      </c>
      <c r="AT43" s="171">
        <v>0</v>
      </c>
      <c r="AU43" s="171">
        <v>0</v>
      </c>
      <c r="AV43" s="170">
        <f t="shared" si="149"/>
        <v>293536990</v>
      </c>
      <c r="AX43" s="234" t="s">
        <v>41</v>
      </c>
      <c r="AY43" s="235">
        <f t="shared" si="150"/>
        <v>293536990</v>
      </c>
      <c r="AZ43" s="236">
        <v>0</v>
      </c>
      <c r="BA43" s="236">
        <v>0</v>
      </c>
      <c r="BB43" s="235">
        <f t="shared" si="151"/>
        <v>293536990</v>
      </c>
      <c r="BD43" s="266" t="s">
        <v>41</v>
      </c>
      <c r="BE43" s="267">
        <f t="shared" si="152"/>
        <v>293536990</v>
      </c>
      <c r="BF43" s="267">
        <v>0</v>
      </c>
      <c r="BG43" s="267">
        <v>0</v>
      </c>
      <c r="BH43" s="267">
        <f t="shared" si="153"/>
        <v>293536990</v>
      </c>
      <c r="BJ43" s="208" t="s">
        <v>41</v>
      </c>
      <c r="BK43" s="202">
        <f t="shared" si="154"/>
        <v>293536990</v>
      </c>
      <c r="BL43" s="202">
        <v>0</v>
      </c>
      <c r="BM43" s="202">
        <v>0</v>
      </c>
      <c r="BN43" s="202">
        <f t="shared" si="155"/>
        <v>293536990</v>
      </c>
      <c r="BP43" s="307" t="s">
        <v>41</v>
      </c>
      <c r="BQ43" s="308">
        <f t="shared" si="156"/>
        <v>293536990</v>
      </c>
      <c r="BR43" s="308">
        <v>0</v>
      </c>
      <c r="BS43" s="308">
        <v>0</v>
      </c>
      <c r="BT43" s="308">
        <f t="shared" si="157"/>
        <v>293536990</v>
      </c>
      <c r="BV43" s="53" t="s">
        <v>41</v>
      </c>
      <c r="BW43" s="54">
        <f t="shared" si="158"/>
        <v>293536990</v>
      </c>
      <c r="BX43" s="54">
        <f t="shared" si="159"/>
        <v>0</v>
      </c>
      <c r="BY43" s="54">
        <f t="shared" si="160"/>
        <v>0</v>
      </c>
      <c r="BZ43" s="54">
        <f t="shared" si="161"/>
        <v>293536990</v>
      </c>
      <c r="CC43" s="221"/>
    </row>
    <row r="44" spans="1:81" x14ac:dyDescent="0.2">
      <c r="A44" s="13" t="s">
        <v>36</v>
      </c>
      <c r="B44" s="95">
        <v>141290046</v>
      </c>
      <c r="C44" s="95">
        <v>0</v>
      </c>
      <c r="D44" s="95">
        <v>30534020</v>
      </c>
      <c r="E44" s="95">
        <f t="shared" si="135"/>
        <v>110756026</v>
      </c>
      <c r="F44" s="325">
        <v>1</v>
      </c>
      <c r="H44" s="30" t="s">
        <v>36</v>
      </c>
      <c r="I44" s="31">
        <f t="shared" si="136"/>
        <v>110756026</v>
      </c>
      <c r="J44" s="98">
        <v>0</v>
      </c>
      <c r="K44" s="98">
        <v>0</v>
      </c>
      <c r="L44" s="31">
        <f t="shared" si="137"/>
        <v>110756026</v>
      </c>
      <c r="N44" s="81" t="s">
        <v>36</v>
      </c>
      <c r="O44" s="82">
        <f t="shared" si="138"/>
        <v>110756026</v>
      </c>
      <c r="P44" s="100">
        <v>64657460</v>
      </c>
      <c r="Q44" s="100">
        <v>0</v>
      </c>
      <c r="R44" s="82">
        <f t="shared" si="139"/>
        <v>46098566</v>
      </c>
      <c r="T44" s="112" t="s">
        <v>36</v>
      </c>
      <c r="U44" s="113">
        <f t="shared" si="140"/>
        <v>46098566</v>
      </c>
      <c r="V44" s="117">
        <v>0</v>
      </c>
      <c r="W44" s="117">
        <v>0</v>
      </c>
      <c r="X44" s="113">
        <f t="shared" si="141"/>
        <v>46098566</v>
      </c>
      <c r="Z44" s="140" t="s">
        <v>36</v>
      </c>
      <c r="AA44" s="141">
        <f t="shared" si="142"/>
        <v>46098566</v>
      </c>
      <c r="AB44" s="142">
        <v>0</v>
      </c>
      <c r="AC44" s="142">
        <v>0</v>
      </c>
      <c r="AD44" s="141">
        <f t="shared" si="143"/>
        <v>46098566</v>
      </c>
      <c r="AF44" s="169" t="s">
        <v>36</v>
      </c>
      <c r="AG44" s="170">
        <f t="shared" si="144"/>
        <v>46098566</v>
      </c>
      <c r="AH44" s="171">
        <v>0</v>
      </c>
      <c r="AI44" s="171">
        <v>0</v>
      </c>
      <c r="AJ44" s="170">
        <f t="shared" si="145"/>
        <v>46098566</v>
      </c>
      <c r="AL44" s="200" t="s">
        <v>36</v>
      </c>
      <c r="AM44" s="201">
        <f t="shared" si="146"/>
        <v>46098566</v>
      </c>
      <c r="AN44" s="202">
        <v>0</v>
      </c>
      <c r="AO44" s="202">
        <v>0</v>
      </c>
      <c r="AP44" s="201">
        <f t="shared" si="147"/>
        <v>46098566</v>
      </c>
      <c r="AR44" s="169" t="s">
        <v>36</v>
      </c>
      <c r="AS44" s="170">
        <f t="shared" si="148"/>
        <v>46098566</v>
      </c>
      <c r="AT44" s="171">
        <v>0</v>
      </c>
      <c r="AU44" s="171">
        <v>0</v>
      </c>
      <c r="AV44" s="170">
        <f t="shared" si="149"/>
        <v>46098566</v>
      </c>
      <c r="AX44" s="234" t="s">
        <v>36</v>
      </c>
      <c r="AY44" s="235">
        <f t="shared" si="150"/>
        <v>46098566</v>
      </c>
      <c r="AZ44" s="236">
        <v>0</v>
      </c>
      <c r="BA44" s="236">
        <v>0</v>
      </c>
      <c r="BB44" s="235">
        <f t="shared" si="151"/>
        <v>46098566</v>
      </c>
      <c r="BD44" s="266" t="s">
        <v>36</v>
      </c>
      <c r="BE44" s="267">
        <f t="shared" si="152"/>
        <v>46098566</v>
      </c>
      <c r="BF44" s="267">
        <v>0</v>
      </c>
      <c r="BG44" s="267">
        <v>0</v>
      </c>
      <c r="BH44" s="267">
        <f t="shared" si="153"/>
        <v>46098566</v>
      </c>
      <c r="BJ44" s="208" t="s">
        <v>36</v>
      </c>
      <c r="BK44" s="202">
        <f t="shared" si="154"/>
        <v>46098566</v>
      </c>
      <c r="BL44" s="202">
        <v>0</v>
      </c>
      <c r="BM44" s="202">
        <v>0</v>
      </c>
      <c r="BN44" s="202">
        <f t="shared" si="155"/>
        <v>46098566</v>
      </c>
      <c r="BP44" s="307" t="s">
        <v>36</v>
      </c>
      <c r="BQ44" s="308">
        <f t="shared" si="156"/>
        <v>46098566</v>
      </c>
      <c r="BR44" s="308">
        <v>0</v>
      </c>
      <c r="BS44" s="308">
        <v>0</v>
      </c>
      <c r="BT44" s="308">
        <f t="shared" si="157"/>
        <v>46098566</v>
      </c>
      <c r="BV44" s="53" t="s">
        <v>36</v>
      </c>
      <c r="BW44" s="54">
        <f t="shared" si="158"/>
        <v>141290046</v>
      </c>
      <c r="BX44" s="54">
        <f t="shared" si="159"/>
        <v>64657460</v>
      </c>
      <c r="BY44" s="54">
        <f t="shared" si="160"/>
        <v>30534020</v>
      </c>
      <c r="BZ44" s="54">
        <f t="shared" si="161"/>
        <v>46098566</v>
      </c>
      <c r="CC44" s="221"/>
    </row>
    <row r="45" spans="1:81" ht="25.5" x14ac:dyDescent="0.2">
      <c r="A45" s="13" t="s">
        <v>17</v>
      </c>
      <c r="B45" s="95">
        <v>1072079127</v>
      </c>
      <c r="C45" s="95">
        <v>0</v>
      </c>
      <c r="D45" s="95">
        <v>0</v>
      </c>
      <c r="E45" s="95">
        <f t="shared" si="135"/>
        <v>1072079127</v>
      </c>
      <c r="F45" s="325"/>
      <c r="H45" s="30" t="s">
        <v>17</v>
      </c>
      <c r="I45" s="31">
        <f t="shared" si="136"/>
        <v>1072079127</v>
      </c>
      <c r="J45" s="98">
        <v>639969003</v>
      </c>
      <c r="K45" s="98">
        <v>0</v>
      </c>
      <c r="L45" s="31">
        <f t="shared" si="137"/>
        <v>432110124</v>
      </c>
      <c r="N45" s="81" t="s">
        <v>17</v>
      </c>
      <c r="O45" s="82">
        <f t="shared" si="138"/>
        <v>432110124</v>
      </c>
      <c r="P45" s="100">
        <v>0</v>
      </c>
      <c r="Q45" s="100">
        <v>0</v>
      </c>
      <c r="R45" s="82">
        <f t="shared" si="139"/>
        <v>432110124</v>
      </c>
      <c r="T45" s="112" t="s">
        <v>17</v>
      </c>
      <c r="U45" s="113">
        <f t="shared" si="140"/>
        <v>432110124</v>
      </c>
      <c r="V45" s="117">
        <v>0</v>
      </c>
      <c r="W45" s="117">
        <v>0</v>
      </c>
      <c r="X45" s="113">
        <f t="shared" si="141"/>
        <v>432110124</v>
      </c>
      <c r="Z45" s="140" t="s">
        <v>17</v>
      </c>
      <c r="AA45" s="141">
        <f t="shared" si="142"/>
        <v>432110124</v>
      </c>
      <c r="AB45" s="142">
        <v>0</v>
      </c>
      <c r="AC45" s="142">
        <v>0</v>
      </c>
      <c r="AD45" s="141">
        <f t="shared" si="143"/>
        <v>432110124</v>
      </c>
      <c r="AF45" s="169" t="s">
        <v>17</v>
      </c>
      <c r="AG45" s="170">
        <f t="shared" si="144"/>
        <v>432110124</v>
      </c>
      <c r="AH45" s="171">
        <v>0</v>
      </c>
      <c r="AI45" s="171">
        <v>0</v>
      </c>
      <c r="AJ45" s="170">
        <f t="shared" si="145"/>
        <v>432110124</v>
      </c>
      <c r="AL45" s="200" t="s">
        <v>17</v>
      </c>
      <c r="AM45" s="201">
        <f t="shared" si="146"/>
        <v>432110124</v>
      </c>
      <c r="AN45" s="202">
        <v>0</v>
      </c>
      <c r="AO45" s="202">
        <v>0</v>
      </c>
      <c r="AP45" s="201">
        <f t="shared" si="147"/>
        <v>432110124</v>
      </c>
      <c r="AR45" s="169" t="s">
        <v>17</v>
      </c>
      <c r="AS45" s="170">
        <f t="shared" si="148"/>
        <v>432110124</v>
      </c>
      <c r="AT45" s="171">
        <v>0</v>
      </c>
      <c r="AU45" s="171">
        <v>0</v>
      </c>
      <c r="AV45" s="170">
        <f t="shared" si="149"/>
        <v>432110124</v>
      </c>
      <c r="AX45" s="234" t="s">
        <v>17</v>
      </c>
      <c r="AY45" s="235">
        <f t="shared" si="150"/>
        <v>432110124</v>
      </c>
      <c r="AZ45" s="236">
        <v>0</v>
      </c>
      <c r="BA45" s="236">
        <v>0</v>
      </c>
      <c r="BB45" s="235">
        <f t="shared" si="151"/>
        <v>432110124</v>
      </c>
      <c r="BD45" s="266" t="s">
        <v>17</v>
      </c>
      <c r="BE45" s="267">
        <f t="shared" si="152"/>
        <v>432110124</v>
      </c>
      <c r="BF45" s="267">
        <v>0</v>
      </c>
      <c r="BG45" s="267">
        <v>0</v>
      </c>
      <c r="BH45" s="267">
        <f t="shared" si="153"/>
        <v>432110124</v>
      </c>
      <c r="BJ45" s="208" t="s">
        <v>17</v>
      </c>
      <c r="BK45" s="202">
        <f t="shared" si="154"/>
        <v>432110124</v>
      </c>
      <c r="BL45" s="202">
        <v>0</v>
      </c>
      <c r="BM45" s="202">
        <v>0</v>
      </c>
      <c r="BN45" s="202">
        <f t="shared" si="155"/>
        <v>432110124</v>
      </c>
      <c r="BP45" s="307" t="s">
        <v>17</v>
      </c>
      <c r="BQ45" s="308">
        <f t="shared" si="156"/>
        <v>432110124</v>
      </c>
      <c r="BR45" s="308">
        <v>0</v>
      </c>
      <c r="BS45" s="308">
        <v>0</v>
      </c>
      <c r="BT45" s="308">
        <f t="shared" si="157"/>
        <v>432110124</v>
      </c>
      <c r="BV45" s="53" t="s">
        <v>17</v>
      </c>
      <c r="BW45" s="54">
        <f t="shared" si="158"/>
        <v>1072079127</v>
      </c>
      <c r="BX45" s="54">
        <f t="shared" si="159"/>
        <v>639969003</v>
      </c>
      <c r="BY45" s="54">
        <f t="shared" si="160"/>
        <v>0</v>
      </c>
      <c r="BZ45" s="54">
        <f t="shared" si="161"/>
        <v>432110124</v>
      </c>
      <c r="CC45" s="221"/>
    </row>
    <row r="46" spans="1:81" x14ac:dyDescent="0.2">
      <c r="A46" s="13" t="s">
        <v>18</v>
      </c>
      <c r="B46" s="95">
        <v>610424310</v>
      </c>
      <c r="C46" s="95">
        <v>0</v>
      </c>
      <c r="D46" s="95">
        <v>0</v>
      </c>
      <c r="E46" s="95">
        <f t="shared" si="135"/>
        <v>610424310</v>
      </c>
      <c r="F46" s="325">
        <v>40</v>
      </c>
      <c r="H46" s="30" t="s">
        <v>18</v>
      </c>
      <c r="I46" s="31">
        <f t="shared" si="136"/>
        <v>610424310</v>
      </c>
      <c r="J46" s="98">
        <v>0</v>
      </c>
      <c r="K46" s="98">
        <v>0</v>
      </c>
      <c r="L46" s="31">
        <f t="shared" si="137"/>
        <v>610424310</v>
      </c>
      <c r="N46" s="81" t="s">
        <v>18</v>
      </c>
      <c r="O46" s="82">
        <f t="shared" si="138"/>
        <v>610424310</v>
      </c>
      <c r="P46" s="100">
        <v>0</v>
      </c>
      <c r="Q46" s="100">
        <v>0</v>
      </c>
      <c r="R46" s="82">
        <f t="shared" si="139"/>
        <v>610424310</v>
      </c>
      <c r="T46" s="112" t="s">
        <v>18</v>
      </c>
      <c r="U46" s="113">
        <f t="shared" si="140"/>
        <v>610424310</v>
      </c>
      <c r="V46" s="117">
        <v>299339157</v>
      </c>
      <c r="W46" s="117">
        <v>0</v>
      </c>
      <c r="X46" s="113">
        <f t="shared" si="141"/>
        <v>311085153</v>
      </c>
      <c r="Z46" s="140" t="s">
        <v>18</v>
      </c>
      <c r="AA46" s="141">
        <f t="shared" si="142"/>
        <v>311085153</v>
      </c>
      <c r="AB46" s="142">
        <v>10424310</v>
      </c>
      <c r="AC46" s="142">
        <v>0</v>
      </c>
      <c r="AD46" s="141">
        <f t="shared" si="143"/>
        <v>300660843</v>
      </c>
      <c r="AF46" s="169" t="s">
        <v>18</v>
      </c>
      <c r="AG46" s="170">
        <f t="shared" si="144"/>
        <v>300660843</v>
      </c>
      <c r="AH46" s="171">
        <v>0</v>
      </c>
      <c r="AI46" s="171">
        <v>0</v>
      </c>
      <c r="AJ46" s="170">
        <f t="shared" si="145"/>
        <v>300660843</v>
      </c>
      <c r="AL46" s="200" t="s">
        <v>18</v>
      </c>
      <c r="AM46" s="201">
        <f t="shared" si="146"/>
        <v>300660843</v>
      </c>
      <c r="AN46" s="202">
        <v>0</v>
      </c>
      <c r="AO46" s="202">
        <v>0</v>
      </c>
      <c r="AP46" s="201">
        <f t="shared" si="147"/>
        <v>300660843</v>
      </c>
      <c r="AR46" s="169" t="s">
        <v>18</v>
      </c>
      <c r="AS46" s="170">
        <f t="shared" si="148"/>
        <v>300660843</v>
      </c>
      <c r="AT46" s="171">
        <v>0</v>
      </c>
      <c r="AU46" s="171">
        <v>0</v>
      </c>
      <c r="AV46" s="170">
        <f t="shared" si="149"/>
        <v>300660843</v>
      </c>
      <c r="AX46" s="234" t="s">
        <v>18</v>
      </c>
      <c r="AY46" s="235">
        <f t="shared" si="150"/>
        <v>300660843</v>
      </c>
      <c r="AZ46" s="236">
        <v>0</v>
      </c>
      <c r="BA46" s="236">
        <v>0</v>
      </c>
      <c r="BB46" s="235">
        <f t="shared" si="151"/>
        <v>300660843</v>
      </c>
      <c r="BD46" s="266" t="s">
        <v>18</v>
      </c>
      <c r="BE46" s="267">
        <f t="shared" si="152"/>
        <v>300660843</v>
      </c>
      <c r="BF46" s="267">
        <v>0</v>
      </c>
      <c r="BG46" s="267">
        <v>0</v>
      </c>
      <c r="BH46" s="267">
        <f t="shared" si="153"/>
        <v>300660843</v>
      </c>
      <c r="BJ46" s="208" t="s">
        <v>18</v>
      </c>
      <c r="BK46" s="202">
        <f t="shared" si="154"/>
        <v>300660843</v>
      </c>
      <c r="BL46" s="202">
        <v>0</v>
      </c>
      <c r="BM46" s="202">
        <v>0</v>
      </c>
      <c r="BN46" s="202">
        <f t="shared" si="155"/>
        <v>300660843</v>
      </c>
      <c r="BP46" s="307" t="s">
        <v>18</v>
      </c>
      <c r="BQ46" s="308">
        <f t="shared" si="156"/>
        <v>300660843</v>
      </c>
      <c r="BR46" s="308">
        <v>0</v>
      </c>
      <c r="BS46" s="308">
        <v>0</v>
      </c>
      <c r="BT46" s="308">
        <f t="shared" si="157"/>
        <v>300660843</v>
      </c>
      <c r="BV46" s="53" t="s">
        <v>18</v>
      </c>
      <c r="BW46" s="54">
        <f t="shared" si="158"/>
        <v>610424310</v>
      </c>
      <c r="BX46" s="54">
        <f t="shared" si="159"/>
        <v>309763467</v>
      </c>
      <c r="BY46" s="54">
        <f t="shared" si="160"/>
        <v>0</v>
      </c>
      <c r="BZ46" s="54">
        <f t="shared" si="161"/>
        <v>300660843</v>
      </c>
      <c r="CC46" s="221"/>
    </row>
    <row r="47" spans="1:81" x14ac:dyDescent="0.2">
      <c r="A47" s="13" t="s">
        <v>19</v>
      </c>
      <c r="B47" s="95">
        <v>398204646</v>
      </c>
      <c r="C47" s="95">
        <v>0</v>
      </c>
      <c r="D47" s="95">
        <v>0</v>
      </c>
      <c r="E47" s="95">
        <f t="shared" si="135"/>
        <v>398204646</v>
      </c>
      <c r="F47" s="325"/>
      <c r="H47" s="30" t="s">
        <v>19</v>
      </c>
      <c r="I47" s="31">
        <f t="shared" si="136"/>
        <v>398204646</v>
      </c>
      <c r="J47" s="98">
        <v>0</v>
      </c>
      <c r="K47" s="98">
        <v>0</v>
      </c>
      <c r="L47" s="31">
        <f t="shared" si="137"/>
        <v>398204646</v>
      </c>
      <c r="N47" s="81" t="s">
        <v>19</v>
      </c>
      <c r="O47" s="82">
        <f t="shared" si="138"/>
        <v>398204646</v>
      </c>
      <c r="P47" s="100">
        <v>0</v>
      </c>
      <c r="Q47" s="100">
        <v>0</v>
      </c>
      <c r="R47" s="82">
        <f t="shared" si="139"/>
        <v>398204646</v>
      </c>
      <c r="T47" s="112" t="s">
        <v>19</v>
      </c>
      <c r="U47" s="113">
        <f t="shared" si="140"/>
        <v>398204646</v>
      </c>
      <c r="V47" s="117">
        <v>0</v>
      </c>
      <c r="W47" s="117">
        <v>0</v>
      </c>
      <c r="X47" s="113">
        <f t="shared" si="141"/>
        <v>398204646</v>
      </c>
      <c r="Z47" s="140" t="s">
        <v>19</v>
      </c>
      <c r="AA47" s="141">
        <f t="shared" si="142"/>
        <v>398204646</v>
      </c>
      <c r="AB47" s="142">
        <v>0</v>
      </c>
      <c r="AC47" s="142">
        <v>0</v>
      </c>
      <c r="AD47" s="141">
        <f t="shared" si="143"/>
        <v>398204646</v>
      </c>
      <c r="AF47" s="169" t="s">
        <v>19</v>
      </c>
      <c r="AG47" s="170">
        <f t="shared" si="144"/>
        <v>398204646</v>
      </c>
      <c r="AH47" s="171">
        <v>378204635</v>
      </c>
      <c r="AI47" s="171">
        <v>0</v>
      </c>
      <c r="AJ47" s="170">
        <f t="shared" si="145"/>
        <v>20000011</v>
      </c>
      <c r="AL47" s="200" t="s">
        <v>19</v>
      </c>
      <c r="AM47" s="201">
        <f t="shared" si="146"/>
        <v>20000011</v>
      </c>
      <c r="AN47" s="202">
        <v>0</v>
      </c>
      <c r="AO47" s="202">
        <v>0</v>
      </c>
      <c r="AP47" s="201">
        <f t="shared" si="147"/>
        <v>20000011</v>
      </c>
      <c r="AR47" s="169" t="s">
        <v>19</v>
      </c>
      <c r="AS47" s="170">
        <f t="shared" si="148"/>
        <v>20000011</v>
      </c>
      <c r="AT47" s="171">
        <v>0</v>
      </c>
      <c r="AU47" s="171">
        <v>0</v>
      </c>
      <c r="AV47" s="170">
        <f t="shared" si="149"/>
        <v>20000011</v>
      </c>
      <c r="AX47" s="234" t="s">
        <v>19</v>
      </c>
      <c r="AY47" s="235">
        <f t="shared" si="150"/>
        <v>20000011</v>
      </c>
      <c r="AZ47" s="236">
        <v>0</v>
      </c>
      <c r="BA47" s="236">
        <v>0</v>
      </c>
      <c r="BB47" s="235">
        <f t="shared" si="151"/>
        <v>20000011</v>
      </c>
      <c r="BD47" s="266" t="s">
        <v>19</v>
      </c>
      <c r="BE47" s="267">
        <f t="shared" si="152"/>
        <v>20000011</v>
      </c>
      <c r="BF47" s="267">
        <v>0</v>
      </c>
      <c r="BG47" s="267">
        <v>0</v>
      </c>
      <c r="BH47" s="267">
        <f t="shared" si="153"/>
        <v>20000011</v>
      </c>
      <c r="BJ47" s="208" t="s">
        <v>19</v>
      </c>
      <c r="BK47" s="202">
        <f t="shared" si="154"/>
        <v>20000011</v>
      </c>
      <c r="BL47" s="202">
        <v>0</v>
      </c>
      <c r="BM47" s="202">
        <v>0</v>
      </c>
      <c r="BN47" s="202">
        <f t="shared" si="155"/>
        <v>20000011</v>
      </c>
      <c r="BP47" s="307" t="s">
        <v>19</v>
      </c>
      <c r="BQ47" s="308">
        <f t="shared" si="156"/>
        <v>20000011</v>
      </c>
      <c r="BR47" s="308">
        <v>0</v>
      </c>
      <c r="BS47" s="308">
        <v>0</v>
      </c>
      <c r="BT47" s="308">
        <f t="shared" si="157"/>
        <v>20000011</v>
      </c>
      <c r="BV47" s="53" t="s">
        <v>19</v>
      </c>
      <c r="BW47" s="54">
        <f t="shared" si="158"/>
        <v>398204646</v>
      </c>
      <c r="BX47" s="54">
        <f t="shared" si="159"/>
        <v>378204635</v>
      </c>
      <c r="BY47" s="54">
        <f t="shared" si="160"/>
        <v>0</v>
      </c>
      <c r="BZ47" s="54">
        <f t="shared" si="161"/>
        <v>20000011</v>
      </c>
      <c r="CC47" s="221"/>
    </row>
    <row r="48" spans="1:81" x14ac:dyDescent="0.2">
      <c r="A48" s="13" t="s">
        <v>20</v>
      </c>
      <c r="B48" s="95">
        <v>3662781453</v>
      </c>
      <c r="C48" s="95">
        <v>0</v>
      </c>
      <c r="D48" s="95">
        <v>0</v>
      </c>
      <c r="E48" s="95">
        <f t="shared" si="135"/>
        <v>3662781453</v>
      </c>
      <c r="F48" s="325">
        <v>3</v>
      </c>
      <c r="H48" s="30" t="s">
        <v>20</v>
      </c>
      <c r="I48" s="31">
        <f t="shared" si="136"/>
        <v>3662781453</v>
      </c>
      <c r="J48" s="98">
        <v>104791400</v>
      </c>
      <c r="K48" s="98">
        <v>3103890</v>
      </c>
      <c r="L48" s="31">
        <f t="shared" si="137"/>
        <v>3554886163</v>
      </c>
      <c r="N48" s="81" t="s">
        <v>20</v>
      </c>
      <c r="O48" s="82">
        <f t="shared" si="138"/>
        <v>3554886163</v>
      </c>
      <c r="P48" s="100">
        <v>1088074</v>
      </c>
      <c r="Q48" s="100">
        <v>0</v>
      </c>
      <c r="R48" s="82">
        <f t="shared" si="139"/>
        <v>3553798089</v>
      </c>
      <c r="T48" s="112" t="s">
        <v>20</v>
      </c>
      <c r="U48" s="113">
        <f t="shared" si="140"/>
        <v>3553798089</v>
      </c>
      <c r="V48" s="117">
        <v>248447553</v>
      </c>
      <c r="W48" s="117">
        <v>0</v>
      </c>
      <c r="X48" s="113">
        <f t="shared" si="141"/>
        <v>3305350536</v>
      </c>
      <c r="Z48" s="140" t="s">
        <v>20</v>
      </c>
      <c r="AA48" s="141">
        <f t="shared" si="142"/>
        <v>3305350536</v>
      </c>
      <c r="AB48" s="142">
        <v>709505644</v>
      </c>
      <c r="AC48" s="142">
        <v>0</v>
      </c>
      <c r="AD48" s="141">
        <f t="shared" si="143"/>
        <v>2595844892</v>
      </c>
      <c r="AF48" s="169" t="s">
        <v>20</v>
      </c>
      <c r="AG48" s="170">
        <f t="shared" si="144"/>
        <v>2595844892</v>
      </c>
      <c r="AH48" s="171">
        <v>0</v>
      </c>
      <c r="AI48" s="171">
        <v>0</v>
      </c>
      <c r="AJ48" s="170">
        <f t="shared" si="145"/>
        <v>2595844892</v>
      </c>
      <c r="AL48" s="200" t="s">
        <v>20</v>
      </c>
      <c r="AM48" s="201">
        <f t="shared" si="146"/>
        <v>2595844892</v>
      </c>
      <c r="AN48" s="202">
        <v>0</v>
      </c>
      <c r="AO48" s="202">
        <v>0</v>
      </c>
      <c r="AP48" s="201">
        <f t="shared" si="147"/>
        <v>2595844892</v>
      </c>
      <c r="AR48" s="169" t="s">
        <v>20</v>
      </c>
      <c r="AS48" s="170">
        <f t="shared" si="148"/>
        <v>2595844892</v>
      </c>
      <c r="AT48" s="171">
        <v>0</v>
      </c>
      <c r="AU48" s="171">
        <v>0</v>
      </c>
      <c r="AV48" s="170">
        <f t="shared" si="149"/>
        <v>2595844892</v>
      </c>
      <c r="AX48" s="234" t="s">
        <v>20</v>
      </c>
      <c r="AY48" s="235">
        <f t="shared" si="150"/>
        <v>2595844892</v>
      </c>
      <c r="AZ48" s="236">
        <v>0</v>
      </c>
      <c r="BA48" s="236">
        <v>0</v>
      </c>
      <c r="BB48" s="235">
        <f t="shared" si="151"/>
        <v>2595844892</v>
      </c>
      <c r="BD48" s="266" t="s">
        <v>20</v>
      </c>
      <c r="BE48" s="267">
        <f t="shared" si="152"/>
        <v>2595844892</v>
      </c>
      <c r="BF48" s="267">
        <v>0</v>
      </c>
      <c r="BG48" s="267">
        <v>0</v>
      </c>
      <c r="BH48" s="267">
        <f t="shared" si="153"/>
        <v>2595844892</v>
      </c>
      <c r="BJ48" s="208" t="s">
        <v>20</v>
      </c>
      <c r="BK48" s="202">
        <f t="shared" si="154"/>
        <v>2595844892</v>
      </c>
      <c r="BL48" s="202">
        <v>0</v>
      </c>
      <c r="BM48" s="202">
        <v>0</v>
      </c>
      <c r="BN48" s="202">
        <f t="shared" si="155"/>
        <v>2595844892</v>
      </c>
      <c r="BP48" s="307" t="s">
        <v>20</v>
      </c>
      <c r="BQ48" s="308">
        <f t="shared" si="156"/>
        <v>2595844892</v>
      </c>
      <c r="BR48" s="308">
        <v>0</v>
      </c>
      <c r="BS48" s="308">
        <v>0</v>
      </c>
      <c r="BT48" s="308">
        <f t="shared" si="157"/>
        <v>2595844892</v>
      </c>
      <c r="BV48" s="53" t="s">
        <v>20</v>
      </c>
      <c r="BW48" s="54">
        <f t="shared" si="158"/>
        <v>3662781453</v>
      </c>
      <c r="BX48" s="54">
        <f t="shared" si="159"/>
        <v>1063832671</v>
      </c>
      <c r="BY48" s="54">
        <f t="shared" si="160"/>
        <v>3103890</v>
      </c>
      <c r="BZ48" s="54">
        <f t="shared" si="161"/>
        <v>2595844892</v>
      </c>
      <c r="CC48" s="221"/>
    </row>
    <row r="49" spans="1:81" ht="14.25" customHeight="1" x14ac:dyDescent="0.2">
      <c r="A49" s="13" t="s">
        <v>34</v>
      </c>
      <c r="B49" s="95">
        <v>474415370</v>
      </c>
      <c r="C49" s="95">
        <v>0</v>
      </c>
      <c r="D49" s="95">
        <v>0</v>
      </c>
      <c r="E49" s="95">
        <f t="shared" si="135"/>
        <v>474415370</v>
      </c>
      <c r="F49" s="325"/>
      <c r="H49" s="30" t="s">
        <v>34</v>
      </c>
      <c r="I49" s="31">
        <f t="shared" si="136"/>
        <v>474415370</v>
      </c>
      <c r="J49" s="98">
        <v>0</v>
      </c>
      <c r="K49" s="98">
        <v>0</v>
      </c>
      <c r="L49" s="31">
        <f t="shared" si="137"/>
        <v>474415370</v>
      </c>
      <c r="N49" s="81" t="s">
        <v>34</v>
      </c>
      <c r="O49" s="82">
        <f t="shared" si="138"/>
        <v>474415370</v>
      </c>
      <c r="P49" s="100">
        <v>0</v>
      </c>
      <c r="Q49" s="100">
        <v>0</v>
      </c>
      <c r="R49" s="82">
        <f t="shared" si="139"/>
        <v>474415370</v>
      </c>
      <c r="T49" s="112" t="s">
        <v>34</v>
      </c>
      <c r="U49" s="113">
        <f t="shared" si="140"/>
        <v>474415370</v>
      </c>
      <c r="V49" s="117">
        <v>0</v>
      </c>
      <c r="W49" s="117">
        <v>0</v>
      </c>
      <c r="X49" s="113">
        <f t="shared" si="141"/>
        <v>474415370</v>
      </c>
      <c r="Z49" s="140" t="s">
        <v>34</v>
      </c>
      <c r="AA49" s="141">
        <f t="shared" si="142"/>
        <v>474415370</v>
      </c>
      <c r="AB49" s="142">
        <v>2017312</v>
      </c>
      <c r="AC49" s="142">
        <v>0</v>
      </c>
      <c r="AD49" s="141">
        <f t="shared" si="143"/>
        <v>472398058</v>
      </c>
      <c r="AF49" s="169" t="s">
        <v>34</v>
      </c>
      <c r="AG49" s="170">
        <f t="shared" si="144"/>
        <v>472398058</v>
      </c>
      <c r="AH49" s="171">
        <v>0</v>
      </c>
      <c r="AI49" s="171">
        <v>0</v>
      </c>
      <c r="AJ49" s="170">
        <f t="shared" si="145"/>
        <v>472398058</v>
      </c>
      <c r="AL49" s="200" t="s">
        <v>34</v>
      </c>
      <c r="AM49" s="201">
        <f t="shared" si="146"/>
        <v>472398058</v>
      </c>
      <c r="AN49" s="202">
        <v>0</v>
      </c>
      <c r="AO49" s="202">
        <v>0</v>
      </c>
      <c r="AP49" s="201">
        <f t="shared" si="147"/>
        <v>472398058</v>
      </c>
      <c r="AR49" s="169" t="s">
        <v>34</v>
      </c>
      <c r="AS49" s="170">
        <f t="shared" si="148"/>
        <v>472398058</v>
      </c>
      <c r="AT49" s="171">
        <v>0</v>
      </c>
      <c r="AU49" s="171">
        <v>0</v>
      </c>
      <c r="AV49" s="170">
        <f t="shared" si="149"/>
        <v>472398058</v>
      </c>
      <c r="AX49" s="234" t="s">
        <v>34</v>
      </c>
      <c r="AY49" s="235">
        <f t="shared" si="150"/>
        <v>472398058</v>
      </c>
      <c r="AZ49" s="236">
        <v>0</v>
      </c>
      <c r="BA49" s="236">
        <v>0</v>
      </c>
      <c r="BB49" s="235">
        <f t="shared" si="151"/>
        <v>472398058</v>
      </c>
      <c r="BD49" s="266" t="s">
        <v>34</v>
      </c>
      <c r="BE49" s="267">
        <f t="shared" si="152"/>
        <v>472398058</v>
      </c>
      <c r="BF49" s="267">
        <v>0</v>
      </c>
      <c r="BG49" s="267">
        <v>0</v>
      </c>
      <c r="BH49" s="267">
        <f t="shared" si="153"/>
        <v>472398058</v>
      </c>
      <c r="BJ49" s="208" t="s">
        <v>34</v>
      </c>
      <c r="BK49" s="202">
        <f t="shared" si="154"/>
        <v>472398058</v>
      </c>
      <c r="BL49" s="202">
        <v>0</v>
      </c>
      <c r="BM49" s="202">
        <v>0</v>
      </c>
      <c r="BN49" s="202">
        <f t="shared" si="155"/>
        <v>472398058</v>
      </c>
      <c r="BP49" s="307" t="s">
        <v>34</v>
      </c>
      <c r="BQ49" s="308">
        <f t="shared" si="156"/>
        <v>472398058</v>
      </c>
      <c r="BR49" s="308">
        <v>0</v>
      </c>
      <c r="BS49" s="308">
        <v>0</v>
      </c>
      <c r="BT49" s="308">
        <f t="shared" si="157"/>
        <v>472398058</v>
      </c>
      <c r="BV49" s="53" t="s">
        <v>34</v>
      </c>
      <c r="BW49" s="54">
        <f t="shared" si="158"/>
        <v>474415370</v>
      </c>
      <c r="BX49" s="54">
        <f t="shared" si="159"/>
        <v>2017312</v>
      </c>
      <c r="BY49" s="54">
        <f t="shared" si="160"/>
        <v>0</v>
      </c>
      <c r="BZ49" s="54">
        <f t="shared" si="161"/>
        <v>472398058</v>
      </c>
      <c r="CC49" s="221"/>
    </row>
    <row r="50" spans="1:81" x14ac:dyDescent="0.2">
      <c r="A50" s="3"/>
      <c r="B50" s="327"/>
      <c r="C50" s="328"/>
      <c r="D50" s="278"/>
      <c r="E50" s="278"/>
      <c r="F50" s="325"/>
      <c r="H50" s="25"/>
      <c r="I50" s="24"/>
      <c r="J50" s="345"/>
      <c r="K50" s="344"/>
      <c r="L50" s="24"/>
      <c r="N50" s="76"/>
      <c r="O50" s="75"/>
      <c r="P50" s="351"/>
      <c r="Q50" s="350"/>
      <c r="R50" s="75"/>
      <c r="T50" s="107"/>
      <c r="U50" s="106"/>
      <c r="V50" s="356"/>
      <c r="W50" s="355"/>
      <c r="X50" s="106"/>
      <c r="Z50" s="135"/>
      <c r="AA50" s="134"/>
      <c r="AB50" s="364"/>
      <c r="AC50" s="363"/>
      <c r="AD50" s="134"/>
      <c r="AF50" s="164"/>
      <c r="AG50" s="163"/>
      <c r="AH50" s="187"/>
      <c r="AI50" s="188"/>
      <c r="AJ50" s="163"/>
      <c r="AL50" s="195"/>
      <c r="AM50" s="194"/>
      <c r="AN50" s="209"/>
      <c r="AO50" s="210"/>
      <c r="AP50" s="194"/>
      <c r="AR50" s="164"/>
      <c r="AS50" s="163"/>
      <c r="AT50" s="187"/>
      <c r="AU50" s="188"/>
      <c r="AV50" s="163"/>
      <c r="AX50" s="229"/>
      <c r="AY50" s="228"/>
      <c r="AZ50" s="243"/>
      <c r="BA50" s="244"/>
      <c r="BB50" s="228"/>
      <c r="BD50" s="261"/>
      <c r="BE50" s="260"/>
      <c r="BF50" s="270"/>
      <c r="BG50" s="260"/>
      <c r="BH50" s="260"/>
      <c r="BJ50" s="284"/>
      <c r="BK50" s="210"/>
      <c r="BL50" s="209"/>
      <c r="BM50" s="210"/>
      <c r="BN50" s="210"/>
      <c r="BP50" s="302"/>
      <c r="BQ50" s="301"/>
      <c r="BR50" s="311"/>
      <c r="BS50" s="301"/>
      <c r="BT50" s="301"/>
      <c r="BV50" s="48"/>
      <c r="BW50" s="47"/>
      <c r="BX50" s="57"/>
      <c r="BY50" s="47"/>
      <c r="BZ50" s="47"/>
      <c r="CC50" s="221"/>
    </row>
    <row r="51" spans="1:81" x14ac:dyDescent="0.2">
      <c r="A51" s="3"/>
      <c r="B51" s="327"/>
      <c r="C51" s="328"/>
      <c r="D51" s="278"/>
      <c r="E51" s="278"/>
      <c r="F51" s="325"/>
      <c r="H51" s="25"/>
      <c r="I51" s="24"/>
      <c r="J51" s="345"/>
      <c r="K51" s="344"/>
      <c r="L51" s="24"/>
      <c r="N51" s="76"/>
      <c r="O51" s="75"/>
      <c r="P51" s="351"/>
      <c r="Q51" s="350"/>
      <c r="R51" s="75"/>
      <c r="T51" s="107"/>
      <c r="U51" s="106"/>
      <c r="V51" s="356"/>
      <c r="W51" s="355"/>
      <c r="X51" s="106"/>
      <c r="Z51" s="135"/>
      <c r="AA51" s="134"/>
      <c r="AB51" s="364"/>
      <c r="AC51" s="363"/>
      <c r="AD51" s="134"/>
      <c r="AF51" s="164"/>
      <c r="AG51" s="163"/>
      <c r="AH51" s="187"/>
      <c r="AI51" s="188"/>
      <c r="AJ51" s="163"/>
      <c r="AL51" s="195"/>
      <c r="AM51" s="194"/>
      <c r="AN51" s="209"/>
      <c r="AO51" s="210"/>
      <c r="AP51" s="194"/>
      <c r="AR51" s="164"/>
      <c r="AS51" s="163"/>
      <c r="AT51" s="187"/>
      <c r="AU51" s="188"/>
      <c r="AV51" s="163"/>
      <c r="AX51" s="229"/>
      <c r="AY51" s="228"/>
      <c r="AZ51" s="243"/>
      <c r="BA51" s="244"/>
      <c r="BB51" s="228"/>
      <c r="BD51" s="261"/>
      <c r="BE51" s="260"/>
      <c r="BF51" s="270"/>
      <c r="BG51" s="260"/>
      <c r="BH51" s="260"/>
      <c r="BJ51" s="284"/>
      <c r="BK51" s="210"/>
      <c r="BL51" s="209"/>
      <c r="BM51" s="210"/>
      <c r="BN51" s="210"/>
      <c r="BP51" s="302"/>
      <c r="BQ51" s="301"/>
      <c r="BR51" s="311"/>
      <c r="BS51" s="301"/>
      <c r="BT51" s="301"/>
      <c r="BV51" s="48"/>
      <c r="BW51" s="47"/>
      <c r="BX51" s="57"/>
      <c r="BY51" s="47"/>
      <c r="BZ51" s="47"/>
      <c r="CC51" s="221"/>
    </row>
    <row r="52" spans="1:81" ht="15.75" x14ac:dyDescent="0.2">
      <c r="A52" s="1" t="s">
        <v>75</v>
      </c>
      <c r="B52" s="327"/>
      <c r="C52" s="278"/>
      <c r="D52" s="278"/>
      <c r="E52" s="278"/>
      <c r="F52" s="325"/>
      <c r="H52" s="23" t="s">
        <v>38</v>
      </c>
      <c r="I52" s="24"/>
      <c r="J52" s="344"/>
      <c r="K52" s="344"/>
      <c r="L52" s="24"/>
      <c r="N52" s="74" t="s">
        <v>38</v>
      </c>
      <c r="O52" s="75"/>
      <c r="P52" s="350"/>
      <c r="Q52" s="350"/>
      <c r="R52" s="75"/>
      <c r="T52" s="105" t="s">
        <v>38</v>
      </c>
      <c r="U52" s="106"/>
      <c r="V52" s="355"/>
      <c r="W52" s="355"/>
      <c r="X52" s="106"/>
      <c r="Z52" s="133" t="s">
        <v>38</v>
      </c>
      <c r="AA52" s="134"/>
      <c r="AB52" s="363"/>
      <c r="AC52" s="363"/>
      <c r="AD52" s="134"/>
      <c r="AF52" s="162" t="s">
        <v>38</v>
      </c>
      <c r="AG52" s="163"/>
      <c r="AH52" s="188"/>
      <c r="AI52" s="188"/>
      <c r="AJ52" s="163"/>
      <c r="AL52" s="193" t="s">
        <v>38</v>
      </c>
      <c r="AM52" s="194"/>
      <c r="AN52" s="210"/>
      <c r="AO52" s="210"/>
      <c r="AP52" s="194"/>
      <c r="AR52" s="162" t="s">
        <v>38</v>
      </c>
      <c r="AS52" s="163"/>
      <c r="AT52" s="188"/>
      <c r="AU52" s="188"/>
      <c r="AV52" s="163"/>
      <c r="AX52" s="227" t="s">
        <v>38</v>
      </c>
      <c r="AY52" s="228"/>
      <c r="AZ52" s="244"/>
      <c r="BA52" s="244"/>
      <c r="BB52" s="228"/>
      <c r="BD52" s="259" t="s">
        <v>38</v>
      </c>
      <c r="BE52" s="260"/>
      <c r="BF52" s="260"/>
      <c r="BG52" s="260"/>
      <c r="BH52" s="260"/>
      <c r="BJ52" s="283" t="s">
        <v>38</v>
      </c>
      <c r="BK52" s="210"/>
      <c r="BL52" s="210"/>
      <c r="BM52" s="210"/>
      <c r="BN52" s="210"/>
      <c r="BP52" s="300" t="s">
        <v>38</v>
      </c>
      <c r="BQ52" s="301"/>
      <c r="BR52" s="301"/>
      <c r="BS52" s="301"/>
      <c r="BT52" s="301"/>
      <c r="BV52" s="46" t="s">
        <v>38</v>
      </c>
      <c r="BW52" s="47"/>
      <c r="BX52" s="47"/>
      <c r="BY52" s="47"/>
      <c r="BZ52" s="47"/>
      <c r="CC52" s="221"/>
    </row>
    <row r="53" spans="1:81" x14ac:dyDescent="0.2">
      <c r="A53" s="3"/>
      <c r="B53" s="327">
        <f>+B54+B59</f>
        <v>781002205.20000005</v>
      </c>
      <c r="C53" s="278"/>
      <c r="D53" s="278"/>
      <c r="E53" s="278"/>
      <c r="F53" s="325"/>
      <c r="H53" s="25"/>
      <c r="I53" s="24"/>
      <c r="J53" s="344"/>
      <c r="K53" s="344"/>
      <c r="L53" s="24"/>
      <c r="N53" s="76"/>
      <c r="O53" s="75"/>
      <c r="P53" s="350"/>
      <c r="Q53" s="350"/>
      <c r="R53" s="75"/>
      <c r="T53" s="107"/>
      <c r="U53" s="106"/>
      <c r="V53" s="355"/>
      <c r="W53" s="355"/>
      <c r="X53" s="106"/>
      <c r="Z53" s="135"/>
      <c r="AA53" s="134"/>
      <c r="AB53" s="363"/>
      <c r="AC53" s="363"/>
      <c r="AD53" s="134"/>
      <c r="AF53" s="164"/>
      <c r="AG53" s="163"/>
      <c r="AH53" s="188"/>
      <c r="AI53" s="188"/>
      <c r="AJ53" s="163"/>
      <c r="AL53" s="195"/>
      <c r="AM53" s="194"/>
      <c r="AN53" s="210"/>
      <c r="AO53" s="210"/>
      <c r="AP53" s="194"/>
      <c r="AR53" s="164"/>
      <c r="AS53" s="163"/>
      <c r="AT53" s="188"/>
      <c r="AU53" s="188"/>
      <c r="AV53" s="163"/>
      <c r="AX53" s="229"/>
      <c r="AY53" s="228"/>
      <c r="AZ53" s="244"/>
      <c r="BA53" s="244"/>
      <c r="BB53" s="228"/>
      <c r="BD53" s="261"/>
      <c r="BE53" s="260"/>
      <c r="BF53" s="260"/>
      <c r="BG53" s="260"/>
      <c r="BH53" s="260"/>
      <c r="BJ53" s="284"/>
      <c r="BK53" s="210"/>
      <c r="BL53" s="210"/>
      <c r="BM53" s="210"/>
      <c r="BN53" s="210"/>
      <c r="BP53" s="302"/>
      <c r="BQ53" s="301"/>
      <c r="BR53" s="301"/>
      <c r="BS53" s="301"/>
      <c r="BT53" s="301"/>
      <c r="BV53" s="48"/>
      <c r="BW53" s="47"/>
      <c r="BX53" s="47"/>
      <c r="BY53" s="47"/>
      <c r="BZ53" s="47"/>
      <c r="CC53" s="221"/>
    </row>
    <row r="54" spans="1:81" s="19" customFormat="1" x14ac:dyDescent="0.2">
      <c r="A54" s="15" t="s">
        <v>12</v>
      </c>
      <c r="B54" s="322">
        <f>SUM(B56:B57)</f>
        <v>654908674.20000005</v>
      </c>
      <c r="C54" s="322">
        <f t="shared" ref="C54:D54" si="162">SUM(C56:C57)</f>
        <v>0</v>
      </c>
      <c r="D54" s="322">
        <f t="shared" si="162"/>
        <v>0</v>
      </c>
      <c r="E54" s="322">
        <f>+B54-C54-D54</f>
        <v>654908674.20000005</v>
      </c>
      <c r="F54" s="325"/>
      <c r="H54" s="26" t="s">
        <v>12</v>
      </c>
      <c r="I54" s="27">
        <f>SUM(I56:I57)</f>
        <v>654908674.20000005</v>
      </c>
      <c r="J54" s="340">
        <f t="shared" ref="J54:K54" si="163">SUM(J56:J57)</f>
        <v>0</v>
      </c>
      <c r="K54" s="340">
        <f t="shared" si="163"/>
        <v>0</v>
      </c>
      <c r="L54" s="27">
        <f>+I54-J54-K54</f>
        <v>654908674.20000005</v>
      </c>
      <c r="N54" s="77" t="s">
        <v>12</v>
      </c>
      <c r="O54" s="78">
        <f>SUM(O56:O57)</f>
        <v>654908674.20000005</v>
      </c>
      <c r="P54" s="346">
        <f t="shared" ref="P54:Q54" si="164">SUM(P56:P57)</f>
        <v>0</v>
      </c>
      <c r="Q54" s="346">
        <f t="shared" si="164"/>
        <v>12789291</v>
      </c>
      <c r="R54" s="78">
        <f>+O54-P54-Q54</f>
        <v>642119383.20000005</v>
      </c>
      <c r="T54" s="108" t="s">
        <v>12</v>
      </c>
      <c r="U54" s="109">
        <f>SUM(U56:U57)</f>
        <v>642119383.20000005</v>
      </c>
      <c r="V54" s="128">
        <f t="shared" ref="V54:W54" si="165">SUM(V56:V57)</f>
        <v>0</v>
      </c>
      <c r="W54" s="128">
        <f t="shared" si="165"/>
        <v>9155045</v>
      </c>
      <c r="X54" s="109">
        <f>+U54-V54-W54</f>
        <v>632964338.20000005</v>
      </c>
      <c r="Z54" s="136" t="s">
        <v>12</v>
      </c>
      <c r="AA54" s="137">
        <f>SUM(AA56:AA57)</f>
        <v>632964338.20000005</v>
      </c>
      <c r="AB54" s="146">
        <f t="shared" ref="AB54:AC54" si="166">SUM(AB56:AB57)</f>
        <v>5301450</v>
      </c>
      <c r="AC54" s="146">
        <f t="shared" si="166"/>
        <v>49654767</v>
      </c>
      <c r="AD54" s="137">
        <f>+AA54-AB54-AC54</f>
        <v>578008121.20000005</v>
      </c>
      <c r="AF54" s="165" t="s">
        <v>12</v>
      </c>
      <c r="AG54" s="166">
        <f>SUM(AG56:AG57)</f>
        <v>578008121.20000005</v>
      </c>
      <c r="AH54" s="175">
        <f t="shared" ref="AH54:AI54" si="167">SUM(AH56:AH57)</f>
        <v>0</v>
      </c>
      <c r="AI54" s="175">
        <f t="shared" si="167"/>
        <v>37120140</v>
      </c>
      <c r="AJ54" s="166">
        <f>+AG54-AH54-AI54</f>
        <v>540887981.20000005</v>
      </c>
      <c r="AL54" s="196" t="s">
        <v>12</v>
      </c>
      <c r="AM54" s="197">
        <f>SUM(AM56:AM57)</f>
        <v>540887981.20000005</v>
      </c>
      <c r="AN54" s="206">
        <f t="shared" ref="AN54:AO54" si="168">SUM(AN56:AN57)</f>
        <v>0</v>
      </c>
      <c r="AO54" s="206">
        <f t="shared" si="168"/>
        <v>0</v>
      </c>
      <c r="AP54" s="197">
        <f>+AM54-AN54-AO54</f>
        <v>540887981.20000005</v>
      </c>
      <c r="AR54" s="165" t="s">
        <v>12</v>
      </c>
      <c r="AS54" s="166">
        <f>SUM(AS56:AS57)</f>
        <v>540887981.20000005</v>
      </c>
      <c r="AT54" s="175">
        <f t="shared" ref="AT54:AU54" si="169">SUM(AT56:AT57)</f>
        <v>0</v>
      </c>
      <c r="AU54" s="175">
        <f t="shared" si="169"/>
        <v>0</v>
      </c>
      <c r="AV54" s="166">
        <f>+AS54-AT54-AU54</f>
        <v>540887981.20000005</v>
      </c>
      <c r="AX54" s="230" t="s">
        <v>12</v>
      </c>
      <c r="AY54" s="231">
        <f>SUM(AY56:AY57)</f>
        <v>540887981.20000005</v>
      </c>
      <c r="AZ54" s="240">
        <f t="shared" ref="AZ54:BA54" si="170">SUM(AZ56:AZ57)</f>
        <v>0</v>
      </c>
      <c r="BA54" s="240">
        <f t="shared" si="170"/>
        <v>0</v>
      </c>
      <c r="BB54" s="231">
        <f>+AY54-AZ54-BA54</f>
        <v>540887981.20000005</v>
      </c>
      <c r="BD54" s="262" t="s">
        <v>12</v>
      </c>
      <c r="BE54" s="263">
        <f>SUM(BE56:BE57)</f>
        <v>540887981.20000005</v>
      </c>
      <c r="BF54" s="263">
        <f t="shared" ref="BF54:BG54" si="171">SUM(BF56:BF57)</f>
        <v>0</v>
      </c>
      <c r="BG54" s="263">
        <f t="shared" si="171"/>
        <v>0</v>
      </c>
      <c r="BH54" s="263">
        <f>+BE54-BF54-BG54</f>
        <v>540887981.20000005</v>
      </c>
      <c r="BJ54" s="285" t="s">
        <v>12</v>
      </c>
      <c r="BK54" s="206">
        <f>SUM(BK56:BK57)</f>
        <v>540887981.20000005</v>
      </c>
      <c r="BL54" s="206">
        <f t="shared" ref="BL54:BM54" si="172">SUM(BL56:BL57)</f>
        <v>0</v>
      </c>
      <c r="BM54" s="206">
        <f t="shared" si="172"/>
        <v>0</v>
      </c>
      <c r="BN54" s="206">
        <f>+BK54-BL54-BM54</f>
        <v>540887981.20000005</v>
      </c>
      <c r="BP54" s="303" t="s">
        <v>12</v>
      </c>
      <c r="BQ54" s="304">
        <f>SUM(BQ56:BQ57)</f>
        <v>540887981.20000005</v>
      </c>
      <c r="BR54" s="304">
        <f t="shared" ref="BR54:BS54" si="173">SUM(BR56:BR57)</f>
        <v>0</v>
      </c>
      <c r="BS54" s="304">
        <f t="shared" si="173"/>
        <v>0</v>
      </c>
      <c r="BT54" s="304">
        <f>+BQ54-BR54-BS54</f>
        <v>540887981.20000005</v>
      </c>
      <c r="BV54" s="49" t="s">
        <v>12</v>
      </c>
      <c r="BW54" s="50">
        <f>SUM(BW56:BW57)</f>
        <v>654908674.20000005</v>
      </c>
      <c r="BX54" s="50">
        <f t="shared" ref="BX54:BY54" si="174">SUM(BX56:BX57)</f>
        <v>5301450</v>
      </c>
      <c r="BY54" s="50">
        <f t="shared" si="174"/>
        <v>108719243</v>
      </c>
      <c r="BZ54" s="50">
        <f>+BW54-BX54-BY54</f>
        <v>540887981.20000005</v>
      </c>
      <c r="CA54" s="222">
        <f>+BZ54+BZ59</f>
        <v>633425098.20000005</v>
      </c>
      <c r="CB54" s="222">
        <f>+CA55-CA54</f>
        <v>0</v>
      </c>
      <c r="CC54" s="221"/>
    </row>
    <row r="55" spans="1:81" x14ac:dyDescent="0.2">
      <c r="A55" s="11" t="s">
        <v>1</v>
      </c>
      <c r="B55" s="323"/>
      <c r="C55" s="323"/>
      <c r="D55" s="323"/>
      <c r="E55" s="323"/>
      <c r="F55" s="325"/>
      <c r="H55" s="28" t="s">
        <v>1</v>
      </c>
      <c r="I55" s="29"/>
      <c r="J55" s="341"/>
      <c r="K55" s="341"/>
      <c r="L55" s="29"/>
      <c r="N55" s="79" t="s">
        <v>1</v>
      </c>
      <c r="O55" s="80"/>
      <c r="P55" s="347"/>
      <c r="Q55" s="347"/>
      <c r="R55" s="80"/>
      <c r="T55" s="110" t="s">
        <v>1</v>
      </c>
      <c r="U55" s="111"/>
      <c r="V55" s="129"/>
      <c r="W55" s="129"/>
      <c r="X55" s="111"/>
      <c r="Z55" s="138" t="s">
        <v>1</v>
      </c>
      <c r="AA55" s="139"/>
      <c r="AB55" s="147"/>
      <c r="AC55" s="147"/>
      <c r="AD55" s="139"/>
      <c r="AF55" s="167" t="s">
        <v>1</v>
      </c>
      <c r="AG55" s="168"/>
      <c r="AH55" s="176"/>
      <c r="AI55" s="176"/>
      <c r="AJ55" s="168"/>
      <c r="AL55" s="198" t="s">
        <v>1</v>
      </c>
      <c r="AM55" s="199"/>
      <c r="AN55" s="207"/>
      <c r="AO55" s="207"/>
      <c r="AP55" s="199"/>
      <c r="AR55" s="167" t="s">
        <v>1</v>
      </c>
      <c r="AS55" s="168"/>
      <c r="AT55" s="176"/>
      <c r="AU55" s="176"/>
      <c r="AV55" s="168"/>
      <c r="AX55" s="232" t="s">
        <v>1</v>
      </c>
      <c r="AY55" s="233"/>
      <c r="AZ55" s="241"/>
      <c r="BA55" s="241"/>
      <c r="BB55" s="233"/>
      <c r="BD55" s="264" t="s">
        <v>1</v>
      </c>
      <c r="BE55" s="265"/>
      <c r="BF55" s="265"/>
      <c r="BG55" s="265"/>
      <c r="BH55" s="265"/>
      <c r="BJ55" s="286" t="s">
        <v>1</v>
      </c>
      <c r="BK55" s="207"/>
      <c r="BL55" s="207"/>
      <c r="BM55" s="207"/>
      <c r="BN55" s="207"/>
      <c r="BP55" s="305" t="s">
        <v>1</v>
      </c>
      <c r="BQ55" s="306"/>
      <c r="BR55" s="306"/>
      <c r="BS55" s="306"/>
      <c r="BT55" s="306"/>
      <c r="BV55" s="51" t="s">
        <v>1</v>
      </c>
      <c r="BW55" s="52"/>
      <c r="BX55" s="52"/>
      <c r="BY55" s="52"/>
      <c r="BZ55" s="52"/>
      <c r="CA55" s="221">
        <v>633425098.20000005</v>
      </c>
      <c r="CC55" s="221"/>
    </row>
    <row r="56" spans="1:81" x14ac:dyDescent="0.2">
      <c r="A56" s="13" t="s">
        <v>32</v>
      </c>
      <c r="B56" s="95">
        <v>37500875</v>
      </c>
      <c r="C56" s="95">
        <v>0</v>
      </c>
      <c r="D56" s="95">
        <v>0</v>
      </c>
      <c r="E56" s="95">
        <f>+B56-C56-D56</f>
        <v>37500875</v>
      </c>
      <c r="F56" s="325"/>
      <c r="H56" s="30" t="s">
        <v>32</v>
      </c>
      <c r="I56" s="31">
        <f t="shared" ref="I56:I57" si="175">+E56</f>
        <v>37500875</v>
      </c>
      <c r="J56" s="98">
        <v>0</v>
      </c>
      <c r="K56" s="98">
        <v>0</v>
      </c>
      <c r="L56" s="31">
        <f>+I56-J56-K56</f>
        <v>37500875</v>
      </c>
      <c r="N56" s="81" t="s">
        <v>32</v>
      </c>
      <c r="O56" s="82">
        <f t="shared" ref="O56:O57" si="176">+L56</f>
        <v>37500875</v>
      </c>
      <c r="P56" s="100">
        <v>0</v>
      </c>
      <c r="Q56" s="100">
        <v>0</v>
      </c>
      <c r="R56" s="82">
        <f>+O56-P56-Q56</f>
        <v>37500875</v>
      </c>
      <c r="T56" s="112" t="s">
        <v>32</v>
      </c>
      <c r="U56" s="113">
        <f t="shared" ref="U56:U57" si="177">+R56</f>
        <v>37500875</v>
      </c>
      <c r="V56" s="117">
        <v>0</v>
      </c>
      <c r="W56" s="117">
        <v>2216124</v>
      </c>
      <c r="X56" s="113">
        <f>+U56-V56-W56</f>
        <v>35284751</v>
      </c>
      <c r="Z56" s="140" t="s">
        <v>32</v>
      </c>
      <c r="AA56" s="141">
        <f t="shared" ref="AA56:AA57" si="178">+X56</f>
        <v>35284751</v>
      </c>
      <c r="AB56" s="142">
        <v>0</v>
      </c>
      <c r="AC56" s="142">
        <v>0</v>
      </c>
      <c r="AD56" s="141">
        <f>+AA56-AB56-AC56</f>
        <v>35284751</v>
      </c>
      <c r="AF56" s="169" t="s">
        <v>32</v>
      </c>
      <c r="AG56" s="170">
        <f t="shared" ref="AG56:AG57" si="179">+AD56</f>
        <v>35284751</v>
      </c>
      <c r="AH56" s="171">
        <v>0</v>
      </c>
      <c r="AI56" s="171">
        <v>4059068</v>
      </c>
      <c r="AJ56" s="170">
        <f>+AG56-AH56-AI56</f>
        <v>31225683</v>
      </c>
      <c r="AL56" s="200" t="s">
        <v>32</v>
      </c>
      <c r="AM56" s="201">
        <f t="shared" ref="AM56:AM57" si="180">+AJ56</f>
        <v>31225683</v>
      </c>
      <c r="AN56" s="202">
        <v>0</v>
      </c>
      <c r="AO56" s="202">
        <v>0</v>
      </c>
      <c r="AP56" s="201">
        <f>+AM56-AN56-AO56</f>
        <v>31225683</v>
      </c>
      <c r="AR56" s="169" t="s">
        <v>32</v>
      </c>
      <c r="AS56" s="170">
        <f t="shared" ref="AS56:AS57" si="181">+AP56</f>
        <v>31225683</v>
      </c>
      <c r="AT56" s="171">
        <v>0</v>
      </c>
      <c r="AU56" s="171">
        <v>0</v>
      </c>
      <c r="AV56" s="170">
        <f>+AS56-AT56-AU56</f>
        <v>31225683</v>
      </c>
      <c r="AX56" s="234" t="s">
        <v>32</v>
      </c>
      <c r="AY56" s="235">
        <f t="shared" ref="AY56:AY57" si="182">+AV56</f>
        <v>31225683</v>
      </c>
      <c r="AZ56" s="236">
        <v>0</v>
      </c>
      <c r="BA56" s="236">
        <v>0</v>
      </c>
      <c r="BB56" s="235">
        <f>+AY56-AZ56-BA56</f>
        <v>31225683</v>
      </c>
      <c r="BD56" s="266" t="s">
        <v>32</v>
      </c>
      <c r="BE56" s="267">
        <f t="shared" ref="BE56:BE57" si="183">+BB56</f>
        <v>31225683</v>
      </c>
      <c r="BF56" s="267">
        <v>0</v>
      </c>
      <c r="BG56" s="267">
        <v>0</v>
      </c>
      <c r="BH56" s="267">
        <f>+BE56-BF56-BG56</f>
        <v>31225683</v>
      </c>
      <c r="BJ56" s="208" t="s">
        <v>32</v>
      </c>
      <c r="BK56" s="202">
        <f t="shared" ref="BK56:BK57" si="184">+BH56</f>
        <v>31225683</v>
      </c>
      <c r="BL56" s="202">
        <v>0</v>
      </c>
      <c r="BM56" s="202">
        <v>0</v>
      </c>
      <c r="BN56" s="202">
        <f>+BK56-BL56-BM56</f>
        <v>31225683</v>
      </c>
      <c r="BP56" s="307" t="s">
        <v>32</v>
      </c>
      <c r="BQ56" s="308">
        <f t="shared" ref="BQ56:BQ57" si="185">+BN56</f>
        <v>31225683</v>
      </c>
      <c r="BR56" s="308">
        <v>0</v>
      </c>
      <c r="BS56" s="308">
        <v>0</v>
      </c>
      <c r="BT56" s="308">
        <f>+BQ56-BR56-BS56</f>
        <v>31225683</v>
      </c>
      <c r="BV56" s="53" t="s">
        <v>32</v>
      </c>
      <c r="BW56" s="54">
        <f t="shared" ref="BW56:BW57" si="186">+B56</f>
        <v>37500875</v>
      </c>
      <c r="BX56" s="54">
        <f t="shared" ref="BX56:BX57" si="187">+C56+J56+P56+V56+AB56+AH56+AN56+AT56+AZ56+BF56+BL56+BR56</f>
        <v>0</v>
      </c>
      <c r="BY56" s="54">
        <f t="shared" ref="BY56:BY57" si="188">+D56+K56+Q56+W56+AC56+AI56+AO56+AU56+BA56+BG56+BM56+BS56</f>
        <v>6275192</v>
      </c>
      <c r="BZ56" s="54">
        <f t="shared" ref="BZ56:BZ57" si="189">+BW56-BX56-BY56</f>
        <v>31225683</v>
      </c>
      <c r="CC56" s="221"/>
    </row>
    <row r="57" spans="1:81" ht="15.75" customHeight="1" x14ac:dyDescent="0.2">
      <c r="A57" s="13" t="s">
        <v>33</v>
      </c>
      <c r="B57" s="95">
        <v>617407799.20000005</v>
      </c>
      <c r="C57" s="95">
        <v>0</v>
      </c>
      <c r="D57" s="95">
        <v>0</v>
      </c>
      <c r="E57" s="95">
        <f>+B57-C57-D57</f>
        <v>617407799.20000005</v>
      </c>
      <c r="F57" s="325">
        <v>34498.000000715256</v>
      </c>
      <c r="H57" s="30" t="s">
        <v>33</v>
      </c>
      <c r="I57" s="31">
        <f t="shared" si="175"/>
        <v>617407799.20000005</v>
      </c>
      <c r="J57" s="98">
        <v>0</v>
      </c>
      <c r="K57" s="98">
        <v>0</v>
      </c>
      <c r="L57" s="31">
        <f>+I57-J57-K57</f>
        <v>617407799.20000005</v>
      </c>
      <c r="N57" s="81" t="s">
        <v>33</v>
      </c>
      <c r="O57" s="82">
        <f t="shared" si="176"/>
        <v>617407799.20000005</v>
      </c>
      <c r="P57" s="100">
        <v>0</v>
      </c>
      <c r="Q57" s="100">
        <v>12789291</v>
      </c>
      <c r="R57" s="82">
        <f>+O57-P57-Q57</f>
        <v>604618508.20000005</v>
      </c>
      <c r="T57" s="112" t="s">
        <v>33</v>
      </c>
      <c r="U57" s="113">
        <f t="shared" si="177"/>
        <v>604618508.20000005</v>
      </c>
      <c r="V57" s="117">
        <v>0</v>
      </c>
      <c r="W57" s="117">
        <v>6938921</v>
      </c>
      <c r="X57" s="113">
        <f>+U57-V57-W57</f>
        <v>597679587.20000005</v>
      </c>
      <c r="Z57" s="140" t="s">
        <v>33</v>
      </c>
      <c r="AA57" s="141">
        <f t="shared" si="178"/>
        <v>597679587.20000005</v>
      </c>
      <c r="AB57" s="142">
        <v>5301450</v>
      </c>
      <c r="AC57" s="142">
        <v>49654767</v>
      </c>
      <c r="AD57" s="141">
        <f>+AA57-AB57-AC57</f>
        <v>542723370.20000005</v>
      </c>
      <c r="AF57" s="169" t="s">
        <v>33</v>
      </c>
      <c r="AG57" s="170">
        <f t="shared" si="179"/>
        <v>542723370.20000005</v>
      </c>
      <c r="AH57" s="171">
        <v>0</v>
      </c>
      <c r="AI57" s="171">
        <v>33061072</v>
      </c>
      <c r="AJ57" s="170">
        <f>+AG57-AH57-AI57</f>
        <v>509662298.20000005</v>
      </c>
      <c r="AL57" s="200" t="s">
        <v>33</v>
      </c>
      <c r="AM57" s="201">
        <f t="shared" si="180"/>
        <v>509662298.20000005</v>
      </c>
      <c r="AN57" s="202">
        <v>0</v>
      </c>
      <c r="AO57" s="202">
        <v>0</v>
      </c>
      <c r="AP57" s="201">
        <f>+AM57-AN57-AO57</f>
        <v>509662298.20000005</v>
      </c>
      <c r="AR57" s="169" t="s">
        <v>33</v>
      </c>
      <c r="AS57" s="170">
        <f t="shared" si="181"/>
        <v>509662298.20000005</v>
      </c>
      <c r="AT57" s="171">
        <v>0</v>
      </c>
      <c r="AU57" s="171">
        <v>0</v>
      </c>
      <c r="AV57" s="170">
        <f>+AS57-AT57-AU57</f>
        <v>509662298.20000005</v>
      </c>
      <c r="AX57" s="234" t="s">
        <v>33</v>
      </c>
      <c r="AY57" s="235">
        <f t="shared" si="182"/>
        <v>509662298.20000005</v>
      </c>
      <c r="AZ57" s="236">
        <v>0</v>
      </c>
      <c r="BA57" s="236">
        <v>0</v>
      </c>
      <c r="BB57" s="235">
        <f>+AY57-AZ57-BA57</f>
        <v>509662298.20000005</v>
      </c>
      <c r="BD57" s="266" t="s">
        <v>33</v>
      </c>
      <c r="BE57" s="267">
        <f t="shared" si="183"/>
        <v>509662298.20000005</v>
      </c>
      <c r="BF57" s="267">
        <v>0</v>
      </c>
      <c r="BG57" s="267">
        <v>0</v>
      </c>
      <c r="BH57" s="267">
        <f>+BE57-BF57-BG57</f>
        <v>509662298.20000005</v>
      </c>
      <c r="BJ57" s="208" t="s">
        <v>33</v>
      </c>
      <c r="BK57" s="202">
        <f t="shared" si="184"/>
        <v>509662298.20000005</v>
      </c>
      <c r="BL57" s="202">
        <v>0</v>
      </c>
      <c r="BM57" s="202">
        <v>0</v>
      </c>
      <c r="BN57" s="202">
        <f>+BK57-BL57-BM57</f>
        <v>509662298.20000005</v>
      </c>
      <c r="BP57" s="307" t="s">
        <v>33</v>
      </c>
      <c r="BQ57" s="308">
        <f t="shared" si="185"/>
        <v>509662298.20000005</v>
      </c>
      <c r="BR57" s="308">
        <v>0</v>
      </c>
      <c r="BS57" s="308">
        <v>0</v>
      </c>
      <c r="BT57" s="308">
        <f>+BQ57-BR57-BS57</f>
        <v>509662298.20000005</v>
      </c>
      <c r="BV57" s="53" t="s">
        <v>33</v>
      </c>
      <c r="BW57" s="54">
        <f t="shared" si="186"/>
        <v>617407799.20000005</v>
      </c>
      <c r="BX57" s="54">
        <f t="shared" si="187"/>
        <v>5301450</v>
      </c>
      <c r="BY57" s="54">
        <f t="shared" si="188"/>
        <v>102444051</v>
      </c>
      <c r="BZ57" s="54">
        <f t="shared" si="189"/>
        <v>509662298.20000005</v>
      </c>
      <c r="CC57" s="221"/>
    </row>
    <row r="58" spans="1:81" x14ac:dyDescent="0.2">
      <c r="A58" s="17"/>
      <c r="B58" s="321"/>
      <c r="C58" s="321"/>
      <c r="D58" s="321"/>
      <c r="E58" s="321"/>
      <c r="F58" s="325"/>
      <c r="H58" s="32"/>
      <c r="I58" s="33"/>
      <c r="J58" s="342"/>
      <c r="K58" s="342"/>
      <c r="L58" s="33"/>
      <c r="N58" s="83"/>
      <c r="O58" s="84"/>
      <c r="P58" s="348"/>
      <c r="Q58" s="348"/>
      <c r="R58" s="84"/>
      <c r="T58" s="114"/>
      <c r="U58" s="115"/>
      <c r="V58" s="127"/>
      <c r="W58" s="127"/>
      <c r="X58" s="115"/>
      <c r="Z58" s="143"/>
      <c r="AA58" s="144"/>
      <c r="AB58" s="145"/>
      <c r="AC58" s="145"/>
      <c r="AD58" s="144"/>
      <c r="AF58" s="172"/>
      <c r="AG58" s="173"/>
      <c r="AH58" s="174"/>
      <c r="AI58" s="174"/>
      <c r="AJ58" s="173"/>
      <c r="AL58" s="203"/>
      <c r="AM58" s="204"/>
      <c r="AN58" s="205"/>
      <c r="AO58" s="205"/>
      <c r="AP58" s="204"/>
      <c r="AR58" s="172"/>
      <c r="AS58" s="173"/>
      <c r="AT58" s="174"/>
      <c r="AU58" s="174"/>
      <c r="AV58" s="173"/>
      <c r="AX58" s="237"/>
      <c r="AY58" s="238"/>
      <c r="AZ58" s="239"/>
      <c r="BA58" s="239"/>
      <c r="BB58" s="238"/>
      <c r="BD58" s="268"/>
      <c r="BE58" s="269"/>
      <c r="BF58" s="269"/>
      <c r="BG58" s="269"/>
      <c r="BH58" s="269"/>
      <c r="BJ58" s="287"/>
      <c r="BK58" s="205"/>
      <c r="BL58" s="205"/>
      <c r="BM58" s="205"/>
      <c r="BN58" s="205"/>
      <c r="BP58" s="309"/>
      <c r="BQ58" s="310"/>
      <c r="BR58" s="310"/>
      <c r="BS58" s="310"/>
      <c r="BT58" s="310"/>
      <c r="BV58" s="55"/>
      <c r="BW58" s="56"/>
      <c r="BX58" s="56"/>
      <c r="BY58" s="56"/>
      <c r="BZ58" s="56"/>
      <c r="CC58" s="221"/>
    </row>
    <row r="59" spans="1:81" s="19" customFormat="1" x14ac:dyDescent="0.2">
      <c r="A59" s="15" t="s">
        <v>13</v>
      </c>
      <c r="B59" s="322">
        <f>SUM(B61:B65)</f>
        <v>126093531</v>
      </c>
      <c r="C59" s="322">
        <f>SUM(C61:C65)</f>
        <v>0</v>
      </c>
      <c r="D59" s="322">
        <f>SUM(D61:D65)</f>
        <v>0</v>
      </c>
      <c r="E59" s="322">
        <f>SUM(E61:E65)</f>
        <v>126093531</v>
      </c>
      <c r="F59" s="325"/>
      <c r="H59" s="26" t="s">
        <v>13</v>
      </c>
      <c r="I59" s="27">
        <f>SUM(I61:I65)</f>
        <v>126093531</v>
      </c>
      <c r="J59" s="340">
        <f>SUM(J61:J65)</f>
        <v>0</v>
      </c>
      <c r="K59" s="340">
        <f>SUM(K61:K65)</f>
        <v>0</v>
      </c>
      <c r="L59" s="27">
        <f>SUM(L61:L65)</f>
        <v>126093531</v>
      </c>
      <c r="N59" s="77" t="s">
        <v>13</v>
      </c>
      <c r="O59" s="78">
        <f>SUM(O61:O65)</f>
        <v>126093531</v>
      </c>
      <c r="P59" s="346">
        <f>SUM(P61:P65)</f>
        <v>0</v>
      </c>
      <c r="Q59" s="346">
        <f>SUM(Q61:Q65)</f>
        <v>32705554</v>
      </c>
      <c r="R59" s="78">
        <f>SUM(R61:R65)</f>
        <v>93387977</v>
      </c>
      <c r="T59" s="108" t="s">
        <v>13</v>
      </c>
      <c r="U59" s="109">
        <f>SUM(U61:U65)</f>
        <v>93387977</v>
      </c>
      <c r="V59" s="128">
        <f>SUM(V61:V65)</f>
        <v>0</v>
      </c>
      <c r="W59" s="128">
        <f>SUM(W61:W65)</f>
        <v>0</v>
      </c>
      <c r="X59" s="109">
        <f>SUM(X61:X65)</f>
        <v>93387977</v>
      </c>
      <c r="Z59" s="136" t="s">
        <v>13</v>
      </c>
      <c r="AA59" s="137">
        <f>SUM(AA61:AA65)</f>
        <v>93387977</v>
      </c>
      <c r="AB59" s="146">
        <f>SUM(AB61:AB65)</f>
        <v>0</v>
      </c>
      <c r="AC59" s="146">
        <f>SUM(AC61:AC65)</f>
        <v>850860</v>
      </c>
      <c r="AD59" s="137">
        <f>SUM(AD61:AD65)</f>
        <v>92537117</v>
      </c>
      <c r="AF59" s="165" t="s">
        <v>13</v>
      </c>
      <c r="AG59" s="166">
        <f>SUM(AG61:AG65)</f>
        <v>92537117</v>
      </c>
      <c r="AH59" s="175">
        <f>SUM(AH61:AH65)</f>
        <v>0</v>
      </c>
      <c r="AI59" s="175">
        <f>SUM(AI61:AI65)</f>
        <v>0</v>
      </c>
      <c r="AJ59" s="166">
        <f>SUM(AJ61:AJ65)</f>
        <v>92537117</v>
      </c>
      <c r="AL59" s="196" t="s">
        <v>13</v>
      </c>
      <c r="AM59" s="197">
        <f>SUM(AM61:AM65)</f>
        <v>92537117</v>
      </c>
      <c r="AN59" s="206">
        <f>SUM(AN61:AN65)</f>
        <v>0</v>
      </c>
      <c r="AO59" s="206">
        <f>SUM(AO61:AO65)</f>
        <v>0</v>
      </c>
      <c r="AP59" s="197">
        <f>SUM(AP61:AP65)</f>
        <v>92537117</v>
      </c>
      <c r="AR59" s="165" t="s">
        <v>13</v>
      </c>
      <c r="AS59" s="166">
        <f>SUM(AS61:AS65)</f>
        <v>92537117</v>
      </c>
      <c r="AT59" s="175">
        <f>SUM(AT61:AT65)</f>
        <v>0</v>
      </c>
      <c r="AU59" s="175">
        <f>SUM(AU61:AU65)</f>
        <v>0</v>
      </c>
      <c r="AV59" s="166">
        <f>SUM(AV61:AV65)</f>
        <v>92537117</v>
      </c>
      <c r="AX59" s="230" t="s">
        <v>13</v>
      </c>
      <c r="AY59" s="231">
        <f>SUM(AY61:AY65)</f>
        <v>92537117</v>
      </c>
      <c r="AZ59" s="240">
        <f>SUM(AZ61:AZ65)</f>
        <v>0</v>
      </c>
      <c r="BA59" s="240">
        <f>SUM(BA61:BA65)</f>
        <v>0</v>
      </c>
      <c r="BB59" s="231">
        <f>SUM(BB61:BB65)</f>
        <v>92537117</v>
      </c>
      <c r="BD59" s="262" t="s">
        <v>13</v>
      </c>
      <c r="BE59" s="263">
        <f>SUM(BE61:BE65)</f>
        <v>92537117</v>
      </c>
      <c r="BF59" s="263">
        <f>SUM(BF61:BF65)</f>
        <v>0</v>
      </c>
      <c r="BG59" s="263">
        <f>SUM(BG61:BG65)</f>
        <v>0</v>
      </c>
      <c r="BH59" s="263">
        <f>SUM(BH61:BH65)</f>
        <v>92537117</v>
      </c>
      <c r="BJ59" s="285" t="s">
        <v>13</v>
      </c>
      <c r="BK59" s="206">
        <f>SUM(BK61:BK65)</f>
        <v>92537117</v>
      </c>
      <c r="BL59" s="206">
        <f>SUM(BL61:BL65)</f>
        <v>0</v>
      </c>
      <c r="BM59" s="206">
        <f>SUM(BM61:BM65)</f>
        <v>0</v>
      </c>
      <c r="BN59" s="206">
        <f>SUM(BN61:BN65)</f>
        <v>92537117</v>
      </c>
      <c r="BP59" s="303" t="s">
        <v>13</v>
      </c>
      <c r="BQ59" s="304">
        <f>SUM(BQ61:BQ65)</f>
        <v>92537117</v>
      </c>
      <c r="BR59" s="304">
        <f>SUM(BR61:BR65)</f>
        <v>0</v>
      </c>
      <c r="BS59" s="304">
        <f>SUM(BS61:BS65)</f>
        <v>0</v>
      </c>
      <c r="BT59" s="304">
        <f>SUM(BT61:BT65)</f>
        <v>92537117</v>
      </c>
      <c r="BV59" s="49" t="s">
        <v>13</v>
      </c>
      <c r="BW59" s="50">
        <f>SUM(BW61:BW65)</f>
        <v>126093531</v>
      </c>
      <c r="BX59" s="50">
        <f>SUM(BX61:BX65)</f>
        <v>0</v>
      </c>
      <c r="BY59" s="50">
        <f>SUM(BY61:BY65)</f>
        <v>33556414</v>
      </c>
      <c r="BZ59" s="50">
        <f>SUM(BZ61:BZ65)</f>
        <v>92537117</v>
      </c>
      <c r="CC59" s="221"/>
    </row>
    <row r="60" spans="1:81" x14ac:dyDescent="0.2">
      <c r="A60" s="11" t="s">
        <v>1</v>
      </c>
      <c r="B60" s="323"/>
      <c r="C60" s="323"/>
      <c r="D60" s="323"/>
      <c r="E60" s="323"/>
      <c r="F60" s="325"/>
      <c r="H60" s="28" t="s">
        <v>1</v>
      </c>
      <c r="I60" s="29"/>
      <c r="J60" s="341"/>
      <c r="K60" s="341"/>
      <c r="L60" s="29"/>
      <c r="N60" s="79" t="s">
        <v>1</v>
      </c>
      <c r="O60" s="80"/>
      <c r="P60" s="347"/>
      <c r="Q60" s="347"/>
      <c r="R60" s="80"/>
      <c r="T60" s="110" t="s">
        <v>1</v>
      </c>
      <c r="U60" s="111"/>
      <c r="V60" s="129"/>
      <c r="W60" s="129"/>
      <c r="X60" s="111"/>
      <c r="Z60" s="138" t="s">
        <v>1</v>
      </c>
      <c r="AA60" s="139"/>
      <c r="AB60" s="147"/>
      <c r="AC60" s="147"/>
      <c r="AD60" s="139"/>
      <c r="AF60" s="167" t="s">
        <v>1</v>
      </c>
      <c r="AG60" s="168"/>
      <c r="AH60" s="176"/>
      <c r="AI60" s="176"/>
      <c r="AJ60" s="168"/>
      <c r="AL60" s="198" t="s">
        <v>1</v>
      </c>
      <c r="AM60" s="199"/>
      <c r="AN60" s="207"/>
      <c r="AO60" s="207"/>
      <c r="AP60" s="199"/>
      <c r="AR60" s="167" t="s">
        <v>1</v>
      </c>
      <c r="AS60" s="168"/>
      <c r="AT60" s="176"/>
      <c r="AU60" s="176"/>
      <c r="AV60" s="168"/>
      <c r="AX60" s="232" t="s">
        <v>1</v>
      </c>
      <c r="AY60" s="233"/>
      <c r="AZ60" s="241"/>
      <c r="BA60" s="241"/>
      <c r="BB60" s="233"/>
      <c r="BD60" s="264" t="s">
        <v>1</v>
      </c>
      <c r="BE60" s="265"/>
      <c r="BF60" s="265"/>
      <c r="BG60" s="265"/>
      <c r="BH60" s="265"/>
      <c r="BJ60" s="286" t="s">
        <v>1</v>
      </c>
      <c r="BK60" s="207"/>
      <c r="BL60" s="207"/>
      <c r="BM60" s="207"/>
      <c r="BN60" s="207"/>
      <c r="BP60" s="305" t="s">
        <v>1</v>
      </c>
      <c r="BQ60" s="306"/>
      <c r="BR60" s="306"/>
      <c r="BS60" s="306"/>
      <c r="BT60" s="306"/>
      <c r="BV60" s="51" t="s">
        <v>1</v>
      </c>
      <c r="BW60" s="52"/>
      <c r="BX60" s="52"/>
      <c r="BY60" s="52"/>
      <c r="BZ60" s="52"/>
      <c r="CC60" s="221"/>
    </row>
    <row r="61" spans="1:81" x14ac:dyDescent="0.2">
      <c r="A61" s="13" t="s">
        <v>16</v>
      </c>
      <c r="B61" s="95">
        <v>34256414</v>
      </c>
      <c r="C61" s="95">
        <v>0</v>
      </c>
      <c r="D61" s="95">
        <v>0</v>
      </c>
      <c r="E61" s="95">
        <f>+B61-C61-D61</f>
        <v>34256414</v>
      </c>
      <c r="F61" s="325"/>
      <c r="H61" s="30" t="s">
        <v>16</v>
      </c>
      <c r="I61" s="31">
        <f t="shared" ref="I61:I65" si="190">+E61</f>
        <v>34256414</v>
      </c>
      <c r="J61" s="98">
        <v>0</v>
      </c>
      <c r="K61" s="98">
        <v>0</v>
      </c>
      <c r="L61" s="31">
        <f t="shared" ref="L61:L65" si="191">+I61-J61-K61</f>
        <v>34256414</v>
      </c>
      <c r="N61" s="81" t="s">
        <v>16</v>
      </c>
      <c r="O61" s="82">
        <f t="shared" ref="O61:O65" si="192">+L61</f>
        <v>34256414</v>
      </c>
      <c r="P61" s="100">
        <v>0</v>
      </c>
      <c r="Q61" s="100">
        <v>32705554</v>
      </c>
      <c r="R61" s="82">
        <f t="shared" ref="R61:R65" si="193">+O61-P61-Q61</f>
        <v>1550860</v>
      </c>
      <c r="T61" s="112" t="s">
        <v>16</v>
      </c>
      <c r="U61" s="113">
        <f t="shared" ref="U61:U65" si="194">+R61</f>
        <v>1550860</v>
      </c>
      <c r="V61" s="117">
        <v>0</v>
      </c>
      <c r="W61" s="117">
        <v>0</v>
      </c>
      <c r="X61" s="113">
        <f t="shared" ref="X61:X65" si="195">+U61-V61-W61</f>
        <v>1550860</v>
      </c>
      <c r="Z61" s="140" t="s">
        <v>16</v>
      </c>
      <c r="AA61" s="141">
        <f t="shared" ref="AA61:AA65" si="196">+X61</f>
        <v>1550860</v>
      </c>
      <c r="AB61" s="142">
        <v>0</v>
      </c>
      <c r="AC61" s="142">
        <v>850860</v>
      </c>
      <c r="AD61" s="141">
        <f t="shared" ref="AD61:AD65" si="197">+AA61-AB61-AC61</f>
        <v>700000</v>
      </c>
      <c r="AF61" s="169" t="s">
        <v>16</v>
      </c>
      <c r="AG61" s="170">
        <f t="shared" ref="AG61:AG65" si="198">+AD61</f>
        <v>700000</v>
      </c>
      <c r="AH61" s="171">
        <v>0</v>
      </c>
      <c r="AI61" s="171">
        <v>0</v>
      </c>
      <c r="AJ61" s="170">
        <f t="shared" ref="AJ61:AJ65" si="199">+AG61-AH61-AI61</f>
        <v>700000</v>
      </c>
      <c r="AL61" s="200" t="s">
        <v>16</v>
      </c>
      <c r="AM61" s="201">
        <f t="shared" ref="AM61:AM65" si="200">+AJ61</f>
        <v>700000</v>
      </c>
      <c r="AN61" s="202">
        <v>0</v>
      </c>
      <c r="AO61" s="202">
        <v>0</v>
      </c>
      <c r="AP61" s="201">
        <f t="shared" ref="AP61:AP65" si="201">+AM61-AN61-AO61</f>
        <v>700000</v>
      </c>
      <c r="AR61" s="169" t="s">
        <v>16</v>
      </c>
      <c r="AS61" s="170">
        <f t="shared" ref="AS61:AS65" si="202">+AP61</f>
        <v>700000</v>
      </c>
      <c r="AT61" s="171">
        <v>0</v>
      </c>
      <c r="AU61" s="171">
        <v>0</v>
      </c>
      <c r="AV61" s="170">
        <f t="shared" ref="AV61:AV65" si="203">+AS61-AT61-AU61</f>
        <v>700000</v>
      </c>
      <c r="AX61" s="234" t="s">
        <v>16</v>
      </c>
      <c r="AY61" s="235">
        <f t="shared" ref="AY61:AY65" si="204">+AV61</f>
        <v>700000</v>
      </c>
      <c r="AZ61" s="236">
        <v>0</v>
      </c>
      <c r="BA61" s="236">
        <v>0</v>
      </c>
      <c r="BB61" s="235">
        <f t="shared" ref="BB61:BB65" si="205">+AY61-AZ61-BA61</f>
        <v>700000</v>
      </c>
      <c r="BD61" s="266" t="s">
        <v>16</v>
      </c>
      <c r="BE61" s="267">
        <f t="shared" ref="BE61:BE65" si="206">+BB61</f>
        <v>700000</v>
      </c>
      <c r="BF61" s="267">
        <v>0</v>
      </c>
      <c r="BG61" s="267">
        <v>0</v>
      </c>
      <c r="BH61" s="267">
        <f t="shared" ref="BH61:BH65" si="207">+BE61-BF61-BG61</f>
        <v>700000</v>
      </c>
      <c r="BJ61" s="208" t="s">
        <v>16</v>
      </c>
      <c r="BK61" s="202">
        <f t="shared" ref="BK61:BK65" si="208">+BH61</f>
        <v>700000</v>
      </c>
      <c r="BL61" s="202">
        <v>0</v>
      </c>
      <c r="BM61" s="202">
        <v>0</v>
      </c>
      <c r="BN61" s="202">
        <f t="shared" ref="BN61:BN65" si="209">+BK61-BL61-BM61</f>
        <v>700000</v>
      </c>
      <c r="BP61" s="307" t="s">
        <v>16</v>
      </c>
      <c r="BQ61" s="308">
        <f t="shared" ref="BQ61:BQ65" si="210">+BN61</f>
        <v>700000</v>
      </c>
      <c r="BR61" s="308">
        <v>0</v>
      </c>
      <c r="BS61" s="308">
        <v>0</v>
      </c>
      <c r="BT61" s="308">
        <f t="shared" ref="BT61:BT65" si="211">+BQ61-BR61-BS61</f>
        <v>700000</v>
      </c>
      <c r="BV61" s="53" t="s">
        <v>16</v>
      </c>
      <c r="BW61" s="54">
        <f t="shared" ref="BW61:BW65" si="212">+B61</f>
        <v>34256414</v>
      </c>
      <c r="BX61" s="54">
        <f t="shared" ref="BX61:BX65" si="213">+C61+J61+P61+V61+AB61+AH61+AN61+AT61+AZ61+BF61+BL61+BR61</f>
        <v>0</v>
      </c>
      <c r="BY61" s="54">
        <f t="shared" ref="BY61:BY65" si="214">+D61+K61+Q61+W61+AC61+AI61+AO61+AU61+BA61+BG61+BM61+BS61</f>
        <v>33556414</v>
      </c>
      <c r="BZ61" s="54">
        <f>+BW61-BX61-BY61</f>
        <v>700000</v>
      </c>
      <c r="CC61" s="221"/>
    </row>
    <row r="62" spans="1:81" x14ac:dyDescent="0.2">
      <c r="A62" s="13" t="s">
        <v>20</v>
      </c>
      <c r="B62" s="95">
        <v>63062187</v>
      </c>
      <c r="C62" s="95">
        <v>0</v>
      </c>
      <c r="D62" s="95">
        <v>0</v>
      </c>
      <c r="E62" s="95">
        <f t="shared" ref="E62:E65" si="215">+B62-C62-D62</f>
        <v>63062187</v>
      </c>
      <c r="F62" s="325"/>
      <c r="H62" s="30" t="s">
        <v>20</v>
      </c>
      <c r="I62" s="31">
        <f t="shared" si="190"/>
        <v>63062187</v>
      </c>
      <c r="J62" s="98">
        <v>0</v>
      </c>
      <c r="K62" s="98">
        <v>0</v>
      </c>
      <c r="L62" s="31">
        <f t="shared" si="191"/>
        <v>63062187</v>
      </c>
      <c r="N62" s="81" t="s">
        <v>20</v>
      </c>
      <c r="O62" s="82">
        <f t="shared" si="192"/>
        <v>63062187</v>
      </c>
      <c r="P62" s="100">
        <v>0</v>
      </c>
      <c r="Q62" s="100">
        <v>0</v>
      </c>
      <c r="R62" s="82">
        <f t="shared" si="193"/>
        <v>63062187</v>
      </c>
      <c r="T62" s="112" t="s">
        <v>20</v>
      </c>
      <c r="U62" s="113">
        <f t="shared" si="194"/>
        <v>63062187</v>
      </c>
      <c r="V62" s="117">
        <v>0</v>
      </c>
      <c r="W62" s="117">
        <v>0</v>
      </c>
      <c r="X62" s="113">
        <f t="shared" si="195"/>
        <v>63062187</v>
      </c>
      <c r="Z62" s="140" t="s">
        <v>20</v>
      </c>
      <c r="AA62" s="141">
        <f t="shared" si="196"/>
        <v>63062187</v>
      </c>
      <c r="AB62" s="142">
        <v>0</v>
      </c>
      <c r="AC62" s="142">
        <v>0</v>
      </c>
      <c r="AD62" s="141">
        <f t="shared" si="197"/>
        <v>63062187</v>
      </c>
      <c r="AF62" s="169" t="s">
        <v>20</v>
      </c>
      <c r="AG62" s="170">
        <f t="shared" si="198"/>
        <v>63062187</v>
      </c>
      <c r="AH62" s="171">
        <v>0</v>
      </c>
      <c r="AI62" s="171">
        <v>0</v>
      </c>
      <c r="AJ62" s="170">
        <f t="shared" si="199"/>
        <v>63062187</v>
      </c>
      <c r="AL62" s="200" t="s">
        <v>20</v>
      </c>
      <c r="AM62" s="201">
        <f t="shared" si="200"/>
        <v>63062187</v>
      </c>
      <c r="AN62" s="202">
        <v>0</v>
      </c>
      <c r="AO62" s="202">
        <v>0</v>
      </c>
      <c r="AP62" s="201">
        <f t="shared" si="201"/>
        <v>63062187</v>
      </c>
      <c r="AR62" s="169" t="s">
        <v>20</v>
      </c>
      <c r="AS62" s="170">
        <f t="shared" si="202"/>
        <v>63062187</v>
      </c>
      <c r="AT62" s="171">
        <v>0</v>
      </c>
      <c r="AU62" s="171">
        <v>0</v>
      </c>
      <c r="AV62" s="170">
        <f t="shared" si="203"/>
        <v>63062187</v>
      </c>
      <c r="AX62" s="234" t="s">
        <v>20</v>
      </c>
      <c r="AY62" s="235">
        <f t="shared" si="204"/>
        <v>63062187</v>
      </c>
      <c r="AZ62" s="236">
        <v>0</v>
      </c>
      <c r="BA62" s="236">
        <v>0</v>
      </c>
      <c r="BB62" s="235">
        <f t="shared" si="205"/>
        <v>63062187</v>
      </c>
      <c r="BD62" s="266" t="s">
        <v>20</v>
      </c>
      <c r="BE62" s="267">
        <f t="shared" si="206"/>
        <v>63062187</v>
      </c>
      <c r="BF62" s="267">
        <v>0</v>
      </c>
      <c r="BG62" s="267">
        <v>0</v>
      </c>
      <c r="BH62" s="267">
        <f t="shared" si="207"/>
        <v>63062187</v>
      </c>
      <c r="BJ62" s="208" t="s">
        <v>20</v>
      </c>
      <c r="BK62" s="202">
        <f t="shared" si="208"/>
        <v>63062187</v>
      </c>
      <c r="BL62" s="202">
        <v>0</v>
      </c>
      <c r="BM62" s="202">
        <v>0</v>
      </c>
      <c r="BN62" s="202">
        <f t="shared" si="209"/>
        <v>63062187</v>
      </c>
      <c r="BP62" s="307" t="s">
        <v>20</v>
      </c>
      <c r="BQ62" s="308">
        <f t="shared" si="210"/>
        <v>63062187</v>
      </c>
      <c r="BR62" s="308">
        <v>0</v>
      </c>
      <c r="BS62" s="308">
        <v>0</v>
      </c>
      <c r="BT62" s="308">
        <f t="shared" si="211"/>
        <v>63062187</v>
      </c>
      <c r="BV62" s="53" t="s">
        <v>20</v>
      </c>
      <c r="BW62" s="54">
        <f t="shared" si="212"/>
        <v>63062187</v>
      </c>
      <c r="BX62" s="54">
        <f t="shared" si="213"/>
        <v>0</v>
      </c>
      <c r="BY62" s="54">
        <f t="shared" si="214"/>
        <v>0</v>
      </c>
      <c r="BZ62" s="54">
        <f t="shared" ref="BZ62:BZ65" si="216">+BW62-BX62-BY62</f>
        <v>63062187</v>
      </c>
      <c r="CC62" s="221"/>
    </row>
    <row r="63" spans="1:81" x14ac:dyDescent="0.2">
      <c r="A63" s="13" t="s">
        <v>21</v>
      </c>
      <c r="B63" s="95">
        <v>27864255</v>
      </c>
      <c r="C63" s="95">
        <v>0</v>
      </c>
      <c r="D63" s="95">
        <v>0</v>
      </c>
      <c r="E63" s="95">
        <f t="shared" si="215"/>
        <v>27864255</v>
      </c>
      <c r="F63" s="325"/>
      <c r="H63" s="30" t="s">
        <v>21</v>
      </c>
      <c r="I63" s="31">
        <f t="shared" si="190"/>
        <v>27864255</v>
      </c>
      <c r="J63" s="98">
        <v>0</v>
      </c>
      <c r="K63" s="98">
        <v>0</v>
      </c>
      <c r="L63" s="31">
        <f t="shared" si="191"/>
        <v>27864255</v>
      </c>
      <c r="N63" s="81" t="s">
        <v>21</v>
      </c>
      <c r="O63" s="82">
        <f t="shared" si="192"/>
        <v>27864255</v>
      </c>
      <c r="P63" s="100">
        <v>0</v>
      </c>
      <c r="Q63" s="100">
        <v>0</v>
      </c>
      <c r="R63" s="82">
        <f t="shared" si="193"/>
        <v>27864255</v>
      </c>
      <c r="T63" s="112" t="s">
        <v>21</v>
      </c>
      <c r="U63" s="113">
        <f t="shared" si="194"/>
        <v>27864255</v>
      </c>
      <c r="V63" s="117">
        <v>0</v>
      </c>
      <c r="W63" s="117">
        <v>0</v>
      </c>
      <c r="X63" s="113">
        <f t="shared" si="195"/>
        <v>27864255</v>
      </c>
      <c r="Z63" s="140" t="s">
        <v>21</v>
      </c>
      <c r="AA63" s="141">
        <f t="shared" si="196"/>
        <v>27864255</v>
      </c>
      <c r="AB63" s="142">
        <v>0</v>
      </c>
      <c r="AC63" s="142">
        <v>0</v>
      </c>
      <c r="AD63" s="141">
        <f t="shared" si="197"/>
        <v>27864255</v>
      </c>
      <c r="AF63" s="169" t="s">
        <v>21</v>
      </c>
      <c r="AG63" s="170">
        <f t="shared" si="198"/>
        <v>27864255</v>
      </c>
      <c r="AH63" s="171">
        <v>0</v>
      </c>
      <c r="AI63" s="171">
        <v>0</v>
      </c>
      <c r="AJ63" s="170">
        <f t="shared" si="199"/>
        <v>27864255</v>
      </c>
      <c r="AL63" s="200" t="s">
        <v>21</v>
      </c>
      <c r="AM63" s="201">
        <f t="shared" si="200"/>
        <v>27864255</v>
      </c>
      <c r="AN63" s="202">
        <v>0</v>
      </c>
      <c r="AO63" s="202">
        <v>0</v>
      </c>
      <c r="AP63" s="201">
        <f t="shared" si="201"/>
        <v>27864255</v>
      </c>
      <c r="AR63" s="169" t="s">
        <v>21</v>
      </c>
      <c r="AS63" s="170">
        <f t="shared" si="202"/>
        <v>27864255</v>
      </c>
      <c r="AT63" s="171">
        <v>0</v>
      </c>
      <c r="AU63" s="171">
        <v>0</v>
      </c>
      <c r="AV63" s="170">
        <f t="shared" si="203"/>
        <v>27864255</v>
      </c>
      <c r="AX63" s="234" t="s">
        <v>21</v>
      </c>
      <c r="AY63" s="235">
        <f t="shared" si="204"/>
        <v>27864255</v>
      </c>
      <c r="AZ63" s="236">
        <v>0</v>
      </c>
      <c r="BA63" s="236">
        <v>0</v>
      </c>
      <c r="BB63" s="235">
        <f t="shared" si="205"/>
        <v>27864255</v>
      </c>
      <c r="BD63" s="266" t="s">
        <v>21</v>
      </c>
      <c r="BE63" s="267">
        <f t="shared" si="206"/>
        <v>27864255</v>
      </c>
      <c r="BF63" s="267">
        <v>0</v>
      </c>
      <c r="BG63" s="267">
        <v>0</v>
      </c>
      <c r="BH63" s="267">
        <f t="shared" si="207"/>
        <v>27864255</v>
      </c>
      <c r="BJ63" s="208" t="s">
        <v>21</v>
      </c>
      <c r="BK63" s="202">
        <f t="shared" si="208"/>
        <v>27864255</v>
      </c>
      <c r="BL63" s="202">
        <v>0</v>
      </c>
      <c r="BM63" s="202">
        <v>0</v>
      </c>
      <c r="BN63" s="202">
        <f t="shared" si="209"/>
        <v>27864255</v>
      </c>
      <c r="BP63" s="307" t="s">
        <v>21</v>
      </c>
      <c r="BQ63" s="308">
        <f t="shared" si="210"/>
        <v>27864255</v>
      </c>
      <c r="BR63" s="308">
        <v>0</v>
      </c>
      <c r="BS63" s="308">
        <v>0</v>
      </c>
      <c r="BT63" s="308">
        <f t="shared" si="211"/>
        <v>27864255</v>
      </c>
      <c r="BV63" s="53" t="s">
        <v>21</v>
      </c>
      <c r="BW63" s="54">
        <f t="shared" si="212"/>
        <v>27864255</v>
      </c>
      <c r="BX63" s="54">
        <f t="shared" si="213"/>
        <v>0</v>
      </c>
      <c r="BY63" s="54">
        <f t="shared" si="214"/>
        <v>0</v>
      </c>
      <c r="BZ63" s="54">
        <f t="shared" si="216"/>
        <v>27864255</v>
      </c>
      <c r="CC63" s="221"/>
    </row>
    <row r="64" spans="1:81" ht="16.5" customHeight="1" x14ac:dyDescent="0.2">
      <c r="A64" s="13" t="s">
        <v>33</v>
      </c>
      <c r="B64" s="95">
        <v>718219</v>
      </c>
      <c r="C64" s="95">
        <v>0</v>
      </c>
      <c r="D64" s="95">
        <v>0</v>
      </c>
      <c r="E64" s="95">
        <f t="shared" si="215"/>
        <v>718219</v>
      </c>
      <c r="F64" s="325"/>
      <c r="H64" s="30" t="s">
        <v>33</v>
      </c>
      <c r="I64" s="31">
        <f t="shared" si="190"/>
        <v>718219</v>
      </c>
      <c r="J64" s="98">
        <v>0</v>
      </c>
      <c r="K64" s="98">
        <v>0</v>
      </c>
      <c r="L64" s="31">
        <f t="shared" si="191"/>
        <v>718219</v>
      </c>
      <c r="N64" s="81" t="s">
        <v>33</v>
      </c>
      <c r="O64" s="82">
        <f t="shared" si="192"/>
        <v>718219</v>
      </c>
      <c r="P64" s="100">
        <v>0</v>
      </c>
      <c r="Q64" s="100">
        <v>0</v>
      </c>
      <c r="R64" s="82">
        <f t="shared" si="193"/>
        <v>718219</v>
      </c>
      <c r="T64" s="112" t="s">
        <v>33</v>
      </c>
      <c r="U64" s="113">
        <f t="shared" si="194"/>
        <v>718219</v>
      </c>
      <c r="V64" s="117">
        <v>0</v>
      </c>
      <c r="W64" s="117">
        <v>0</v>
      </c>
      <c r="X64" s="113">
        <f t="shared" si="195"/>
        <v>718219</v>
      </c>
      <c r="Z64" s="140" t="s">
        <v>33</v>
      </c>
      <c r="AA64" s="141">
        <f t="shared" si="196"/>
        <v>718219</v>
      </c>
      <c r="AB64" s="142">
        <v>0</v>
      </c>
      <c r="AC64" s="142">
        <v>0</v>
      </c>
      <c r="AD64" s="141">
        <f t="shared" si="197"/>
        <v>718219</v>
      </c>
      <c r="AF64" s="169" t="s">
        <v>33</v>
      </c>
      <c r="AG64" s="170">
        <f t="shared" si="198"/>
        <v>718219</v>
      </c>
      <c r="AH64" s="171">
        <v>0</v>
      </c>
      <c r="AI64" s="171">
        <v>0</v>
      </c>
      <c r="AJ64" s="170">
        <f t="shared" si="199"/>
        <v>718219</v>
      </c>
      <c r="AL64" s="200" t="s">
        <v>33</v>
      </c>
      <c r="AM64" s="201">
        <f t="shared" si="200"/>
        <v>718219</v>
      </c>
      <c r="AN64" s="202">
        <v>0</v>
      </c>
      <c r="AO64" s="202">
        <v>0</v>
      </c>
      <c r="AP64" s="201">
        <f t="shared" si="201"/>
        <v>718219</v>
      </c>
      <c r="AR64" s="169" t="s">
        <v>33</v>
      </c>
      <c r="AS64" s="170">
        <f t="shared" si="202"/>
        <v>718219</v>
      </c>
      <c r="AT64" s="171">
        <v>0</v>
      </c>
      <c r="AU64" s="171">
        <v>0</v>
      </c>
      <c r="AV64" s="170">
        <f t="shared" si="203"/>
        <v>718219</v>
      </c>
      <c r="AX64" s="234" t="s">
        <v>33</v>
      </c>
      <c r="AY64" s="235">
        <f t="shared" si="204"/>
        <v>718219</v>
      </c>
      <c r="AZ64" s="236">
        <v>0</v>
      </c>
      <c r="BA64" s="236">
        <v>0</v>
      </c>
      <c r="BB64" s="235">
        <f t="shared" si="205"/>
        <v>718219</v>
      </c>
      <c r="BD64" s="266" t="s">
        <v>33</v>
      </c>
      <c r="BE64" s="267">
        <f t="shared" si="206"/>
        <v>718219</v>
      </c>
      <c r="BF64" s="267">
        <v>0</v>
      </c>
      <c r="BG64" s="267">
        <v>0</v>
      </c>
      <c r="BH64" s="267">
        <f t="shared" si="207"/>
        <v>718219</v>
      </c>
      <c r="BJ64" s="208" t="s">
        <v>33</v>
      </c>
      <c r="BK64" s="202">
        <f t="shared" si="208"/>
        <v>718219</v>
      </c>
      <c r="BL64" s="202">
        <v>0</v>
      </c>
      <c r="BM64" s="202">
        <v>0</v>
      </c>
      <c r="BN64" s="202">
        <f t="shared" si="209"/>
        <v>718219</v>
      </c>
      <c r="BP64" s="307" t="s">
        <v>33</v>
      </c>
      <c r="BQ64" s="308">
        <f t="shared" si="210"/>
        <v>718219</v>
      </c>
      <c r="BR64" s="308">
        <v>0</v>
      </c>
      <c r="BS64" s="308">
        <v>0</v>
      </c>
      <c r="BT64" s="308">
        <f t="shared" si="211"/>
        <v>718219</v>
      </c>
      <c r="BV64" s="53" t="s">
        <v>33</v>
      </c>
      <c r="BW64" s="54">
        <f t="shared" si="212"/>
        <v>718219</v>
      </c>
      <c r="BX64" s="54">
        <f t="shared" si="213"/>
        <v>0</v>
      </c>
      <c r="BY64" s="54">
        <f t="shared" si="214"/>
        <v>0</v>
      </c>
      <c r="BZ64" s="54">
        <f t="shared" si="216"/>
        <v>718219</v>
      </c>
      <c r="CC64" s="221"/>
    </row>
    <row r="65" spans="1:81" ht="14.25" customHeight="1" x14ac:dyDescent="0.2">
      <c r="A65" s="13" t="s">
        <v>0</v>
      </c>
      <c r="B65" s="95">
        <v>192456</v>
      </c>
      <c r="C65" s="95">
        <v>0</v>
      </c>
      <c r="D65" s="95">
        <v>0</v>
      </c>
      <c r="E65" s="95">
        <f t="shared" si="215"/>
        <v>192456</v>
      </c>
      <c r="F65" s="325"/>
      <c r="H65" s="30" t="s">
        <v>0</v>
      </c>
      <c r="I65" s="31">
        <f t="shared" si="190"/>
        <v>192456</v>
      </c>
      <c r="J65" s="98">
        <v>0</v>
      </c>
      <c r="K65" s="98">
        <v>0</v>
      </c>
      <c r="L65" s="31">
        <f t="shared" si="191"/>
        <v>192456</v>
      </c>
      <c r="N65" s="81" t="s">
        <v>0</v>
      </c>
      <c r="O65" s="82">
        <f t="shared" si="192"/>
        <v>192456</v>
      </c>
      <c r="P65" s="100">
        <v>0</v>
      </c>
      <c r="Q65" s="100">
        <v>0</v>
      </c>
      <c r="R65" s="82">
        <f t="shared" si="193"/>
        <v>192456</v>
      </c>
      <c r="T65" s="112" t="s">
        <v>0</v>
      </c>
      <c r="U65" s="113">
        <f t="shared" si="194"/>
        <v>192456</v>
      </c>
      <c r="V65" s="117">
        <v>0</v>
      </c>
      <c r="W65" s="117">
        <v>0</v>
      </c>
      <c r="X65" s="113">
        <f t="shared" si="195"/>
        <v>192456</v>
      </c>
      <c r="Z65" s="140" t="s">
        <v>0</v>
      </c>
      <c r="AA65" s="141">
        <f t="shared" si="196"/>
        <v>192456</v>
      </c>
      <c r="AB65" s="142">
        <v>0</v>
      </c>
      <c r="AC65" s="142">
        <v>0</v>
      </c>
      <c r="AD65" s="141">
        <f t="shared" si="197"/>
        <v>192456</v>
      </c>
      <c r="AF65" s="169" t="s">
        <v>0</v>
      </c>
      <c r="AG65" s="170">
        <f t="shared" si="198"/>
        <v>192456</v>
      </c>
      <c r="AH65" s="171">
        <v>0</v>
      </c>
      <c r="AI65" s="171">
        <v>0</v>
      </c>
      <c r="AJ65" s="170">
        <f t="shared" si="199"/>
        <v>192456</v>
      </c>
      <c r="AL65" s="200" t="s">
        <v>0</v>
      </c>
      <c r="AM65" s="201">
        <f t="shared" si="200"/>
        <v>192456</v>
      </c>
      <c r="AN65" s="202">
        <v>0</v>
      </c>
      <c r="AO65" s="202">
        <v>0</v>
      </c>
      <c r="AP65" s="201">
        <f t="shared" si="201"/>
        <v>192456</v>
      </c>
      <c r="AR65" s="169" t="s">
        <v>0</v>
      </c>
      <c r="AS65" s="170">
        <f t="shared" si="202"/>
        <v>192456</v>
      </c>
      <c r="AT65" s="171">
        <v>0</v>
      </c>
      <c r="AU65" s="171">
        <v>0</v>
      </c>
      <c r="AV65" s="170">
        <f t="shared" si="203"/>
        <v>192456</v>
      </c>
      <c r="AX65" s="234" t="s">
        <v>0</v>
      </c>
      <c r="AY65" s="235">
        <f t="shared" si="204"/>
        <v>192456</v>
      </c>
      <c r="AZ65" s="236">
        <v>0</v>
      </c>
      <c r="BA65" s="236">
        <v>0</v>
      </c>
      <c r="BB65" s="235">
        <f t="shared" si="205"/>
        <v>192456</v>
      </c>
      <c r="BD65" s="266" t="s">
        <v>0</v>
      </c>
      <c r="BE65" s="267">
        <f t="shared" si="206"/>
        <v>192456</v>
      </c>
      <c r="BF65" s="267">
        <v>0</v>
      </c>
      <c r="BG65" s="267">
        <v>0</v>
      </c>
      <c r="BH65" s="267">
        <f t="shared" si="207"/>
        <v>192456</v>
      </c>
      <c r="BJ65" s="208" t="s">
        <v>0</v>
      </c>
      <c r="BK65" s="202">
        <f t="shared" si="208"/>
        <v>192456</v>
      </c>
      <c r="BL65" s="202">
        <v>0</v>
      </c>
      <c r="BM65" s="202">
        <v>0</v>
      </c>
      <c r="BN65" s="202">
        <f t="shared" si="209"/>
        <v>192456</v>
      </c>
      <c r="BP65" s="307" t="s">
        <v>0</v>
      </c>
      <c r="BQ65" s="308">
        <f t="shared" si="210"/>
        <v>192456</v>
      </c>
      <c r="BR65" s="308">
        <v>0</v>
      </c>
      <c r="BS65" s="308">
        <v>0</v>
      </c>
      <c r="BT65" s="308">
        <f t="shared" si="211"/>
        <v>192456</v>
      </c>
      <c r="BV65" s="53" t="s">
        <v>0</v>
      </c>
      <c r="BW65" s="54">
        <f t="shared" si="212"/>
        <v>192456</v>
      </c>
      <c r="BX65" s="54">
        <f t="shared" si="213"/>
        <v>0</v>
      </c>
      <c r="BY65" s="54">
        <f t="shared" si="214"/>
        <v>0</v>
      </c>
      <c r="BZ65" s="54">
        <f t="shared" si="216"/>
        <v>192456</v>
      </c>
      <c r="CC65" s="221"/>
    </row>
    <row r="66" spans="1:81" x14ac:dyDescent="0.2">
      <c r="A66" s="3"/>
      <c r="B66" s="278"/>
      <c r="C66" s="328"/>
      <c r="D66" s="278"/>
      <c r="E66" s="278"/>
      <c r="F66" s="325"/>
      <c r="H66" s="25"/>
      <c r="I66" s="24"/>
      <c r="J66" s="345"/>
      <c r="K66" s="344"/>
      <c r="L66" s="24"/>
      <c r="N66" s="76"/>
      <c r="O66" s="75"/>
      <c r="P66" s="351"/>
      <c r="Q66" s="350"/>
      <c r="R66" s="75"/>
      <c r="T66" s="107"/>
      <c r="U66" s="106"/>
      <c r="V66" s="356"/>
      <c r="W66" s="355"/>
      <c r="X66" s="106"/>
      <c r="Z66" s="135"/>
      <c r="AA66" s="134"/>
      <c r="AB66" s="364"/>
      <c r="AC66" s="363"/>
      <c r="AD66" s="134"/>
      <c r="AF66" s="164"/>
      <c r="AG66" s="163"/>
      <c r="AH66" s="187"/>
      <c r="AI66" s="188"/>
      <c r="AJ66" s="163"/>
      <c r="AL66" s="195"/>
      <c r="AM66" s="194"/>
      <c r="AN66" s="211"/>
      <c r="AO66" s="194"/>
      <c r="AP66" s="194"/>
      <c r="AR66" s="164"/>
      <c r="AS66" s="163"/>
      <c r="AT66" s="187"/>
      <c r="AU66" s="188"/>
      <c r="AV66" s="163"/>
      <c r="AX66" s="229"/>
      <c r="AY66" s="228"/>
      <c r="AZ66" s="243"/>
      <c r="BA66" s="244"/>
      <c r="BB66" s="228"/>
      <c r="BD66" s="261"/>
      <c r="BE66" s="260"/>
      <c r="BF66" s="270"/>
      <c r="BG66" s="260"/>
      <c r="BH66" s="260"/>
      <c r="BJ66" s="284"/>
      <c r="BK66" s="210"/>
      <c r="BL66" s="209"/>
      <c r="BM66" s="210"/>
      <c r="BN66" s="210"/>
      <c r="BP66" s="302"/>
      <c r="BQ66" s="301"/>
      <c r="BR66" s="311"/>
      <c r="BS66" s="301"/>
      <c r="BT66" s="301"/>
      <c r="BV66" s="48"/>
      <c r="BW66" s="47"/>
      <c r="BX66" s="57"/>
      <c r="BY66" s="47"/>
      <c r="BZ66" s="47"/>
      <c r="CC66" s="221"/>
    </row>
    <row r="67" spans="1:81" x14ac:dyDescent="0.2">
      <c r="A67" s="3"/>
      <c r="B67" s="329"/>
      <c r="C67" s="278"/>
      <c r="D67" s="278"/>
      <c r="E67" s="329"/>
      <c r="F67" s="325"/>
      <c r="H67" s="25"/>
      <c r="I67" s="34"/>
      <c r="J67" s="344"/>
      <c r="K67" s="344"/>
      <c r="L67" s="34"/>
      <c r="N67" s="76"/>
      <c r="O67" s="85"/>
      <c r="P67" s="350"/>
      <c r="Q67" s="350"/>
      <c r="R67" s="85"/>
      <c r="T67" s="107"/>
      <c r="U67" s="118"/>
      <c r="V67" s="355"/>
      <c r="W67" s="355"/>
      <c r="X67" s="118"/>
      <c r="Z67" s="135"/>
      <c r="AA67" s="149"/>
      <c r="AB67" s="363"/>
      <c r="AC67" s="363"/>
      <c r="AD67" s="149"/>
      <c r="AF67" s="164"/>
      <c r="AG67" s="178"/>
      <c r="AH67" s="188"/>
      <c r="AI67" s="188"/>
      <c r="AJ67" s="178"/>
      <c r="AL67" s="195"/>
      <c r="AM67" s="212"/>
      <c r="AN67" s="194"/>
      <c r="AO67" s="194"/>
      <c r="AP67" s="212"/>
      <c r="AR67" s="164"/>
      <c r="AS67" s="178"/>
      <c r="AT67" s="163"/>
      <c r="AU67" s="163"/>
      <c r="AV67" s="178"/>
      <c r="AX67" s="229"/>
      <c r="AY67" s="245"/>
      <c r="AZ67" s="244"/>
      <c r="BA67" s="244"/>
      <c r="BB67" s="245"/>
      <c r="BD67" s="261"/>
      <c r="BE67" s="271"/>
      <c r="BF67" s="260"/>
      <c r="BG67" s="260"/>
      <c r="BH67" s="271"/>
      <c r="BJ67" s="284"/>
      <c r="BK67" s="288"/>
      <c r="BL67" s="210"/>
      <c r="BM67" s="210"/>
      <c r="BN67" s="288"/>
      <c r="BP67" s="302"/>
      <c r="BQ67" s="312"/>
      <c r="BR67" s="301"/>
      <c r="BS67" s="301"/>
      <c r="BT67" s="312"/>
      <c r="BV67" s="48"/>
      <c r="BW67" s="58"/>
      <c r="BX67" s="47"/>
      <c r="BY67" s="47"/>
      <c r="BZ67" s="58"/>
      <c r="CC67" s="221"/>
    </row>
    <row r="68" spans="1:81" ht="15.75" x14ac:dyDescent="0.2">
      <c r="A68" s="1" t="s">
        <v>37</v>
      </c>
      <c r="B68" s="329"/>
      <c r="C68" s="278"/>
      <c r="D68" s="278"/>
      <c r="E68" s="329"/>
      <c r="F68" s="325"/>
      <c r="H68" s="23" t="s">
        <v>37</v>
      </c>
      <c r="I68" s="34"/>
      <c r="J68" s="344"/>
      <c r="K68" s="344"/>
      <c r="L68" s="34"/>
      <c r="N68" s="74" t="s">
        <v>37</v>
      </c>
      <c r="O68" s="85"/>
      <c r="P68" s="350"/>
      <c r="Q68" s="350"/>
      <c r="R68" s="85"/>
      <c r="T68" s="105" t="s">
        <v>37</v>
      </c>
      <c r="U68" s="118"/>
      <c r="V68" s="355"/>
      <c r="W68" s="355"/>
      <c r="X68" s="118"/>
      <c r="Z68" s="133" t="s">
        <v>37</v>
      </c>
      <c r="AA68" s="149"/>
      <c r="AB68" s="363"/>
      <c r="AC68" s="363"/>
      <c r="AD68" s="149"/>
      <c r="AF68" s="162" t="s">
        <v>37</v>
      </c>
      <c r="AG68" s="178"/>
      <c r="AH68" s="188"/>
      <c r="AI68" s="188"/>
      <c r="AJ68" s="178"/>
      <c r="AL68" s="193" t="s">
        <v>37</v>
      </c>
      <c r="AM68" s="212"/>
      <c r="AN68" s="194"/>
      <c r="AO68" s="194"/>
      <c r="AP68" s="212"/>
      <c r="AR68" s="162" t="s">
        <v>37</v>
      </c>
      <c r="AS68" s="178"/>
      <c r="AT68" s="163"/>
      <c r="AU68" s="163"/>
      <c r="AV68" s="178"/>
      <c r="AX68" s="227" t="s">
        <v>37</v>
      </c>
      <c r="AY68" s="245"/>
      <c r="AZ68" s="244"/>
      <c r="BA68" s="244"/>
      <c r="BB68" s="245"/>
      <c r="BD68" s="259" t="s">
        <v>37</v>
      </c>
      <c r="BE68" s="271"/>
      <c r="BF68" s="260"/>
      <c r="BG68" s="260"/>
      <c r="BH68" s="271"/>
      <c r="BJ68" s="283" t="s">
        <v>37</v>
      </c>
      <c r="BK68" s="288"/>
      <c r="BL68" s="210"/>
      <c r="BM68" s="210"/>
      <c r="BN68" s="288"/>
      <c r="BP68" s="300" t="s">
        <v>37</v>
      </c>
      <c r="BQ68" s="312"/>
      <c r="BR68" s="301"/>
      <c r="BS68" s="301"/>
      <c r="BT68" s="312"/>
      <c r="BV68" s="46" t="s">
        <v>37</v>
      </c>
      <c r="BW68" s="58"/>
      <c r="BX68" s="47"/>
      <c r="BY68" s="47"/>
      <c r="BZ68" s="58"/>
      <c r="CC68" s="221"/>
    </row>
    <row r="69" spans="1:81" x14ac:dyDescent="0.2">
      <c r="A69" s="3"/>
      <c r="B69" s="327">
        <f>+B70+B74+B78</f>
        <v>215888090</v>
      </c>
      <c r="C69" s="278"/>
      <c r="D69" s="278"/>
      <c r="E69" s="278"/>
      <c r="F69" s="325"/>
      <c r="H69" s="25"/>
      <c r="I69" s="24"/>
      <c r="J69" s="344"/>
      <c r="K69" s="344"/>
      <c r="L69" s="24"/>
      <c r="N69" s="76"/>
      <c r="O69" s="75"/>
      <c r="P69" s="350"/>
      <c r="Q69" s="350"/>
      <c r="R69" s="75"/>
      <c r="T69" s="107"/>
      <c r="U69" s="106"/>
      <c r="V69" s="355"/>
      <c r="W69" s="355"/>
      <c r="X69" s="106"/>
      <c r="Z69" s="135"/>
      <c r="AA69" s="134"/>
      <c r="AB69" s="363"/>
      <c r="AC69" s="363"/>
      <c r="AD69" s="134"/>
      <c r="AF69" s="164"/>
      <c r="AG69" s="163"/>
      <c r="AH69" s="188"/>
      <c r="AI69" s="188"/>
      <c r="AJ69" s="163"/>
      <c r="AL69" s="195"/>
      <c r="AM69" s="194"/>
      <c r="AN69" s="194"/>
      <c r="AO69" s="194"/>
      <c r="AP69" s="194"/>
      <c r="AR69" s="164"/>
      <c r="AS69" s="163"/>
      <c r="AT69" s="163"/>
      <c r="AU69" s="163"/>
      <c r="AV69" s="163"/>
      <c r="AX69" s="229"/>
      <c r="AY69" s="228"/>
      <c r="AZ69" s="244"/>
      <c r="BA69" s="244"/>
      <c r="BB69" s="228"/>
      <c r="BD69" s="261"/>
      <c r="BE69" s="260"/>
      <c r="BF69" s="260"/>
      <c r="BG69" s="260"/>
      <c r="BH69" s="260"/>
      <c r="BJ69" s="284"/>
      <c r="BK69" s="210"/>
      <c r="BL69" s="210"/>
      <c r="BM69" s="210"/>
      <c r="BN69" s="210"/>
      <c r="BP69" s="302"/>
      <c r="BQ69" s="301"/>
      <c r="BR69" s="301"/>
      <c r="BS69" s="301"/>
      <c r="BT69" s="301"/>
      <c r="BV69" s="48"/>
      <c r="BW69" s="47"/>
      <c r="BX69" s="47"/>
      <c r="BY69" s="47"/>
      <c r="BZ69" s="47"/>
      <c r="CC69" s="221"/>
    </row>
    <row r="70" spans="1:81" s="19" customFormat="1" x14ac:dyDescent="0.2">
      <c r="A70" s="15" t="s">
        <v>14</v>
      </c>
      <c r="B70" s="322">
        <f>+B72</f>
        <v>2046193</v>
      </c>
      <c r="C70" s="322">
        <f t="shared" ref="C70:D70" si="217">+C72</f>
        <v>0</v>
      </c>
      <c r="D70" s="322">
        <f t="shared" si="217"/>
        <v>0</v>
      </c>
      <c r="E70" s="322">
        <f>+B70-C70-D70</f>
        <v>2046193</v>
      </c>
      <c r="F70" s="325"/>
      <c r="H70" s="26" t="s">
        <v>14</v>
      </c>
      <c r="I70" s="27">
        <f>+I72</f>
        <v>2046193</v>
      </c>
      <c r="J70" s="340">
        <f t="shared" ref="J70:K70" si="218">+J72</f>
        <v>0</v>
      </c>
      <c r="K70" s="340">
        <f t="shared" si="218"/>
        <v>0</v>
      </c>
      <c r="L70" s="27">
        <f>+I70-J70-K70</f>
        <v>2046193</v>
      </c>
      <c r="N70" s="77" t="s">
        <v>14</v>
      </c>
      <c r="O70" s="78">
        <f>+O72</f>
        <v>2046193</v>
      </c>
      <c r="P70" s="346">
        <f t="shared" ref="P70:Q70" si="219">+P72</f>
        <v>0</v>
      </c>
      <c r="Q70" s="346">
        <f t="shared" si="219"/>
        <v>0</v>
      </c>
      <c r="R70" s="78">
        <f>+O70-P70-Q70</f>
        <v>2046193</v>
      </c>
      <c r="T70" s="108" t="s">
        <v>14</v>
      </c>
      <c r="U70" s="109">
        <f>+U72</f>
        <v>2046193</v>
      </c>
      <c r="V70" s="128">
        <f t="shared" ref="V70:W70" si="220">+V72</f>
        <v>0</v>
      </c>
      <c r="W70" s="128">
        <f t="shared" si="220"/>
        <v>0</v>
      </c>
      <c r="X70" s="109">
        <f>+U70-V70-W70</f>
        <v>2046193</v>
      </c>
      <c r="Z70" s="136" t="s">
        <v>14</v>
      </c>
      <c r="AA70" s="137">
        <f>+AA72</f>
        <v>2046193</v>
      </c>
      <c r="AB70" s="146">
        <f t="shared" ref="AB70:AC70" si="221">+AB72</f>
        <v>0</v>
      </c>
      <c r="AC70" s="146">
        <f t="shared" si="221"/>
        <v>0</v>
      </c>
      <c r="AD70" s="137">
        <f>+AA70-AB70-AC70</f>
        <v>2046193</v>
      </c>
      <c r="AF70" s="165" t="s">
        <v>14</v>
      </c>
      <c r="AG70" s="166">
        <f>+AG72</f>
        <v>2046193</v>
      </c>
      <c r="AH70" s="175">
        <f t="shared" ref="AH70:AI70" si="222">+AH72</f>
        <v>0</v>
      </c>
      <c r="AI70" s="175">
        <f t="shared" si="222"/>
        <v>0</v>
      </c>
      <c r="AJ70" s="166">
        <f>+AG70-AH70-AI70</f>
        <v>2046193</v>
      </c>
      <c r="AL70" s="196" t="s">
        <v>14</v>
      </c>
      <c r="AM70" s="197">
        <f>+AM72</f>
        <v>2046193</v>
      </c>
      <c r="AN70" s="197">
        <f t="shared" ref="AN70:AO70" si="223">+AN72</f>
        <v>0</v>
      </c>
      <c r="AO70" s="197">
        <f t="shared" si="223"/>
        <v>0</v>
      </c>
      <c r="AP70" s="197">
        <f>+AM70-AN70-AO70</f>
        <v>2046193</v>
      </c>
      <c r="AR70" s="165" t="s">
        <v>14</v>
      </c>
      <c r="AS70" s="166">
        <f>+AS72</f>
        <v>2046193</v>
      </c>
      <c r="AT70" s="166">
        <f t="shared" ref="AT70:AU70" si="224">+AT72</f>
        <v>0</v>
      </c>
      <c r="AU70" s="166">
        <f t="shared" si="224"/>
        <v>0</v>
      </c>
      <c r="AV70" s="166">
        <f>+AS70-AT70-AU70</f>
        <v>2046193</v>
      </c>
      <c r="AX70" s="230" t="s">
        <v>14</v>
      </c>
      <c r="AY70" s="231">
        <f>+AY72</f>
        <v>2046193</v>
      </c>
      <c r="AZ70" s="240">
        <f t="shared" ref="AZ70:BA70" si="225">+AZ72</f>
        <v>0</v>
      </c>
      <c r="BA70" s="240">
        <f t="shared" si="225"/>
        <v>0</v>
      </c>
      <c r="BB70" s="231">
        <f>+AY70-AZ70-BA70</f>
        <v>2046193</v>
      </c>
      <c r="BD70" s="262" t="s">
        <v>14</v>
      </c>
      <c r="BE70" s="263">
        <f>+BE72</f>
        <v>2046193</v>
      </c>
      <c r="BF70" s="263">
        <f t="shared" ref="BF70:BG70" si="226">+BF72</f>
        <v>0</v>
      </c>
      <c r="BG70" s="263">
        <f t="shared" si="226"/>
        <v>0</v>
      </c>
      <c r="BH70" s="263">
        <f>+BE70-BF70-BG70</f>
        <v>2046193</v>
      </c>
      <c r="BJ70" s="285" t="s">
        <v>14</v>
      </c>
      <c r="BK70" s="206">
        <f>+BK72</f>
        <v>2046193</v>
      </c>
      <c r="BL70" s="206">
        <f t="shared" ref="BL70:BM70" si="227">+BL72</f>
        <v>0</v>
      </c>
      <c r="BM70" s="206">
        <f t="shared" si="227"/>
        <v>0</v>
      </c>
      <c r="BN70" s="206">
        <f>+BK70-BL70-BM70</f>
        <v>2046193</v>
      </c>
      <c r="BP70" s="303" t="s">
        <v>14</v>
      </c>
      <c r="BQ70" s="304">
        <f>+BQ72</f>
        <v>2046193</v>
      </c>
      <c r="BR70" s="304">
        <f t="shared" ref="BR70:BS70" si="228">+BR72</f>
        <v>0</v>
      </c>
      <c r="BS70" s="304">
        <f t="shared" si="228"/>
        <v>0</v>
      </c>
      <c r="BT70" s="304">
        <f>+BQ70-BR70-BS70</f>
        <v>2046193</v>
      </c>
      <c r="BV70" s="49" t="s">
        <v>14</v>
      </c>
      <c r="BW70" s="50">
        <f>+BW72</f>
        <v>2046193</v>
      </c>
      <c r="BX70" s="50">
        <f t="shared" ref="BX70:BY70" si="229">+BX72</f>
        <v>0</v>
      </c>
      <c r="BY70" s="50">
        <f t="shared" si="229"/>
        <v>0</v>
      </c>
      <c r="BZ70" s="50">
        <f>+BW70-BX70-BY70</f>
        <v>2046193</v>
      </c>
      <c r="CA70" s="222">
        <f>+BZ70+BZ74+BZ78</f>
        <v>155482814</v>
      </c>
      <c r="CB70" s="222">
        <f>+CA71-CA70</f>
        <v>0</v>
      </c>
      <c r="CC70" s="221"/>
    </row>
    <row r="71" spans="1:81" x14ac:dyDescent="0.2">
      <c r="A71" s="11" t="s">
        <v>1</v>
      </c>
      <c r="B71" s="323"/>
      <c r="C71" s="323"/>
      <c r="D71" s="323"/>
      <c r="E71" s="323"/>
      <c r="F71" s="325"/>
      <c r="H71" s="28" t="s">
        <v>1</v>
      </c>
      <c r="I71" s="29"/>
      <c r="J71" s="341"/>
      <c r="K71" s="341"/>
      <c r="L71" s="29"/>
      <c r="N71" s="79" t="s">
        <v>1</v>
      </c>
      <c r="O71" s="80"/>
      <c r="P71" s="347"/>
      <c r="Q71" s="347"/>
      <c r="R71" s="80"/>
      <c r="T71" s="110" t="s">
        <v>1</v>
      </c>
      <c r="U71" s="111"/>
      <c r="V71" s="129"/>
      <c r="W71" s="129"/>
      <c r="X71" s="111"/>
      <c r="Z71" s="138" t="s">
        <v>1</v>
      </c>
      <c r="AA71" s="139"/>
      <c r="AB71" s="147"/>
      <c r="AC71" s="147"/>
      <c r="AD71" s="139"/>
      <c r="AF71" s="167" t="s">
        <v>1</v>
      </c>
      <c r="AG71" s="168"/>
      <c r="AH71" s="176"/>
      <c r="AI71" s="176"/>
      <c r="AJ71" s="168"/>
      <c r="AL71" s="198" t="s">
        <v>1</v>
      </c>
      <c r="AM71" s="199"/>
      <c r="AN71" s="199"/>
      <c r="AO71" s="199"/>
      <c r="AP71" s="199"/>
      <c r="AR71" s="167" t="s">
        <v>1</v>
      </c>
      <c r="AS71" s="168"/>
      <c r="AT71" s="168"/>
      <c r="AU71" s="168"/>
      <c r="AV71" s="168"/>
      <c r="AX71" s="232" t="s">
        <v>1</v>
      </c>
      <c r="AY71" s="233"/>
      <c r="AZ71" s="241"/>
      <c r="BA71" s="241"/>
      <c r="BB71" s="233"/>
      <c r="BD71" s="264" t="s">
        <v>1</v>
      </c>
      <c r="BE71" s="265"/>
      <c r="BF71" s="265"/>
      <c r="BG71" s="265"/>
      <c r="BH71" s="265"/>
      <c r="BJ71" s="286" t="s">
        <v>1</v>
      </c>
      <c r="BK71" s="207"/>
      <c r="BL71" s="207"/>
      <c r="BM71" s="207"/>
      <c r="BN71" s="207"/>
      <c r="BP71" s="305" t="s">
        <v>1</v>
      </c>
      <c r="BQ71" s="306"/>
      <c r="BR71" s="306"/>
      <c r="BS71" s="306"/>
      <c r="BT71" s="306"/>
      <c r="BV71" s="51" t="s">
        <v>1</v>
      </c>
      <c r="BW71" s="52"/>
      <c r="BX71" s="52"/>
      <c r="BY71" s="52"/>
      <c r="BZ71" s="52"/>
      <c r="CA71" s="221">
        <v>155482814</v>
      </c>
      <c r="CC71" s="221"/>
    </row>
    <row r="72" spans="1:81" x14ac:dyDescent="0.2">
      <c r="A72" s="13" t="s">
        <v>32</v>
      </c>
      <c r="B72" s="95">
        <v>2046193</v>
      </c>
      <c r="C72" s="95">
        <v>0</v>
      </c>
      <c r="D72" s="95">
        <v>0</v>
      </c>
      <c r="E72" s="95">
        <f>+B72-C72-D72</f>
        <v>2046193</v>
      </c>
      <c r="F72" s="325"/>
      <c r="H72" s="30" t="s">
        <v>32</v>
      </c>
      <c r="I72" s="31">
        <f>+E72</f>
        <v>2046193</v>
      </c>
      <c r="J72" s="98">
        <v>0</v>
      </c>
      <c r="K72" s="98">
        <v>0</v>
      </c>
      <c r="L72" s="31">
        <f>+I72-J72-K72</f>
        <v>2046193</v>
      </c>
      <c r="N72" s="81" t="s">
        <v>32</v>
      </c>
      <c r="O72" s="82">
        <f>+L72</f>
        <v>2046193</v>
      </c>
      <c r="P72" s="82">
        <v>0</v>
      </c>
      <c r="Q72" s="82">
        <v>0</v>
      </c>
      <c r="R72" s="82">
        <f>+O72-P72-Q72</f>
        <v>2046193</v>
      </c>
      <c r="T72" s="112" t="s">
        <v>32</v>
      </c>
      <c r="U72" s="113">
        <f>+R72</f>
        <v>2046193</v>
      </c>
      <c r="V72" s="117">
        <v>0</v>
      </c>
      <c r="W72" s="117">
        <v>0</v>
      </c>
      <c r="X72" s="113">
        <f>+U72-V72-W72</f>
        <v>2046193</v>
      </c>
      <c r="Z72" s="140" t="s">
        <v>32</v>
      </c>
      <c r="AA72" s="141">
        <f>+X72</f>
        <v>2046193</v>
      </c>
      <c r="AB72" s="142">
        <v>0</v>
      </c>
      <c r="AC72" s="142">
        <v>0</v>
      </c>
      <c r="AD72" s="141">
        <f>+AA72-AB72-AC72</f>
        <v>2046193</v>
      </c>
      <c r="AF72" s="169" t="s">
        <v>32</v>
      </c>
      <c r="AG72" s="170">
        <f>+AD72</f>
        <v>2046193</v>
      </c>
      <c r="AH72" s="171">
        <v>0</v>
      </c>
      <c r="AI72" s="171">
        <v>0</v>
      </c>
      <c r="AJ72" s="170">
        <f>+AG72-AH72-AI72</f>
        <v>2046193</v>
      </c>
      <c r="AL72" s="200" t="s">
        <v>32</v>
      </c>
      <c r="AM72" s="201">
        <f>+AJ72</f>
        <v>2046193</v>
      </c>
      <c r="AN72" s="201">
        <v>0</v>
      </c>
      <c r="AO72" s="201">
        <v>0</v>
      </c>
      <c r="AP72" s="201">
        <f>+AM72-AN72-AO72</f>
        <v>2046193</v>
      </c>
      <c r="AR72" s="169" t="s">
        <v>32</v>
      </c>
      <c r="AS72" s="170">
        <f>+AP72</f>
        <v>2046193</v>
      </c>
      <c r="AT72" s="170">
        <v>0</v>
      </c>
      <c r="AU72" s="170">
        <v>0</v>
      </c>
      <c r="AV72" s="170">
        <f>+AS72-AT72-AU72</f>
        <v>2046193</v>
      </c>
      <c r="AX72" s="234" t="s">
        <v>32</v>
      </c>
      <c r="AY72" s="235">
        <f>+AV72</f>
        <v>2046193</v>
      </c>
      <c r="AZ72" s="236">
        <v>0</v>
      </c>
      <c r="BA72" s="236">
        <v>0</v>
      </c>
      <c r="BB72" s="235">
        <f>+AY72-AZ72-BA72</f>
        <v>2046193</v>
      </c>
      <c r="BD72" s="266" t="s">
        <v>32</v>
      </c>
      <c r="BE72" s="267">
        <f>+BB72</f>
        <v>2046193</v>
      </c>
      <c r="BF72" s="267">
        <v>0</v>
      </c>
      <c r="BG72" s="267">
        <v>0</v>
      </c>
      <c r="BH72" s="267">
        <f>+BE72-BF72-BG72</f>
        <v>2046193</v>
      </c>
      <c r="BJ72" s="208" t="s">
        <v>32</v>
      </c>
      <c r="BK72" s="202">
        <f>+BH72</f>
        <v>2046193</v>
      </c>
      <c r="BL72" s="202">
        <v>0</v>
      </c>
      <c r="BM72" s="202">
        <v>0</v>
      </c>
      <c r="BN72" s="202">
        <f>+BK72-BL72-BM72</f>
        <v>2046193</v>
      </c>
      <c r="BP72" s="307" t="s">
        <v>32</v>
      </c>
      <c r="BQ72" s="308">
        <f>+BN72</f>
        <v>2046193</v>
      </c>
      <c r="BR72" s="308">
        <v>0</v>
      </c>
      <c r="BS72" s="308">
        <v>0</v>
      </c>
      <c r="BT72" s="308">
        <f>+BQ72-BR72-BS72</f>
        <v>2046193</v>
      </c>
      <c r="BV72" s="53" t="s">
        <v>32</v>
      </c>
      <c r="BW72" s="54">
        <f>+B72</f>
        <v>2046193</v>
      </c>
      <c r="BX72" s="54">
        <f>+C72+J72+P72+V72+AB72+AH72+AN72+AT72+AZ72+BF72+BL72+BR72</f>
        <v>0</v>
      </c>
      <c r="BY72" s="54">
        <f>+D72+K72+Q72+W72+AC72+AI72+AO72+AU72+BA72+BG72+BM72+BS72</f>
        <v>0</v>
      </c>
      <c r="BZ72" s="54">
        <f>+BW72-BX72-BY72</f>
        <v>2046193</v>
      </c>
      <c r="CC72" s="221"/>
    </row>
    <row r="73" spans="1:81" x14ac:dyDescent="0.2">
      <c r="A73" s="17"/>
      <c r="B73" s="321"/>
      <c r="C73" s="321"/>
      <c r="D73" s="321"/>
      <c r="E73" s="321"/>
      <c r="F73" s="325"/>
      <c r="H73" s="32"/>
      <c r="I73" s="33"/>
      <c r="J73" s="33"/>
      <c r="K73" s="33"/>
      <c r="L73" s="33"/>
      <c r="N73" s="83"/>
      <c r="O73" s="84"/>
      <c r="P73" s="84"/>
      <c r="Q73" s="84"/>
      <c r="R73" s="84"/>
      <c r="T73" s="114"/>
      <c r="U73" s="115"/>
      <c r="V73" s="127"/>
      <c r="W73" s="127"/>
      <c r="X73" s="115"/>
      <c r="Z73" s="143"/>
      <c r="AA73" s="144"/>
      <c r="AB73" s="145"/>
      <c r="AC73" s="145"/>
      <c r="AD73" s="144"/>
      <c r="AF73" s="172"/>
      <c r="AG73" s="173"/>
      <c r="AH73" s="174"/>
      <c r="AI73" s="174"/>
      <c r="AJ73" s="173"/>
      <c r="AL73" s="203"/>
      <c r="AM73" s="204"/>
      <c r="AN73" s="204"/>
      <c r="AO73" s="204"/>
      <c r="AP73" s="204"/>
      <c r="AR73" s="172"/>
      <c r="AS73" s="173"/>
      <c r="AT73" s="173"/>
      <c r="AU73" s="173"/>
      <c r="AV73" s="173"/>
      <c r="AX73" s="237"/>
      <c r="AY73" s="238"/>
      <c r="AZ73" s="239"/>
      <c r="BA73" s="239"/>
      <c r="BB73" s="238"/>
      <c r="BD73" s="268"/>
      <c r="BE73" s="269"/>
      <c r="BF73" s="269"/>
      <c r="BG73" s="269"/>
      <c r="BH73" s="269"/>
      <c r="BJ73" s="287"/>
      <c r="BK73" s="205"/>
      <c r="BL73" s="205"/>
      <c r="BM73" s="205"/>
      <c r="BN73" s="205"/>
      <c r="BP73" s="309"/>
      <c r="BQ73" s="310"/>
      <c r="BR73" s="310"/>
      <c r="BS73" s="310"/>
      <c r="BT73" s="310"/>
      <c r="BV73" s="55"/>
      <c r="BW73" s="56"/>
      <c r="BX73" s="56"/>
      <c r="BY73" s="56"/>
      <c r="BZ73" s="56"/>
      <c r="CC73" s="221"/>
    </row>
    <row r="74" spans="1:81" s="19" customFormat="1" x14ac:dyDescent="0.2">
      <c r="A74" s="15" t="s">
        <v>12</v>
      </c>
      <c r="B74" s="322">
        <f>SUM(B76:B76)</f>
        <v>149918268</v>
      </c>
      <c r="C74" s="322">
        <f>SUM(C76:C76)</f>
        <v>0</v>
      </c>
      <c r="D74" s="322">
        <f>SUM(D76:D76)</f>
        <v>0</v>
      </c>
      <c r="E74" s="322">
        <f>+B74-C74-D74</f>
        <v>149918268</v>
      </c>
      <c r="F74" s="325"/>
      <c r="H74" s="26" t="s">
        <v>12</v>
      </c>
      <c r="I74" s="27">
        <f>SUM(I76:I76)</f>
        <v>149918268</v>
      </c>
      <c r="J74" s="27">
        <f>SUM(J76:J76)</f>
        <v>0</v>
      </c>
      <c r="K74" s="27">
        <f>SUM(K76:K76)</f>
        <v>0</v>
      </c>
      <c r="L74" s="27">
        <f>+I74-J74-K74</f>
        <v>149918268</v>
      </c>
      <c r="N74" s="77" t="s">
        <v>12</v>
      </c>
      <c r="O74" s="78">
        <f>SUM(O76:O76)</f>
        <v>149918268</v>
      </c>
      <c r="P74" s="78">
        <f>SUM(P76:P76)</f>
        <v>0</v>
      </c>
      <c r="Q74" s="78">
        <f>SUM(Q76:Q76)</f>
        <v>0</v>
      </c>
      <c r="R74" s="78">
        <f>+O74-P74-Q74</f>
        <v>149918268</v>
      </c>
      <c r="T74" s="108" t="s">
        <v>12</v>
      </c>
      <c r="U74" s="109">
        <f>SUM(U76:U76)</f>
        <v>149918268</v>
      </c>
      <c r="V74" s="128">
        <f>SUM(V76:V76)</f>
        <v>0</v>
      </c>
      <c r="W74" s="128">
        <f>SUM(W76:W76)</f>
        <v>24798750</v>
      </c>
      <c r="X74" s="109">
        <f>+U74-V74-W74</f>
        <v>125119518</v>
      </c>
      <c r="Z74" s="136" t="s">
        <v>12</v>
      </c>
      <c r="AA74" s="137">
        <f>SUM(AA76:AA76)</f>
        <v>125119518</v>
      </c>
      <c r="AB74" s="146">
        <f>SUM(AB76:AB76)</f>
        <v>0</v>
      </c>
      <c r="AC74" s="146">
        <f>SUM(AC76:AC76)</f>
        <v>5419234</v>
      </c>
      <c r="AD74" s="137">
        <f>+AA74-AB74-AC74</f>
        <v>119700284</v>
      </c>
      <c r="AF74" s="165" t="s">
        <v>12</v>
      </c>
      <c r="AG74" s="166">
        <f>SUM(AG76:AG76)</f>
        <v>119700284</v>
      </c>
      <c r="AH74" s="175">
        <f>SUM(AH76:AH76)</f>
        <v>0</v>
      </c>
      <c r="AI74" s="175">
        <f>SUM(AI76:AI76)</f>
        <v>1000000</v>
      </c>
      <c r="AJ74" s="166">
        <f>+AG74-AH74-AI74</f>
        <v>118700284</v>
      </c>
      <c r="AL74" s="196" t="s">
        <v>12</v>
      </c>
      <c r="AM74" s="197">
        <f>SUM(AM76:AM76)</f>
        <v>118700284</v>
      </c>
      <c r="AN74" s="197">
        <f>SUM(AN76:AN76)</f>
        <v>0</v>
      </c>
      <c r="AO74" s="197">
        <f>SUM(AO76:AO76)</f>
        <v>0</v>
      </c>
      <c r="AP74" s="197">
        <f>+AM74-AN74-AO74</f>
        <v>118700284</v>
      </c>
      <c r="AR74" s="165" t="s">
        <v>12</v>
      </c>
      <c r="AS74" s="166">
        <f>SUM(AS76:AS76)</f>
        <v>118700284</v>
      </c>
      <c r="AT74" s="166">
        <f>SUM(AT76:AT76)</f>
        <v>0</v>
      </c>
      <c r="AU74" s="166">
        <f>SUM(AU76:AU76)</f>
        <v>0</v>
      </c>
      <c r="AV74" s="166">
        <f>+AS74-AT74-AU74</f>
        <v>118700284</v>
      </c>
      <c r="AX74" s="230" t="s">
        <v>12</v>
      </c>
      <c r="AY74" s="231">
        <f>SUM(AY76:AY76)</f>
        <v>118700284</v>
      </c>
      <c r="AZ74" s="240">
        <f>SUM(AZ76:AZ76)</f>
        <v>0</v>
      </c>
      <c r="BA74" s="240">
        <f>SUM(BA76:BA76)</f>
        <v>0</v>
      </c>
      <c r="BB74" s="231">
        <f>+AY74-AZ74-BA74</f>
        <v>118700284</v>
      </c>
      <c r="BD74" s="262" t="s">
        <v>12</v>
      </c>
      <c r="BE74" s="263">
        <f>SUM(BE76:BE76)</f>
        <v>118700284</v>
      </c>
      <c r="BF74" s="263">
        <f>SUM(BF76:BF76)</f>
        <v>0</v>
      </c>
      <c r="BG74" s="263">
        <f>SUM(BG76:BG76)</f>
        <v>0</v>
      </c>
      <c r="BH74" s="263">
        <f>+BE74-BF74-BG74</f>
        <v>118700284</v>
      </c>
      <c r="BJ74" s="285" t="s">
        <v>12</v>
      </c>
      <c r="BK74" s="206">
        <f>SUM(BK76:BK76)</f>
        <v>118700284</v>
      </c>
      <c r="BL74" s="206">
        <f>SUM(BL76:BL76)</f>
        <v>0</v>
      </c>
      <c r="BM74" s="206">
        <f>SUM(BM76:BM76)</f>
        <v>0</v>
      </c>
      <c r="BN74" s="206">
        <f>+BK74-BL74-BM74</f>
        <v>118700284</v>
      </c>
      <c r="BP74" s="303" t="s">
        <v>12</v>
      </c>
      <c r="BQ74" s="304">
        <f>SUM(BQ76:BQ76)</f>
        <v>118700284</v>
      </c>
      <c r="BR74" s="304">
        <f>SUM(BR76:BR76)</f>
        <v>0</v>
      </c>
      <c r="BS74" s="304">
        <f>SUM(BS76:BS76)</f>
        <v>0</v>
      </c>
      <c r="BT74" s="304">
        <f>+BQ74-BR74-BS74</f>
        <v>118700284</v>
      </c>
      <c r="BV74" s="49" t="s">
        <v>12</v>
      </c>
      <c r="BW74" s="50">
        <f>SUM(BW76:BW76)</f>
        <v>149918268</v>
      </c>
      <c r="BX74" s="50">
        <f>SUM(BX76:BX76)</f>
        <v>0</v>
      </c>
      <c r="BY74" s="50">
        <f>SUM(BY76:BY76)</f>
        <v>31217984</v>
      </c>
      <c r="BZ74" s="50">
        <f>+BW74-BX74-BY74</f>
        <v>118700284</v>
      </c>
      <c r="CC74" s="221"/>
    </row>
    <row r="75" spans="1:81" x14ac:dyDescent="0.2">
      <c r="A75" s="11" t="s">
        <v>1</v>
      </c>
      <c r="B75" s="323"/>
      <c r="C75" s="323"/>
      <c r="D75" s="323"/>
      <c r="E75" s="323"/>
      <c r="F75" s="325"/>
      <c r="H75" s="28" t="s">
        <v>1</v>
      </c>
      <c r="I75" s="29"/>
      <c r="J75" s="29"/>
      <c r="K75" s="29"/>
      <c r="L75" s="29"/>
      <c r="N75" s="79" t="s">
        <v>1</v>
      </c>
      <c r="O75" s="80"/>
      <c r="P75" s="80"/>
      <c r="Q75" s="80"/>
      <c r="R75" s="80"/>
      <c r="T75" s="110" t="s">
        <v>1</v>
      </c>
      <c r="U75" s="111"/>
      <c r="V75" s="129"/>
      <c r="W75" s="129"/>
      <c r="X75" s="111"/>
      <c r="Z75" s="138" t="s">
        <v>1</v>
      </c>
      <c r="AA75" s="139"/>
      <c r="AB75" s="147"/>
      <c r="AC75" s="147"/>
      <c r="AD75" s="139"/>
      <c r="AF75" s="167" t="s">
        <v>1</v>
      </c>
      <c r="AG75" s="168"/>
      <c r="AH75" s="176"/>
      <c r="AI75" s="176"/>
      <c r="AJ75" s="168"/>
      <c r="AL75" s="198" t="s">
        <v>1</v>
      </c>
      <c r="AM75" s="199"/>
      <c r="AN75" s="199"/>
      <c r="AO75" s="199"/>
      <c r="AP75" s="199"/>
      <c r="AR75" s="167" t="s">
        <v>1</v>
      </c>
      <c r="AS75" s="168"/>
      <c r="AT75" s="168"/>
      <c r="AU75" s="168"/>
      <c r="AV75" s="168"/>
      <c r="AX75" s="232" t="s">
        <v>1</v>
      </c>
      <c r="AY75" s="233"/>
      <c r="AZ75" s="241"/>
      <c r="BA75" s="241"/>
      <c r="BB75" s="233"/>
      <c r="BD75" s="264" t="s">
        <v>1</v>
      </c>
      <c r="BE75" s="265"/>
      <c r="BF75" s="265"/>
      <c r="BG75" s="265"/>
      <c r="BH75" s="265"/>
      <c r="BJ75" s="286" t="s">
        <v>1</v>
      </c>
      <c r="BK75" s="207"/>
      <c r="BL75" s="207"/>
      <c r="BM75" s="207"/>
      <c r="BN75" s="207"/>
      <c r="BP75" s="305" t="s">
        <v>1</v>
      </c>
      <c r="BQ75" s="306"/>
      <c r="BR75" s="306"/>
      <c r="BS75" s="306"/>
      <c r="BT75" s="306"/>
      <c r="BV75" s="51" t="s">
        <v>1</v>
      </c>
      <c r="BW75" s="52"/>
      <c r="BX75" s="52"/>
      <c r="BY75" s="52"/>
      <c r="BZ75" s="52"/>
      <c r="CC75" s="221"/>
    </row>
    <row r="76" spans="1:81" x14ac:dyDescent="0.2">
      <c r="A76" s="13" t="s">
        <v>32</v>
      </c>
      <c r="B76" s="95">
        <v>149918268</v>
      </c>
      <c r="C76" s="95">
        <v>0</v>
      </c>
      <c r="D76" s="95">
        <v>0</v>
      </c>
      <c r="E76" s="95">
        <f>+B76-C76-D76</f>
        <v>149918268</v>
      </c>
      <c r="F76" s="325">
        <v>1104598</v>
      </c>
      <c r="H76" s="30" t="s">
        <v>32</v>
      </c>
      <c r="I76" s="31">
        <f>+E76</f>
        <v>149918268</v>
      </c>
      <c r="J76" s="31">
        <v>0</v>
      </c>
      <c r="K76" s="31">
        <v>0</v>
      </c>
      <c r="L76" s="31">
        <f>+I76-J76-K76</f>
        <v>149918268</v>
      </c>
      <c r="N76" s="81" t="s">
        <v>32</v>
      </c>
      <c r="O76" s="82">
        <f>+L76</f>
        <v>149918268</v>
      </c>
      <c r="P76" s="82">
        <v>0</v>
      </c>
      <c r="Q76" s="82">
        <v>0</v>
      </c>
      <c r="R76" s="82">
        <f>+O76-P76-Q76</f>
        <v>149918268</v>
      </c>
      <c r="T76" s="112" t="s">
        <v>32</v>
      </c>
      <c r="U76" s="113">
        <f>+R76</f>
        <v>149918268</v>
      </c>
      <c r="V76" s="117">
        <v>0</v>
      </c>
      <c r="W76" s="117">
        <v>24798750</v>
      </c>
      <c r="X76" s="113">
        <f>+U76-V76-W76</f>
        <v>125119518</v>
      </c>
      <c r="Z76" s="140" t="s">
        <v>32</v>
      </c>
      <c r="AA76" s="141">
        <f>+X76</f>
        <v>125119518</v>
      </c>
      <c r="AB76" s="142">
        <v>0</v>
      </c>
      <c r="AC76" s="142">
        <v>5419234</v>
      </c>
      <c r="AD76" s="141">
        <f>+AA76-AB76-AC76</f>
        <v>119700284</v>
      </c>
      <c r="AF76" s="169" t="s">
        <v>32</v>
      </c>
      <c r="AG76" s="170">
        <f>+AD76</f>
        <v>119700284</v>
      </c>
      <c r="AH76" s="171">
        <v>0</v>
      </c>
      <c r="AI76" s="171">
        <v>1000000</v>
      </c>
      <c r="AJ76" s="170">
        <f>+AG76-AH76-AI76</f>
        <v>118700284</v>
      </c>
      <c r="AL76" s="200" t="s">
        <v>32</v>
      </c>
      <c r="AM76" s="201">
        <f>+AJ76</f>
        <v>118700284</v>
      </c>
      <c r="AN76" s="201">
        <v>0</v>
      </c>
      <c r="AO76" s="201">
        <v>0</v>
      </c>
      <c r="AP76" s="201">
        <f>+AM76-AN76-AO76</f>
        <v>118700284</v>
      </c>
      <c r="AR76" s="169" t="s">
        <v>32</v>
      </c>
      <c r="AS76" s="170">
        <f>+AP76</f>
        <v>118700284</v>
      </c>
      <c r="AT76" s="170">
        <v>0</v>
      </c>
      <c r="AU76" s="170">
        <v>0</v>
      </c>
      <c r="AV76" s="170">
        <f>+AS76-AT76-AU76</f>
        <v>118700284</v>
      </c>
      <c r="AX76" s="234" t="s">
        <v>32</v>
      </c>
      <c r="AY76" s="235">
        <f>+AV76</f>
        <v>118700284</v>
      </c>
      <c r="AZ76" s="236">
        <v>0</v>
      </c>
      <c r="BA76" s="236">
        <v>0</v>
      </c>
      <c r="BB76" s="235">
        <f>+AY76-AZ76-BA76</f>
        <v>118700284</v>
      </c>
      <c r="BD76" s="266" t="s">
        <v>32</v>
      </c>
      <c r="BE76" s="267">
        <f>+BB76</f>
        <v>118700284</v>
      </c>
      <c r="BF76" s="267">
        <v>0</v>
      </c>
      <c r="BG76" s="267">
        <v>0</v>
      </c>
      <c r="BH76" s="267">
        <f>+BE76-BF76-BG76</f>
        <v>118700284</v>
      </c>
      <c r="BJ76" s="208" t="s">
        <v>32</v>
      </c>
      <c r="BK76" s="202">
        <f>+BH76</f>
        <v>118700284</v>
      </c>
      <c r="BL76" s="202">
        <v>0</v>
      </c>
      <c r="BM76" s="202">
        <v>0</v>
      </c>
      <c r="BN76" s="202">
        <f>+BK76-BL76-BM76</f>
        <v>118700284</v>
      </c>
      <c r="BP76" s="307" t="s">
        <v>32</v>
      </c>
      <c r="BQ76" s="308">
        <f>+BN76</f>
        <v>118700284</v>
      </c>
      <c r="BR76" s="308">
        <v>0</v>
      </c>
      <c r="BS76" s="308">
        <v>0</v>
      </c>
      <c r="BT76" s="308">
        <f>+BQ76-BR76-BS76</f>
        <v>118700284</v>
      </c>
      <c r="BV76" s="53" t="s">
        <v>32</v>
      </c>
      <c r="BW76" s="54">
        <f>+B76</f>
        <v>149918268</v>
      </c>
      <c r="BX76" s="54">
        <f>+C76+J76+P76+V76+AB76+AH76+AN76+AT76+AZ76+BF76+BL76+BR76</f>
        <v>0</v>
      </c>
      <c r="BY76" s="54">
        <f>+D76+K76+Q76+W76+AC76+AI76+AO76+AU76+BA76+BG76+BM76+BS76</f>
        <v>31217984</v>
      </c>
      <c r="BZ76" s="54">
        <f>+BW76-BX76-BY76</f>
        <v>118700284</v>
      </c>
      <c r="CC76" s="221"/>
    </row>
    <row r="77" spans="1:81" x14ac:dyDescent="0.2">
      <c r="A77" s="3"/>
      <c r="B77" s="330"/>
      <c r="C77" s="330"/>
      <c r="D77" s="330"/>
      <c r="E77" s="330"/>
      <c r="F77" s="325"/>
      <c r="H77" s="25"/>
      <c r="I77" s="35"/>
      <c r="J77" s="35"/>
      <c r="K77" s="35"/>
      <c r="L77" s="35"/>
      <c r="N77" s="76"/>
      <c r="O77" s="86"/>
      <c r="P77" s="86"/>
      <c r="Q77" s="86"/>
      <c r="R77" s="86"/>
      <c r="T77" s="107"/>
      <c r="U77" s="119"/>
      <c r="V77" s="357"/>
      <c r="W77" s="357"/>
      <c r="X77" s="119"/>
      <c r="Z77" s="135"/>
      <c r="AA77" s="150"/>
      <c r="AB77" s="365"/>
      <c r="AC77" s="365"/>
      <c r="AD77" s="150"/>
      <c r="AF77" s="164"/>
      <c r="AG77" s="179"/>
      <c r="AH77" s="369"/>
      <c r="AI77" s="369"/>
      <c r="AJ77" s="179"/>
      <c r="AL77" s="195"/>
      <c r="AM77" s="213"/>
      <c r="AN77" s="213"/>
      <c r="AO77" s="213"/>
      <c r="AP77" s="213"/>
      <c r="AR77" s="164"/>
      <c r="AS77" s="179"/>
      <c r="AT77" s="179"/>
      <c r="AU77" s="179"/>
      <c r="AV77" s="179"/>
      <c r="AX77" s="229"/>
      <c r="AY77" s="246"/>
      <c r="AZ77" s="254"/>
      <c r="BA77" s="254"/>
      <c r="BB77" s="246"/>
      <c r="BD77" s="261"/>
      <c r="BE77" s="272"/>
      <c r="BF77" s="272"/>
      <c r="BG77" s="272"/>
      <c r="BH77" s="272"/>
      <c r="BJ77" s="284"/>
      <c r="BK77" s="289"/>
      <c r="BL77" s="289"/>
      <c r="BM77" s="289"/>
      <c r="BN77" s="289"/>
      <c r="BP77" s="302"/>
      <c r="BQ77" s="313"/>
      <c r="BR77" s="313"/>
      <c r="BS77" s="313"/>
      <c r="BT77" s="313"/>
      <c r="BV77" s="48"/>
      <c r="BW77" s="59"/>
      <c r="BX77" s="59"/>
      <c r="BY77" s="59"/>
      <c r="BZ77" s="59"/>
      <c r="CC77" s="221"/>
    </row>
    <row r="78" spans="1:81" s="19" customFormat="1" x14ac:dyDescent="0.2">
      <c r="A78" s="15" t="s">
        <v>13</v>
      </c>
      <c r="B78" s="322">
        <f>SUM(B80:B85)</f>
        <v>63923629</v>
      </c>
      <c r="C78" s="322">
        <f t="shared" ref="C78:D78" si="230">SUM(C80:C85)</f>
        <v>0</v>
      </c>
      <c r="D78" s="322">
        <f t="shared" si="230"/>
        <v>0</v>
      </c>
      <c r="E78" s="322">
        <f>+B78-C78-D78</f>
        <v>63923629</v>
      </c>
      <c r="F78" s="325"/>
      <c r="H78" s="26" t="s">
        <v>13</v>
      </c>
      <c r="I78" s="27">
        <f>SUM(I80:I85)</f>
        <v>63923629</v>
      </c>
      <c r="J78" s="27">
        <f t="shared" ref="J78:K78" si="231">SUM(J80:J85)</f>
        <v>0</v>
      </c>
      <c r="K78" s="27">
        <f t="shared" si="231"/>
        <v>0</v>
      </c>
      <c r="L78" s="27">
        <f>+I78-J78-K78</f>
        <v>63923629</v>
      </c>
      <c r="N78" s="77" t="s">
        <v>13</v>
      </c>
      <c r="O78" s="78">
        <f>SUM(O80:O85)</f>
        <v>63923629</v>
      </c>
      <c r="P78" s="78">
        <f t="shared" ref="P78:Q78" si="232">SUM(P80:P85)</f>
        <v>0</v>
      </c>
      <c r="Q78" s="78">
        <f t="shared" si="232"/>
        <v>0</v>
      </c>
      <c r="R78" s="78">
        <f>+O78-P78-Q78</f>
        <v>63923629</v>
      </c>
      <c r="T78" s="108" t="s">
        <v>13</v>
      </c>
      <c r="U78" s="109">
        <f>SUM(U80:U85)</f>
        <v>63923629</v>
      </c>
      <c r="V78" s="128">
        <f t="shared" ref="V78:W78" si="233">SUM(V80:V85)</f>
        <v>0</v>
      </c>
      <c r="W78" s="128">
        <f t="shared" si="233"/>
        <v>115576</v>
      </c>
      <c r="X78" s="109">
        <f>+U78-V78-W78</f>
        <v>63808053</v>
      </c>
      <c r="Z78" s="136" t="s">
        <v>13</v>
      </c>
      <c r="AA78" s="137">
        <f>SUM(AA80:AA85)</f>
        <v>63808053</v>
      </c>
      <c r="AB78" s="146">
        <f t="shared" ref="AB78:AC78" si="234">SUM(AB80:AB85)</f>
        <v>0</v>
      </c>
      <c r="AC78" s="146">
        <f t="shared" si="234"/>
        <v>29071716</v>
      </c>
      <c r="AD78" s="137">
        <f>+AA78-AB78-AC78</f>
        <v>34736337</v>
      </c>
      <c r="AF78" s="165" t="s">
        <v>13</v>
      </c>
      <c r="AG78" s="166">
        <f>SUM(AG80:AG85)</f>
        <v>34736337</v>
      </c>
      <c r="AH78" s="175">
        <f t="shared" ref="AH78:AI78" si="235">SUM(AH80:AH85)</f>
        <v>0</v>
      </c>
      <c r="AI78" s="175">
        <f t="shared" si="235"/>
        <v>0</v>
      </c>
      <c r="AJ78" s="166">
        <f>+AG78-AH78-AI78</f>
        <v>34736337</v>
      </c>
      <c r="AL78" s="196" t="s">
        <v>13</v>
      </c>
      <c r="AM78" s="197">
        <f>SUM(AM80:AM85)</f>
        <v>34736337</v>
      </c>
      <c r="AN78" s="197">
        <f t="shared" ref="AN78:AO78" si="236">SUM(AN80:AN85)</f>
        <v>0</v>
      </c>
      <c r="AO78" s="197">
        <f t="shared" si="236"/>
        <v>0</v>
      </c>
      <c r="AP78" s="197">
        <f>+AM78-AN78-AO78</f>
        <v>34736337</v>
      </c>
      <c r="AR78" s="165" t="s">
        <v>13</v>
      </c>
      <c r="AS78" s="166">
        <f>SUM(AS80:AS85)</f>
        <v>34736337</v>
      </c>
      <c r="AT78" s="166">
        <f t="shared" ref="AT78:AU78" si="237">SUM(AT80:AT85)</f>
        <v>0</v>
      </c>
      <c r="AU78" s="166">
        <f t="shared" si="237"/>
        <v>0</v>
      </c>
      <c r="AV78" s="166">
        <f>+AS78-AT78-AU78</f>
        <v>34736337</v>
      </c>
      <c r="AX78" s="230" t="s">
        <v>13</v>
      </c>
      <c r="AY78" s="231">
        <f>SUM(AY80:AY85)</f>
        <v>34736337</v>
      </c>
      <c r="AZ78" s="240">
        <f t="shared" ref="AZ78:BA78" si="238">SUM(AZ80:AZ85)</f>
        <v>0</v>
      </c>
      <c r="BA78" s="240">
        <f t="shared" si="238"/>
        <v>0</v>
      </c>
      <c r="BB78" s="231">
        <f>+AY78-AZ78-BA78</f>
        <v>34736337</v>
      </c>
      <c r="BD78" s="262" t="s">
        <v>13</v>
      </c>
      <c r="BE78" s="263">
        <f>SUM(BE80:BE85)</f>
        <v>34736337</v>
      </c>
      <c r="BF78" s="263">
        <f t="shared" ref="BF78:BG78" si="239">SUM(BF80:BF85)</f>
        <v>0</v>
      </c>
      <c r="BG78" s="263">
        <f t="shared" si="239"/>
        <v>0</v>
      </c>
      <c r="BH78" s="263">
        <f>+BE78-BF78-BG78</f>
        <v>34736337</v>
      </c>
      <c r="BJ78" s="285" t="s">
        <v>13</v>
      </c>
      <c r="BK78" s="206">
        <f>SUM(BK80:BK85)</f>
        <v>34736337</v>
      </c>
      <c r="BL78" s="206">
        <f t="shared" ref="BL78:BM78" si="240">SUM(BL80:BL85)</f>
        <v>0</v>
      </c>
      <c r="BM78" s="206">
        <f t="shared" si="240"/>
        <v>0</v>
      </c>
      <c r="BN78" s="206">
        <f>+BK78-BL78-BM78</f>
        <v>34736337</v>
      </c>
      <c r="BP78" s="303" t="s">
        <v>13</v>
      </c>
      <c r="BQ78" s="304">
        <f>SUM(BQ80:BQ85)</f>
        <v>34736337</v>
      </c>
      <c r="BR78" s="304">
        <f t="shared" ref="BR78:BS78" si="241">SUM(BR80:BR85)</f>
        <v>0</v>
      </c>
      <c r="BS78" s="304">
        <f t="shared" si="241"/>
        <v>0</v>
      </c>
      <c r="BT78" s="304">
        <f>+BQ78-BR78-BS78</f>
        <v>34736337</v>
      </c>
      <c r="BV78" s="49" t="s">
        <v>13</v>
      </c>
      <c r="BW78" s="50">
        <f>SUM(BW80:BW85)</f>
        <v>63923629</v>
      </c>
      <c r="BX78" s="50">
        <f t="shared" ref="BX78:BY78" si="242">SUM(BX80:BX85)</f>
        <v>0</v>
      </c>
      <c r="BY78" s="50">
        <f t="shared" si="242"/>
        <v>29187292</v>
      </c>
      <c r="BZ78" s="50">
        <f>+BW78-BX78-BY78</f>
        <v>34736337</v>
      </c>
      <c r="CC78" s="221"/>
    </row>
    <row r="79" spans="1:81" x14ac:dyDescent="0.2">
      <c r="A79" s="11" t="s">
        <v>1</v>
      </c>
      <c r="B79" s="323"/>
      <c r="C79" s="323"/>
      <c r="D79" s="323"/>
      <c r="E79" s="323"/>
      <c r="F79" s="325"/>
      <c r="H79" s="28" t="s">
        <v>1</v>
      </c>
      <c r="I79" s="29"/>
      <c r="J79" s="29"/>
      <c r="K79" s="29"/>
      <c r="L79" s="29"/>
      <c r="N79" s="79" t="s">
        <v>1</v>
      </c>
      <c r="O79" s="80"/>
      <c r="P79" s="80"/>
      <c r="Q79" s="80"/>
      <c r="R79" s="80"/>
      <c r="T79" s="110" t="s">
        <v>1</v>
      </c>
      <c r="U79" s="111"/>
      <c r="V79" s="129"/>
      <c r="W79" s="129"/>
      <c r="X79" s="111"/>
      <c r="Z79" s="138" t="s">
        <v>1</v>
      </c>
      <c r="AA79" s="139"/>
      <c r="AB79" s="147"/>
      <c r="AC79" s="147"/>
      <c r="AD79" s="139"/>
      <c r="AF79" s="167" t="s">
        <v>1</v>
      </c>
      <c r="AG79" s="168"/>
      <c r="AH79" s="176"/>
      <c r="AI79" s="176"/>
      <c r="AJ79" s="168"/>
      <c r="AL79" s="198" t="s">
        <v>1</v>
      </c>
      <c r="AM79" s="199"/>
      <c r="AN79" s="199"/>
      <c r="AO79" s="199"/>
      <c r="AP79" s="199"/>
      <c r="AR79" s="167" t="s">
        <v>1</v>
      </c>
      <c r="AS79" s="168"/>
      <c r="AT79" s="168"/>
      <c r="AU79" s="168"/>
      <c r="AV79" s="168"/>
      <c r="AX79" s="232" t="s">
        <v>1</v>
      </c>
      <c r="AY79" s="233"/>
      <c r="AZ79" s="241"/>
      <c r="BA79" s="241"/>
      <c r="BB79" s="233"/>
      <c r="BD79" s="264" t="s">
        <v>1</v>
      </c>
      <c r="BE79" s="265"/>
      <c r="BF79" s="265"/>
      <c r="BG79" s="265"/>
      <c r="BH79" s="265"/>
      <c r="BJ79" s="286" t="s">
        <v>1</v>
      </c>
      <c r="BK79" s="207"/>
      <c r="BL79" s="207"/>
      <c r="BM79" s="207"/>
      <c r="BN79" s="207"/>
      <c r="BP79" s="305" t="s">
        <v>1</v>
      </c>
      <c r="BQ79" s="306"/>
      <c r="BR79" s="306"/>
      <c r="BS79" s="306"/>
      <c r="BT79" s="306"/>
      <c r="BV79" s="51" t="s">
        <v>1</v>
      </c>
      <c r="BW79" s="52"/>
      <c r="BX79" s="52"/>
      <c r="BY79" s="52"/>
      <c r="BZ79" s="52"/>
      <c r="CC79" s="221"/>
    </row>
    <row r="80" spans="1:81" x14ac:dyDescent="0.2">
      <c r="A80" s="13" t="s">
        <v>22</v>
      </c>
      <c r="B80" s="95">
        <v>4580387</v>
      </c>
      <c r="C80" s="95">
        <v>0</v>
      </c>
      <c r="D80" s="95">
        <v>0</v>
      </c>
      <c r="E80" s="95">
        <f t="shared" ref="E80:E84" si="243">+B80-C80-D80</f>
        <v>4580387</v>
      </c>
      <c r="F80" s="325"/>
      <c r="H80" s="30" t="s">
        <v>22</v>
      </c>
      <c r="I80" s="31">
        <f t="shared" ref="I80:I85" si="244">+E80</f>
        <v>4580387</v>
      </c>
      <c r="J80" s="31">
        <v>0</v>
      </c>
      <c r="K80" s="31">
        <v>0</v>
      </c>
      <c r="L80" s="31">
        <f t="shared" ref="L80:L85" si="245">+I80-J80-K80</f>
        <v>4580387</v>
      </c>
      <c r="N80" s="81" t="s">
        <v>22</v>
      </c>
      <c r="O80" s="82">
        <f t="shared" ref="O80:O85" si="246">+L80</f>
        <v>4580387</v>
      </c>
      <c r="P80" s="82">
        <v>0</v>
      </c>
      <c r="Q80" s="82">
        <v>0</v>
      </c>
      <c r="R80" s="82">
        <f t="shared" ref="R80:R85" si="247">+O80-P80-Q80</f>
        <v>4580387</v>
      </c>
      <c r="T80" s="112" t="s">
        <v>22</v>
      </c>
      <c r="U80" s="113">
        <f t="shared" ref="U80:U85" si="248">+R80</f>
        <v>4580387</v>
      </c>
      <c r="V80" s="117">
        <v>0</v>
      </c>
      <c r="W80" s="117">
        <v>0</v>
      </c>
      <c r="X80" s="113">
        <f t="shared" ref="X80:X85" si="249">+U80-V80-W80</f>
        <v>4580387</v>
      </c>
      <c r="Z80" s="140" t="s">
        <v>22</v>
      </c>
      <c r="AA80" s="141">
        <f t="shared" ref="AA80:AA85" si="250">+X80</f>
        <v>4580387</v>
      </c>
      <c r="AB80" s="142">
        <v>0</v>
      </c>
      <c r="AC80" s="142">
        <v>1000000</v>
      </c>
      <c r="AD80" s="141">
        <f t="shared" ref="AD80:AD85" si="251">+AA80-AB80-AC80</f>
        <v>3580387</v>
      </c>
      <c r="AF80" s="169" t="s">
        <v>22</v>
      </c>
      <c r="AG80" s="170">
        <f t="shared" ref="AG80:AG85" si="252">+AD80</f>
        <v>3580387</v>
      </c>
      <c r="AH80" s="171">
        <v>0</v>
      </c>
      <c r="AI80" s="171">
        <v>0</v>
      </c>
      <c r="AJ80" s="170">
        <f t="shared" ref="AJ80:AJ85" si="253">+AG80-AH80-AI80</f>
        <v>3580387</v>
      </c>
      <c r="AL80" s="200" t="s">
        <v>22</v>
      </c>
      <c r="AM80" s="201">
        <f t="shared" ref="AM80:AM85" si="254">+AJ80</f>
        <v>3580387</v>
      </c>
      <c r="AN80" s="201">
        <v>0</v>
      </c>
      <c r="AO80" s="201">
        <v>0</v>
      </c>
      <c r="AP80" s="201">
        <f t="shared" ref="AP80:AP85" si="255">+AM80-AN80-AO80</f>
        <v>3580387</v>
      </c>
      <c r="AR80" s="169" t="s">
        <v>22</v>
      </c>
      <c r="AS80" s="170">
        <f t="shared" ref="AS80:AS85" si="256">+AP80</f>
        <v>3580387</v>
      </c>
      <c r="AT80" s="170">
        <v>0</v>
      </c>
      <c r="AU80" s="170">
        <v>0</v>
      </c>
      <c r="AV80" s="170">
        <f t="shared" ref="AV80:AV85" si="257">+AS80-AT80-AU80</f>
        <v>3580387</v>
      </c>
      <c r="AX80" s="234" t="s">
        <v>22</v>
      </c>
      <c r="AY80" s="235">
        <f t="shared" ref="AY80:AY85" si="258">+AV80</f>
        <v>3580387</v>
      </c>
      <c r="AZ80" s="236">
        <v>0</v>
      </c>
      <c r="BA80" s="236">
        <v>0</v>
      </c>
      <c r="BB80" s="235">
        <f t="shared" ref="BB80:BB85" si="259">+AY80-AZ80-BA80</f>
        <v>3580387</v>
      </c>
      <c r="BD80" s="266" t="s">
        <v>22</v>
      </c>
      <c r="BE80" s="267">
        <f t="shared" ref="BE80:BE85" si="260">+BB80</f>
        <v>3580387</v>
      </c>
      <c r="BF80" s="267">
        <v>0</v>
      </c>
      <c r="BG80" s="267">
        <v>0</v>
      </c>
      <c r="BH80" s="267">
        <f t="shared" ref="BH80:BH85" si="261">+BE80-BF80-BG80</f>
        <v>3580387</v>
      </c>
      <c r="BJ80" s="208" t="s">
        <v>22</v>
      </c>
      <c r="BK80" s="202">
        <f t="shared" ref="BK80:BK85" si="262">+BH80</f>
        <v>3580387</v>
      </c>
      <c r="BL80" s="202">
        <v>0</v>
      </c>
      <c r="BM80" s="202">
        <v>0</v>
      </c>
      <c r="BN80" s="202">
        <f t="shared" ref="BN80:BN85" si="263">+BK80-BL80-BM80</f>
        <v>3580387</v>
      </c>
      <c r="BP80" s="307" t="s">
        <v>22</v>
      </c>
      <c r="BQ80" s="308">
        <f t="shared" ref="BQ80:BQ85" si="264">+BN80</f>
        <v>3580387</v>
      </c>
      <c r="BR80" s="308">
        <v>0</v>
      </c>
      <c r="BS80" s="308">
        <v>0</v>
      </c>
      <c r="BT80" s="308">
        <f t="shared" ref="BT80:BT85" si="265">+BQ80-BR80-BS80</f>
        <v>3580387</v>
      </c>
      <c r="BV80" s="53" t="s">
        <v>22</v>
      </c>
      <c r="BW80" s="54">
        <f t="shared" ref="BW80:BW85" si="266">+B80</f>
        <v>4580387</v>
      </c>
      <c r="BX80" s="54">
        <f t="shared" ref="BX80:BX85" si="267">+C80+J80+P80+V80+AB80+AH80+AN80+AT80+AZ80+BF80+BL80+BR80</f>
        <v>0</v>
      </c>
      <c r="BY80" s="54">
        <f t="shared" ref="BY80:BY85" si="268">+D80+K80+Q80+W80+AC80+AI80+AO80+AU80+BA80+BG80+BM80+BS80</f>
        <v>1000000</v>
      </c>
      <c r="BZ80" s="54">
        <f t="shared" ref="BZ80:BZ84" si="269">+BW80-BX80-BY80</f>
        <v>3580387</v>
      </c>
      <c r="CC80" s="221"/>
    </row>
    <row r="81" spans="1:81" x14ac:dyDescent="0.2">
      <c r="A81" s="13" t="s">
        <v>2</v>
      </c>
      <c r="B81" s="95">
        <v>30771848</v>
      </c>
      <c r="C81" s="95">
        <v>0</v>
      </c>
      <c r="D81" s="95">
        <v>0</v>
      </c>
      <c r="E81" s="95">
        <f t="shared" si="243"/>
        <v>30771848</v>
      </c>
      <c r="F81" s="325"/>
      <c r="H81" s="30" t="s">
        <v>2</v>
      </c>
      <c r="I81" s="31">
        <f t="shared" si="244"/>
        <v>30771848</v>
      </c>
      <c r="J81" s="31">
        <v>0</v>
      </c>
      <c r="K81" s="31">
        <v>0</v>
      </c>
      <c r="L81" s="31">
        <f t="shared" si="245"/>
        <v>30771848</v>
      </c>
      <c r="N81" s="81" t="s">
        <v>2</v>
      </c>
      <c r="O81" s="82">
        <f t="shared" si="246"/>
        <v>30771848</v>
      </c>
      <c r="P81" s="82">
        <v>0</v>
      </c>
      <c r="Q81" s="82">
        <v>0</v>
      </c>
      <c r="R81" s="82">
        <f t="shared" si="247"/>
        <v>30771848</v>
      </c>
      <c r="T81" s="112" t="s">
        <v>2</v>
      </c>
      <c r="U81" s="113">
        <f t="shared" si="248"/>
        <v>30771848</v>
      </c>
      <c r="V81" s="117">
        <v>0</v>
      </c>
      <c r="W81" s="117">
        <v>0</v>
      </c>
      <c r="X81" s="113">
        <f t="shared" si="249"/>
        <v>30771848</v>
      </c>
      <c r="Z81" s="140" t="s">
        <v>2</v>
      </c>
      <c r="AA81" s="141">
        <f t="shared" si="250"/>
        <v>30771848</v>
      </c>
      <c r="AB81" s="142">
        <v>0</v>
      </c>
      <c r="AC81" s="142">
        <v>25920428</v>
      </c>
      <c r="AD81" s="141">
        <f t="shared" si="251"/>
        <v>4851420</v>
      </c>
      <c r="AF81" s="169" t="s">
        <v>2</v>
      </c>
      <c r="AG81" s="170">
        <f t="shared" si="252"/>
        <v>4851420</v>
      </c>
      <c r="AH81" s="171">
        <v>0</v>
      </c>
      <c r="AI81" s="171">
        <v>0</v>
      </c>
      <c r="AJ81" s="170">
        <f t="shared" si="253"/>
        <v>4851420</v>
      </c>
      <c r="AL81" s="200" t="s">
        <v>2</v>
      </c>
      <c r="AM81" s="201">
        <f t="shared" si="254"/>
        <v>4851420</v>
      </c>
      <c r="AN81" s="201">
        <v>0</v>
      </c>
      <c r="AO81" s="201">
        <v>0</v>
      </c>
      <c r="AP81" s="201">
        <f t="shared" si="255"/>
        <v>4851420</v>
      </c>
      <c r="AR81" s="169" t="s">
        <v>2</v>
      </c>
      <c r="AS81" s="170">
        <f t="shared" si="256"/>
        <v>4851420</v>
      </c>
      <c r="AT81" s="170">
        <v>0</v>
      </c>
      <c r="AU81" s="170">
        <v>0</v>
      </c>
      <c r="AV81" s="170">
        <f t="shared" si="257"/>
        <v>4851420</v>
      </c>
      <c r="AX81" s="234" t="s">
        <v>2</v>
      </c>
      <c r="AY81" s="235">
        <f t="shared" si="258"/>
        <v>4851420</v>
      </c>
      <c r="AZ81" s="236">
        <v>0</v>
      </c>
      <c r="BA81" s="236">
        <v>0</v>
      </c>
      <c r="BB81" s="235">
        <f t="shared" si="259"/>
        <v>4851420</v>
      </c>
      <c r="BD81" s="266" t="s">
        <v>2</v>
      </c>
      <c r="BE81" s="267">
        <f t="shared" si="260"/>
        <v>4851420</v>
      </c>
      <c r="BF81" s="267">
        <v>0</v>
      </c>
      <c r="BG81" s="267">
        <v>0</v>
      </c>
      <c r="BH81" s="267">
        <f t="shared" si="261"/>
        <v>4851420</v>
      </c>
      <c r="BJ81" s="208" t="s">
        <v>2</v>
      </c>
      <c r="BK81" s="202">
        <f t="shared" si="262"/>
        <v>4851420</v>
      </c>
      <c r="BL81" s="202">
        <v>0</v>
      </c>
      <c r="BM81" s="202">
        <v>0</v>
      </c>
      <c r="BN81" s="202">
        <f t="shared" si="263"/>
        <v>4851420</v>
      </c>
      <c r="BP81" s="307" t="s">
        <v>2</v>
      </c>
      <c r="BQ81" s="308">
        <f t="shared" si="264"/>
        <v>4851420</v>
      </c>
      <c r="BR81" s="308">
        <v>0</v>
      </c>
      <c r="BS81" s="308">
        <v>0</v>
      </c>
      <c r="BT81" s="308">
        <f t="shared" si="265"/>
        <v>4851420</v>
      </c>
      <c r="BV81" s="53" t="s">
        <v>2</v>
      </c>
      <c r="BW81" s="54">
        <f t="shared" si="266"/>
        <v>30771848</v>
      </c>
      <c r="BX81" s="54">
        <f t="shared" si="267"/>
        <v>0</v>
      </c>
      <c r="BY81" s="54">
        <f t="shared" si="268"/>
        <v>25920428</v>
      </c>
      <c r="BZ81" s="54">
        <f t="shared" si="269"/>
        <v>4851420</v>
      </c>
      <c r="CC81" s="221"/>
    </row>
    <row r="82" spans="1:81" x14ac:dyDescent="0.2">
      <c r="A82" s="13" t="s">
        <v>23</v>
      </c>
      <c r="B82" s="95">
        <v>2041000</v>
      </c>
      <c r="C82" s="95">
        <v>0</v>
      </c>
      <c r="D82" s="95">
        <v>0</v>
      </c>
      <c r="E82" s="95">
        <f t="shared" si="243"/>
        <v>2041000</v>
      </c>
      <c r="F82" s="325"/>
      <c r="H82" s="30" t="s">
        <v>23</v>
      </c>
      <c r="I82" s="31">
        <f t="shared" si="244"/>
        <v>2041000</v>
      </c>
      <c r="J82" s="31">
        <v>0</v>
      </c>
      <c r="K82" s="31">
        <v>0</v>
      </c>
      <c r="L82" s="31">
        <f t="shared" si="245"/>
        <v>2041000</v>
      </c>
      <c r="N82" s="81" t="s">
        <v>23</v>
      </c>
      <c r="O82" s="82">
        <f t="shared" si="246"/>
        <v>2041000</v>
      </c>
      <c r="P82" s="82">
        <v>0</v>
      </c>
      <c r="Q82" s="82">
        <v>0</v>
      </c>
      <c r="R82" s="82">
        <f t="shared" si="247"/>
        <v>2041000</v>
      </c>
      <c r="T82" s="112" t="s">
        <v>23</v>
      </c>
      <c r="U82" s="113">
        <f t="shared" si="248"/>
        <v>2041000</v>
      </c>
      <c r="V82" s="117">
        <v>0</v>
      </c>
      <c r="W82" s="117">
        <v>0</v>
      </c>
      <c r="X82" s="113">
        <f t="shared" si="249"/>
        <v>2041000</v>
      </c>
      <c r="Z82" s="140" t="s">
        <v>23</v>
      </c>
      <c r="AA82" s="141">
        <f t="shared" si="250"/>
        <v>2041000</v>
      </c>
      <c r="AB82" s="142">
        <v>0</v>
      </c>
      <c r="AC82" s="142">
        <v>2041000</v>
      </c>
      <c r="AD82" s="141">
        <f t="shared" si="251"/>
        <v>0</v>
      </c>
      <c r="AF82" s="169" t="s">
        <v>23</v>
      </c>
      <c r="AG82" s="170">
        <f t="shared" si="252"/>
        <v>0</v>
      </c>
      <c r="AH82" s="171">
        <v>0</v>
      </c>
      <c r="AI82" s="171">
        <v>0</v>
      </c>
      <c r="AJ82" s="170">
        <f t="shared" si="253"/>
        <v>0</v>
      </c>
      <c r="AL82" s="200" t="s">
        <v>23</v>
      </c>
      <c r="AM82" s="201">
        <f t="shared" si="254"/>
        <v>0</v>
      </c>
      <c r="AN82" s="201">
        <v>0</v>
      </c>
      <c r="AO82" s="201">
        <v>0</v>
      </c>
      <c r="AP82" s="201">
        <f t="shared" si="255"/>
        <v>0</v>
      </c>
      <c r="AR82" s="169" t="s">
        <v>23</v>
      </c>
      <c r="AS82" s="170">
        <f t="shared" si="256"/>
        <v>0</v>
      </c>
      <c r="AT82" s="170">
        <v>0</v>
      </c>
      <c r="AU82" s="170">
        <v>0</v>
      </c>
      <c r="AV82" s="170">
        <f t="shared" si="257"/>
        <v>0</v>
      </c>
      <c r="AX82" s="234" t="s">
        <v>23</v>
      </c>
      <c r="AY82" s="235">
        <f t="shared" si="258"/>
        <v>0</v>
      </c>
      <c r="AZ82" s="236">
        <v>0</v>
      </c>
      <c r="BA82" s="236">
        <v>0</v>
      </c>
      <c r="BB82" s="235">
        <f t="shared" si="259"/>
        <v>0</v>
      </c>
      <c r="BD82" s="266" t="s">
        <v>23</v>
      </c>
      <c r="BE82" s="267">
        <f t="shared" si="260"/>
        <v>0</v>
      </c>
      <c r="BF82" s="267">
        <v>0</v>
      </c>
      <c r="BG82" s="267">
        <v>0</v>
      </c>
      <c r="BH82" s="267">
        <f t="shared" si="261"/>
        <v>0</v>
      </c>
      <c r="BJ82" s="208" t="s">
        <v>23</v>
      </c>
      <c r="BK82" s="202">
        <f t="shared" si="262"/>
        <v>0</v>
      </c>
      <c r="BL82" s="202">
        <v>0</v>
      </c>
      <c r="BM82" s="202">
        <v>0</v>
      </c>
      <c r="BN82" s="202">
        <f t="shared" si="263"/>
        <v>0</v>
      </c>
      <c r="BP82" s="307" t="s">
        <v>23</v>
      </c>
      <c r="BQ82" s="308">
        <f t="shared" si="264"/>
        <v>0</v>
      </c>
      <c r="BR82" s="308">
        <v>0</v>
      </c>
      <c r="BS82" s="308">
        <v>0</v>
      </c>
      <c r="BT82" s="308">
        <f t="shared" si="265"/>
        <v>0</v>
      </c>
      <c r="BV82" s="53" t="s">
        <v>23</v>
      </c>
      <c r="BW82" s="54">
        <f t="shared" si="266"/>
        <v>2041000</v>
      </c>
      <c r="BX82" s="54">
        <f t="shared" si="267"/>
        <v>0</v>
      </c>
      <c r="BY82" s="54">
        <f t="shared" si="268"/>
        <v>2041000</v>
      </c>
      <c r="BZ82" s="54">
        <f t="shared" si="269"/>
        <v>0</v>
      </c>
      <c r="CC82" s="221"/>
    </row>
    <row r="83" spans="1:81" x14ac:dyDescent="0.2">
      <c r="A83" s="13" t="s">
        <v>24</v>
      </c>
      <c r="B83" s="95">
        <v>130331</v>
      </c>
      <c r="C83" s="95">
        <v>0</v>
      </c>
      <c r="D83" s="95">
        <v>0</v>
      </c>
      <c r="E83" s="95">
        <f t="shared" si="243"/>
        <v>130331</v>
      </c>
      <c r="F83" s="325"/>
      <c r="H83" s="30" t="s">
        <v>24</v>
      </c>
      <c r="I83" s="31">
        <f t="shared" si="244"/>
        <v>130331</v>
      </c>
      <c r="J83" s="31">
        <v>0</v>
      </c>
      <c r="K83" s="31">
        <v>0</v>
      </c>
      <c r="L83" s="31">
        <f t="shared" si="245"/>
        <v>130331</v>
      </c>
      <c r="N83" s="81" t="s">
        <v>24</v>
      </c>
      <c r="O83" s="82">
        <f t="shared" si="246"/>
        <v>130331</v>
      </c>
      <c r="P83" s="82">
        <v>0</v>
      </c>
      <c r="Q83" s="82">
        <v>0</v>
      </c>
      <c r="R83" s="82">
        <f t="shared" si="247"/>
        <v>130331</v>
      </c>
      <c r="T83" s="112" t="s">
        <v>24</v>
      </c>
      <c r="U83" s="113">
        <f t="shared" si="248"/>
        <v>130331</v>
      </c>
      <c r="V83" s="117">
        <v>0</v>
      </c>
      <c r="W83" s="117">
        <v>0</v>
      </c>
      <c r="X83" s="113">
        <f t="shared" si="249"/>
        <v>130331</v>
      </c>
      <c r="Z83" s="140" t="s">
        <v>24</v>
      </c>
      <c r="AA83" s="141">
        <f t="shared" si="250"/>
        <v>130331</v>
      </c>
      <c r="AB83" s="142">
        <v>0</v>
      </c>
      <c r="AC83" s="142">
        <v>0</v>
      </c>
      <c r="AD83" s="141">
        <f t="shared" si="251"/>
        <v>130331</v>
      </c>
      <c r="AF83" s="169" t="s">
        <v>24</v>
      </c>
      <c r="AG83" s="170">
        <f t="shared" si="252"/>
        <v>130331</v>
      </c>
      <c r="AH83" s="171">
        <v>0</v>
      </c>
      <c r="AI83" s="171">
        <v>0</v>
      </c>
      <c r="AJ83" s="170">
        <f t="shared" si="253"/>
        <v>130331</v>
      </c>
      <c r="AL83" s="200" t="s">
        <v>24</v>
      </c>
      <c r="AM83" s="201">
        <f t="shared" si="254"/>
        <v>130331</v>
      </c>
      <c r="AN83" s="201">
        <v>0</v>
      </c>
      <c r="AO83" s="201">
        <v>0</v>
      </c>
      <c r="AP83" s="201">
        <f t="shared" si="255"/>
        <v>130331</v>
      </c>
      <c r="AR83" s="169" t="s">
        <v>24</v>
      </c>
      <c r="AS83" s="170">
        <f t="shared" si="256"/>
        <v>130331</v>
      </c>
      <c r="AT83" s="170">
        <v>0</v>
      </c>
      <c r="AU83" s="170">
        <v>0</v>
      </c>
      <c r="AV83" s="170">
        <f t="shared" si="257"/>
        <v>130331</v>
      </c>
      <c r="AX83" s="234" t="s">
        <v>24</v>
      </c>
      <c r="AY83" s="235">
        <f t="shared" si="258"/>
        <v>130331</v>
      </c>
      <c r="AZ83" s="236">
        <v>0</v>
      </c>
      <c r="BA83" s="236">
        <v>0</v>
      </c>
      <c r="BB83" s="235">
        <f t="shared" si="259"/>
        <v>130331</v>
      </c>
      <c r="BD83" s="266" t="s">
        <v>24</v>
      </c>
      <c r="BE83" s="267">
        <f t="shared" si="260"/>
        <v>130331</v>
      </c>
      <c r="BF83" s="267">
        <v>0</v>
      </c>
      <c r="BG83" s="267">
        <v>0</v>
      </c>
      <c r="BH83" s="267">
        <f t="shared" si="261"/>
        <v>130331</v>
      </c>
      <c r="BJ83" s="208" t="s">
        <v>24</v>
      </c>
      <c r="BK83" s="202">
        <f t="shared" si="262"/>
        <v>130331</v>
      </c>
      <c r="BL83" s="202">
        <v>0</v>
      </c>
      <c r="BM83" s="202">
        <v>0</v>
      </c>
      <c r="BN83" s="202">
        <f t="shared" si="263"/>
        <v>130331</v>
      </c>
      <c r="BP83" s="307" t="s">
        <v>24</v>
      </c>
      <c r="BQ83" s="308">
        <f t="shared" si="264"/>
        <v>130331</v>
      </c>
      <c r="BR83" s="308">
        <v>0</v>
      </c>
      <c r="BS83" s="308">
        <v>0</v>
      </c>
      <c r="BT83" s="308">
        <f t="shared" si="265"/>
        <v>130331</v>
      </c>
      <c r="BV83" s="53" t="s">
        <v>24</v>
      </c>
      <c r="BW83" s="54">
        <f t="shared" si="266"/>
        <v>130331</v>
      </c>
      <c r="BX83" s="54">
        <f t="shared" si="267"/>
        <v>0</v>
      </c>
      <c r="BY83" s="54">
        <f t="shared" si="268"/>
        <v>0</v>
      </c>
      <c r="BZ83" s="54">
        <f t="shared" si="269"/>
        <v>130331</v>
      </c>
      <c r="CC83" s="221"/>
    </row>
    <row r="84" spans="1:81" x14ac:dyDescent="0.2">
      <c r="A84" s="13" t="s">
        <v>25</v>
      </c>
      <c r="B84" s="95">
        <v>3167265</v>
      </c>
      <c r="C84" s="95">
        <v>0</v>
      </c>
      <c r="D84" s="95">
        <v>0</v>
      </c>
      <c r="E84" s="95">
        <f t="shared" si="243"/>
        <v>3167265</v>
      </c>
      <c r="F84" s="325"/>
      <c r="H84" s="30" t="s">
        <v>25</v>
      </c>
      <c r="I84" s="31">
        <f t="shared" si="244"/>
        <v>3167265</v>
      </c>
      <c r="J84" s="31">
        <v>0</v>
      </c>
      <c r="K84" s="31">
        <v>0</v>
      </c>
      <c r="L84" s="31">
        <f t="shared" si="245"/>
        <v>3167265</v>
      </c>
      <c r="N84" s="81" t="s">
        <v>25</v>
      </c>
      <c r="O84" s="82">
        <f t="shared" si="246"/>
        <v>3167265</v>
      </c>
      <c r="P84" s="82">
        <v>0</v>
      </c>
      <c r="Q84" s="82">
        <v>0</v>
      </c>
      <c r="R84" s="82">
        <f t="shared" si="247"/>
        <v>3167265</v>
      </c>
      <c r="T84" s="112" t="s">
        <v>25</v>
      </c>
      <c r="U84" s="113">
        <f t="shared" si="248"/>
        <v>3167265</v>
      </c>
      <c r="V84" s="117">
        <v>0</v>
      </c>
      <c r="W84" s="117">
        <v>0</v>
      </c>
      <c r="X84" s="113">
        <f t="shared" si="249"/>
        <v>3167265</v>
      </c>
      <c r="Z84" s="140" t="s">
        <v>25</v>
      </c>
      <c r="AA84" s="141">
        <f t="shared" si="250"/>
        <v>3167265</v>
      </c>
      <c r="AB84" s="142">
        <v>0</v>
      </c>
      <c r="AC84" s="142">
        <v>0</v>
      </c>
      <c r="AD84" s="141">
        <f t="shared" si="251"/>
        <v>3167265</v>
      </c>
      <c r="AF84" s="169" t="s">
        <v>25</v>
      </c>
      <c r="AG84" s="170">
        <f t="shared" si="252"/>
        <v>3167265</v>
      </c>
      <c r="AH84" s="171">
        <v>0</v>
      </c>
      <c r="AI84" s="171">
        <v>0</v>
      </c>
      <c r="AJ84" s="170">
        <f t="shared" si="253"/>
        <v>3167265</v>
      </c>
      <c r="AL84" s="200" t="s">
        <v>25</v>
      </c>
      <c r="AM84" s="201">
        <f t="shared" si="254"/>
        <v>3167265</v>
      </c>
      <c r="AN84" s="201">
        <v>0</v>
      </c>
      <c r="AO84" s="201">
        <v>0</v>
      </c>
      <c r="AP84" s="201">
        <f t="shared" si="255"/>
        <v>3167265</v>
      </c>
      <c r="AR84" s="169" t="s">
        <v>25</v>
      </c>
      <c r="AS84" s="170">
        <f t="shared" si="256"/>
        <v>3167265</v>
      </c>
      <c r="AT84" s="170">
        <v>0</v>
      </c>
      <c r="AU84" s="170">
        <v>0</v>
      </c>
      <c r="AV84" s="170">
        <f t="shared" si="257"/>
        <v>3167265</v>
      </c>
      <c r="AX84" s="234" t="s">
        <v>25</v>
      </c>
      <c r="AY84" s="235">
        <f t="shared" si="258"/>
        <v>3167265</v>
      </c>
      <c r="AZ84" s="236">
        <v>0</v>
      </c>
      <c r="BA84" s="236">
        <v>0</v>
      </c>
      <c r="BB84" s="235">
        <f t="shared" si="259"/>
        <v>3167265</v>
      </c>
      <c r="BD84" s="266" t="s">
        <v>25</v>
      </c>
      <c r="BE84" s="267">
        <f t="shared" si="260"/>
        <v>3167265</v>
      </c>
      <c r="BF84" s="267">
        <v>0</v>
      </c>
      <c r="BG84" s="267">
        <v>0</v>
      </c>
      <c r="BH84" s="267">
        <f t="shared" si="261"/>
        <v>3167265</v>
      </c>
      <c r="BJ84" s="208" t="s">
        <v>25</v>
      </c>
      <c r="BK84" s="202">
        <f t="shared" si="262"/>
        <v>3167265</v>
      </c>
      <c r="BL84" s="202">
        <v>0</v>
      </c>
      <c r="BM84" s="202">
        <v>0</v>
      </c>
      <c r="BN84" s="202">
        <f t="shared" si="263"/>
        <v>3167265</v>
      </c>
      <c r="BP84" s="307" t="s">
        <v>25</v>
      </c>
      <c r="BQ84" s="308">
        <f t="shared" si="264"/>
        <v>3167265</v>
      </c>
      <c r="BR84" s="308">
        <v>0</v>
      </c>
      <c r="BS84" s="308">
        <v>0</v>
      </c>
      <c r="BT84" s="308">
        <f t="shared" si="265"/>
        <v>3167265</v>
      </c>
      <c r="BV84" s="53" t="s">
        <v>25</v>
      </c>
      <c r="BW84" s="54">
        <f t="shared" si="266"/>
        <v>3167265</v>
      </c>
      <c r="BX84" s="54">
        <f t="shared" si="267"/>
        <v>0</v>
      </c>
      <c r="BY84" s="54">
        <f t="shared" si="268"/>
        <v>0</v>
      </c>
      <c r="BZ84" s="54">
        <f t="shared" si="269"/>
        <v>3167265</v>
      </c>
      <c r="CC84" s="221"/>
    </row>
    <row r="85" spans="1:81" x14ac:dyDescent="0.2">
      <c r="A85" s="13" t="s">
        <v>26</v>
      </c>
      <c r="B85" s="95">
        <v>23232798</v>
      </c>
      <c r="C85" s="95">
        <v>0</v>
      </c>
      <c r="D85" s="95">
        <v>0</v>
      </c>
      <c r="E85" s="95">
        <f>+B85-C85-D85</f>
        <v>23232798</v>
      </c>
      <c r="F85" s="325"/>
      <c r="H85" s="30" t="s">
        <v>26</v>
      </c>
      <c r="I85" s="31">
        <f t="shared" si="244"/>
        <v>23232798</v>
      </c>
      <c r="J85" s="31">
        <v>0</v>
      </c>
      <c r="K85" s="31">
        <v>0</v>
      </c>
      <c r="L85" s="31">
        <f t="shared" si="245"/>
        <v>23232798</v>
      </c>
      <c r="N85" s="81" t="s">
        <v>26</v>
      </c>
      <c r="O85" s="82">
        <f t="shared" si="246"/>
        <v>23232798</v>
      </c>
      <c r="P85" s="82">
        <v>0</v>
      </c>
      <c r="Q85" s="82">
        <v>0</v>
      </c>
      <c r="R85" s="82">
        <f t="shared" si="247"/>
        <v>23232798</v>
      </c>
      <c r="T85" s="112" t="s">
        <v>26</v>
      </c>
      <c r="U85" s="113">
        <f t="shared" si="248"/>
        <v>23232798</v>
      </c>
      <c r="V85" s="117">
        <v>0</v>
      </c>
      <c r="W85" s="117">
        <v>115576</v>
      </c>
      <c r="X85" s="113">
        <f t="shared" si="249"/>
        <v>23117222</v>
      </c>
      <c r="Z85" s="140" t="s">
        <v>26</v>
      </c>
      <c r="AA85" s="141">
        <f t="shared" si="250"/>
        <v>23117222</v>
      </c>
      <c r="AB85" s="142">
        <v>0</v>
      </c>
      <c r="AC85" s="142">
        <v>110288</v>
      </c>
      <c r="AD85" s="141">
        <f t="shared" si="251"/>
        <v>23006934</v>
      </c>
      <c r="AF85" s="169" t="s">
        <v>26</v>
      </c>
      <c r="AG85" s="170">
        <f t="shared" si="252"/>
        <v>23006934</v>
      </c>
      <c r="AH85" s="171">
        <v>0</v>
      </c>
      <c r="AI85" s="171">
        <v>0</v>
      </c>
      <c r="AJ85" s="170">
        <f t="shared" si="253"/>
        <v>23006934</v>
      </c>
      <c r="AL85" s="200" t="s">
        <v>26</v>
      </c>
      <c r="AM85" s="201">
        <f t="shared" si="254"/>
        <v>23006934</v>
      </c>
      <c r="AN85" s="201">
        <v>0</v>
      </c>
      <c r="AO85" s="201">
        <v>0</v>
      </c>
      <c r="AP85" s="201">
        <f t="shared" si="255"/>
        <v>23006934</v>
      </c>
      <c r="AR85" s="169" t="s">
        <v>26</v>
      </c>
      <c r="AS85" s="170">
        <f t="shared" si="256"/>
        <v>23006934</v>
      </c>
      <c r="AT85" s="170">
        <v>0</v>
      </c>
      <c r="AU85" s="170">
        <v>0</v>
      </c>
      <c r="AV85" s="170">
        <f t="shared" si="257"/>
        <v>23006934</v>
      </c>
      <c r="AX85" s="234" t="s">
        <v>26</v>
      </c>
      <c r="AY85" s="235">
        <f t="shared" si="258"/>
        <v>23006934</v>
      </c>
      <c r="AZ85" s="236">
        <v>0</v>
      </c>
      <c r="BA85" s="236">
        <v>0</v>
      </c>
      <c r="BB85" s="235">
        <f t="shared" si="259"/>
        <v>23006934</v>
      </c>
      <c r="BD85" s="266" t="s">
        <v>26</v>
      </c>
      <c r="BE85" s="267">
        <f t="shared" si="260"/>
        <v>23006934</v>
      </c>
      <c r="BF85" s="267">
        <v>0</v>
      </c>
      <c r="BG85" s="267">
        <v>0</v>
      </c>
      <c r="BH85" s="267">
        <f t="shared" si="261"/>
        <v>23006934</v>
      </c>
      <c r="BJ85" s="208" t="s">
        <v>26</v>
      </c>
      <c r="BK85" s="202">
        <f t="shared" si="262"/>
        <v>23006934</v>
      </c>
      <c r="BL85" s="202">
        <v>0</v>
      </c>
      <c r="BM85" s="202">
        <v>0</v>
      </c>
      <c r="BN85" s="202">
        <f t="shared" si="263"/>
        <v>23006934</v>
      </c>
      <c r="BP85" s="307" t="s">
        <v>26</v>
      </c>
      <c r="BQ85" s="308">
        <f t="shared" si="264"/>
        <v>23006934</v>
      </c>
      <c r="BR85" s="308">
        <v>0</v>
      </c>
      <c r="BS85" s="308">
        <v>0</v>
      </c>
      <c r="BT85" s="308">
        <f t="shared" si="265"/>
        <v>23006934</v>
      </c>
      <c r="BV85" s="53" t="s">
        <v>26</v>
      </c>
      <c r="BW85" s="54">
        <f t="shared" si="266"/>
        <v>23232798</v>
      </c>
      <c r="BX85" s="54">
        <f t="shared" si="267"/>
        <v>0</v>
      </c>
      <c r="BY85" s="54">
        <f t="shared" si="268"/>
        <v>225864</v>
      </c>
      <c r="BZ85" s="54">
        <f>+BW85-BX85-BY85</f>
        <v>23006934</v>
      </c>
      <c r="CC85" s="221"/>
    </row>
    <row r="86" spans="1:81" x14ac:dyDescent="0.2">
      <c r="A86" s="3"/>
      <c r="B86" s="278"/>
      <c r="C86" s="278"/>
      <c r="D86" s="278"/>
      <c r="E86" s="278"/>
      <c r="F86" s="325"/>
      <c r="H86" s="25"/>
      <c r="I86" s="24"/>
      <c r="J86" s="24"/>
      <c r="K86" s="24"/>
      <c r="L86" s="24"/>
      <c r="N86" s="76"/>
      <c r="O86" s="75"/>
      <c r="P86" s="75"/>
      <c r="Q86" s="75"/>
      <c r="R86" s="75"/>
      <c r="T86" s="107"/>
      <c r="U86" s="106"/>
      <c r="V86" s="355"/>
      <c r="W86" s="355"/>
      <c r="X86" s="106"/>
      <c r="Z86" s="135"/>
      <c r="AA86" s="134"/>
      <c r="AB86" s="363"/>
      <c r="AC86" s="363"/>
      <c r="AD86" s="134"/>
      <c r="AF86" s="164"/>
      <c r="AG86" s="163"/>
      <c r="AH86" s="188"/>
      <c r="AI86" s="188"/>
      <c r="AJ86" s="163"/>
      <c r="AL86" s="195"/>
      <c r="AM86" s="194"/>
      <c r="AN86" s="194"/>
      <c r="AO86" s="194"/>
      <c r="AP86" s="194"/>
      <c r="AR86" s="164"/>
      <c r="AS86" s="163"/>
      <c r="AT86" s="163"/>
      <c r="AU86" s="163"/>
      <c r="AV86" s="163"/>
      <c r="AX86" s="229"/>
      <c r="AY86" s="228"/>
      <c r="AZ86" s="244"/>
      <c r="BA86" s="244"/>
      <c r="BB86" s="228"/>
      <c r="BD86" s="261"/>
      <c r="BE86" s="260"/>
      <c r="BF86" s="260"/>
      <c r="BG86" s="260"/>
      <c r="BH86" s="260"/>
      <c r="BJ86" s="284"/>
      <c r="BK86" s="210"/>
      <c r="BL86" s="210"/>
      <c r="BM86" s="210"/>
      <c r="BN86" s="210"/>
      <c r="BP86" s="302"/>
      <c r="BQ86" s="301"/>
      <c r="BR86" s="301"/>
      <c r="BS86" s="301"/>
      <c r="BT86" s="301"/>
      <c r="BV86" s="48"/>
      <c r="BW86" s="47"/>
      <c r="BX86" s="47"/>
      <c r="BY86" s="47"/>
      <c r="BZ86" s="47"/>
      <c r="CC86" s="221"/>
    </row>
    <row r="87" spans="1:81" x14ac:dyDescent="0.2">
      <c r="A87" s="3"/>
      <c r="B87" s="327"/>
      <c r="C87" s="278"/>
      <c r="D87" s="278"/>
      <c r="E87" s="278"/>
      <c r="F87" s="325"/>
      <c r="H87" s="25"/>
      <c r="I87" s="24"/>
      <c r="J87" s="24"/>
      <c r="K87" s="24"/>
      <c r="L87" s="24"/>
      <c r="N87" s="76"/>
      <c r="O87" s="75"/>
      <c r="P87" s="75"/>
      <c r="Q87" s="75"/>
      <c r="R87" s="75"/>
      <c r="T87" s="107"/>
      <c r="U87" s="106"/>
      <c r="V87" s="355"/>
      <c r="W87" s="355"/>
      <c r="X87" s="106"/>
      <c r="Z87" s="135"/>
      <c r="AA87" s="134"/>
      <c r="AB87" s="363"/>
      <c r="AC87" s="363"/>
      <c r="AD87" s="134"/>
      <c r="AF87" s="164"/>
      <c r="AG87" s="163"/>
      <c r="AH87" s="188"/>
      <c r="AI87" s="188"/>
      <c r="AJ87" s="163"/>
      <c r="AL87" s="195"/>
      <c r="AM87" s="194"/>
      <c r="AN87" s="194"/>
      <c r="AO87" s="194"/>
      <c r="AP87" s="194"/>
      <c r="AR87" s="164"/>
      <c r="AS87" s="163"/>
      <c r="AT87" s="163"/>
      <c r="AU87" s="163"/>
      <c r="AV87" s="163"/>
      <c r="AX87" s="229"/>
      <c r="AY87" s="228"/>
      <c r="AZ87" s="244"/>
      <c r="BA87" s="244"/>
      <c r="BB87" s="228"/>
      <c r="BD87" s="261"/>
      <c r="BE87" s="260"/>
      <c r="BF87" s="260"/>
      <c r="BG87" s="260"/>
      <c r="BH87" s="260"/>
      <c r="BJ87" s="284"/>
      <c r="BK87" s="210"/>
      <c r="BL87" s="210"/>
      <c r="BM87" s="210"/>
      <c r="BN87" s="210"/>
      <c r="BP87" s="302"/>
      <c r="BQ87" s="301"/>
      <c r="BR87" s="301"/>
      <c r="BS87" s="301"/>
      <c r="BT87" s="301"/>
      <c r="BV87" s="48"/>
      <c r="BW87" s="47"/>
      <c r="BX87" s="47"/>
      <c r="BY87" s="47"/>
      <c r="BZ87" s="47"/>
      <c r="CC87" s="221"/>
    </row>
    <row r="88" spans="1:81" ht="15.75" x14ac:dyDescent="0.2">
      <c r="A88" s="1" t="s">
        <v>3</v>
      </c>
      <c r="B88" s="278"/>
      <c r="C88" s="278"/>
      <c r="D88" s="278"/>
      <c r="E88" s="278"/>
      <c r="F88" s="325"/>
      <c r="H88" s="23" t="s">
        <v>3</v>
      </c>
      <c r="I88" s="24"/>
      <c r="J88" s="24"/>
      <c r="K88" s="24"/>
      <c r="L88" s="24"/>
      <c r="N88" s="74" t="s">
        <v>3</v>
      </c>
      <c r="O88" s="75"/>
      <c r="P88" s="75"/>
      <c r="Q88" s="75"/>
      <c r="R88" s="75"/>
      <c r="T88" s="105" t="s">
        <v>3</v>
      </c>
      <c r="U88" s="106"/>
      <c r="V88" s="355"/>
      <c r="W88" s="355"/>
      <c r="X88" s="106"/>
      <c r="Z88" s="133" t="s">
        <v>3</v>
      </c>
      <c r="AA88" s="134"/>
      <c r="AB88" s="363"/>
      <c r="AC88" s="363"/>
      <c r="AD88" s="134"/>
      <c r="AF88" s="162" t="s">
        <v>3</v>
      </c>
      <c r="AG88" s="163"/>
      <c r="AH88" s="188"/>
      <c r="AI88" s="188"/>
      <c r="AJ88" s="163"/>
      <c r="AL88" s="193" t="s">
        <v>3</v>
      </c>
      <c r="AM88" s="194"/>
      <c r="AN88" s="194"/>
      <c r="AO88" s="194"/>
      <c r="AP88" s="194"/>
      <c r="AR88" s="162" t="s">
        <v>3</v>
      </c>
      <c r="AS88" s="163"/>
      <c r="AT88" s="163"/>
      <c r="AU88" s="163"/>
      <c r="AV88" s="163"/>
      <c r="AX88" s="227" t="s">
        <v>3</v>
      </c>
      <c r="AY88" s="228"/>
      <c r="AZ88" s="244"/>
      <c r="BA88" s="244"/>
      <c r="BB88" s="228"/>
      <c r="BD88" s="259" t="s">
        <v>3</v>
      </c>
      <c r="BE88" s="260"/>
      <c r="BF88" s="260"/>
      <c r="BG88" s="260"/>
      <c r="BH88" s="260"/>
      <c r="BJ88" s="283" t="s">
        <v>3</v>
      </c>
      <c r="BK88" s="210"/>
      <c r="BL88" s="210"/>
      <c r="BM88" s="210"/>
      <c r="BN88" s="210"/>
      <c r="BP88" s="300" t="s">
        <v>3</v>
      </c>
      <c r="BQ88" s="301"/>
      <c r="BR88" s="301"/>
      <c r="BS88" s="301"/>
      <c r="BT88" s="301"/>
      <c r="BV88" s="46" t="s">
        <v>3</v>
      </c>
      <c r="BW88" s="47"/>
      <c r="BX88" s="47"/>
      <c r="BY88" s="47"/>
      <c r="BZ88" s="47"/>
      <c r="CC88" s="221"/>
    </row>
    <row r="89" spans="1:81" x14ac:dyDescent="0.2">
      <c r="A89" s="3"/>
      <c r="B89" s="327">
        <f>+B90+B94+B98</f>
        <v>700964354</v>
      </c>
      <c r="C89" s="278"/>
      <c r="D89" s="278"/>
      <c r="E89" s="278"/>
      <c r="F89" s="325"/>
      <c r="H89" s="25"/>
      <c r="I89" s="24"/>
      <c r="J89" s="24"/>
      <c r="K89" s="24"/>
      <c r="L89" s="24"/>
      <c r="N89" s="76"/>
      <c r="O89" s="75"/>
      <c r="P89" s="75"/>
      <c r="Q89" s="75"/>
      <c r="R89" s="75"/>
      <c r="T89" s="107"/>
      <c r="U89" s="106"/>
      <c r="V89" s="355"/>
      <c r="W89" s="355"/>
      <c r="X89" s="106"/>
      <c r="Z89" s="135"/>
      <c r="AA89" s="134"/>
      <c r="AB89" s="363"/>
      <c r="AC89" s="363"/>
      <c r="AD89" s="134"/>
      <c r="AF89" s="164"/>
      <c r="AG89" s="163"/>
      <c r="AH89" s="188"/>
      <c r="AI89" s="188"/>
      <c r="AJ89" s="163"/>
      <c r="AL89" s="195"/>
      <c r="AM89" s="194"/>
      <c r="AN89" s="194"/>
      <c r="AO89" s="194"/>
      <c r="AP89" s="194"/>
      <c r="AR89" s="164"/>
      <c r="AS89" s="163"/>
      <c r="AT89" s="163"/>
      <c r="AU89" s="163"/>
      <c r="AV89" s="163"/>
      <c r="AX89" s="229"/>
      <c r="AY89" s="228"/>
      <c r="AZ89" s="244"/>
      <c r="BA89" s="244"/>
      <c r="BB89" s="228"/>
      <c r="BD89" s="261"/>
      <c r="BE89" s="260"/>
      <c r="BF89" s="260"/>
      <c r="BG89" s="260"/>
      <c r="BH89" s="260"/>
      <c r="BJ89" s="284"/>
      <c r="BK89" s="210"/>
      <c r="BL89" s="210"/>
      <c r="BM89" s="210"/>
      <c r="BN89" s="210"/>
      <c r="BP89" s="302"/>
      <c r="BQ89" s="301"/>
      <c r="BR89" s="301"/>
      <c r="BS89" s="301"/>
      <c r="BT89" s="301"/>
      <c r="BV89" s="48"/>
      <c r="BW89" s="47"/>
      <c r="BX89" s="47"/>
      <c r="BY89" s="47"/>
      <c r="BZ89" s="47"/>
      <c r="CC89" s="221"/>
    </row>
    <row r="90" spans="1:81" s="19" customFormat="1" x14ac:dyDescent="0.2">
      <c r="A90" s="15" t="s">
        <v>14</v>
      </c>
      <c r="B90" s="322">
        <f>+B92</f>
        <v>139955157</v>
      </c>
      <c r="C90" s="322">
        <f t="shared" ref="C90:D90" si="270">+C92</f>
        <v>0</v>
      </c>
      <c r="D90" s="322">
        <f t="shared" si="270"/>
        <v>0</v>
      </c>
      <c r="E90" s="322">
        <f>+B90-C90-D90</f>
        <v>139955157</v>
      </c>
      <c r="F90" s="325"/>
      <c r="H90" s="26" t="s">
        <v>14</v>
      </c>
      <c r="I90" s="27">
        <f>+I92</f>
        <v>139955157</v>
      </c>
      <c r="J90" s="27">
        <f t="shared" ref="J90:K90" si="271">+J92</f>
        <v>0</v>
      </c>
      <c r="K90" s="27">
        <f t="shared" si="271"/>
        <v>0</v>
      </c>
      <c r="L90" s="27">
        <f>+I90-J90-K90</f>
        <v>139955157</v>
      </c>
      <c r="N90" s="77" t="s">
        <v>14</v>
      </c>
      <c r="O90" s="78">
        <f>+O92</f>
        <v>139955157</v>
      </c>
      <c r="P90" s="78">
        <f t="shared" ref="P90:Q90" si="272">+P92</f>
        <v>0</v>
      </c>
      <c r="Q90" s="78">
        <f t="shared" si="272"/>
        <v>0</v>
      </c>
      <c r="R90" s="78">
        <f>+O90-P90-Q90</f>
        <v>139955157</v>
      </c>
      <c r="T90" s="108" t="s">
        <v>14</v>
      </c>
      <c r="U90" s="109">
        <f>+U92</f>
        <v>139955157</v>
      </c>
      <c r="V90" s="128">
        <f t="shared" ref="V90:W90" si="273">+V92</f>
        <v>0</v>
      </c>
      <c r="W90" s="128">
        <f t="shared" si="273"/>
        <v>0</v>
      </c>
      <c r="X90" s="109">
        <f>+U90-V90-W90</f>
        <v>139955157</v>
      </c>
      <c r="Z90" s="136" t="s">
        <v>14</v>
      </c>
      <c r="AA90" s="137">
        <f>+AA92</f>
        <v>139955157</v>
      </c>
      <c r="AB90" s="146">
        <f t="shared" ref="AB90:AC90" si="274">+AB92</f>
        <v>0</v>
      </c>
      <c r="AC90" s="146">
        <f t="shared" si="274"/>
        <v>0</v>
      </c>
      <c r="AD90" s="137">
        <f>+AA90-AB90-AC90</f>
        <v>139955157</v>
      </c>
      <c r="AF90" s="165" t="s">
        <v>14</v>
      </c>
      <c r="AG90" s="166">
        <f>+AG92</f>
        <v>139955157</v>
      </c>
      <c r="AH90" s="175">
        <f t="shared" ref="AH90:AI90" si="275">+AH92</f>
        <v>0</v>
      </c>
      <c r="AI90" s="175">
        <f t="shared" si="275"/>
        <v>0</v>
      </c>
      <c r="AJ90" s="166">
        <f>+AG90-AH90-AI90</f>
        <v>139955157</v>
      </c>
      <c r="AL90" s="196" t="s">
        <v>14</v>
      </c>
      <c r="AM90" s="197">
        <f>+AM92</f>
        <v>139955157</v>
      </c>
      <c r="AN90" s="197">
        <f t="shared" ref="AN90:AO90" si="276">+AN92</f>
        <v>0</v>
      </c>
      <c r="AO90" s="197">
        <f t="shared" si="276"/>
        <v>0</v>
      </c>
      <c r="AP90" s="197">
        <f>+AM90-AN90-AO90</f>
        <v>139955157</v>
      </c>
      <c r="AR90" s="165" t="s">
        <v>14</v>
      </c>
      <c r="AS90" s="166">
        <f>+AS92</f>
        <v>139955157</v>
      </c>
      <c r="AT90" s="166">
        <f t="shared" ref="AT90:AU90" si="277">+AT92</f>
        <v>0</v>
      </c>
      <c r="AU90" s="166">
        <f t="shared" si="277"/>
        <v>0</v>
      </c>
      <c r="AV90" s="166">
        <f>+AS90-AT90-AU90</f>
        <v>139955157</v>
      </c>
      <c r="AX90" s="230" t="s">
        <v>14</v>
      </c>
      <c r="AY90" s="231">
        <f>+AY92</f>
        <v>139955157</v>
      </c>
      <c r="AZ90" s="240">
        <f t="shared" ref="AZ90:BA90" si="278">+AZ92</f>
        <v>0</v>
      </c>
      <c r="BA90" s="240">
        <f t="shared" si="278"/>
        <v>0</v>
      </c>
      <c r="BB90" s="231">
        <f>+AY90-AZ90-BA90</f>
        <v>139955157</v>
      </c>
      <c r="BD90" s="262" t="s">
        <v>14</v>
      </c>
      <c r="BE90" s="263">
        <f>+BE92</f>
        <v>139955157</v>
      </c>
      <c r="BF90" s="263">
        <f t="shared" ref="BF90:BG90" si="279">+BF92</f>
        <v>0</v>
      </c>
      <c r="BG90" s="263">
        <f t="shared" si="279"/>
        <v>0</v>
      </c>
      <c r="BH90" s="263">
        <f>+BE90-BF90-BG90</f>
        <v>139955157</v>
      </c>
      <c r="BJ90" s="285" t="s">
        <v>14</v>
      </c>
      <c r="BK90" s="206">
        <f>+BK92</f>
        <v>139955157</v>
      </c>
      <c r="BL90" s="206">
        <f t="shared" ref="BL90:BM90" si="280">+BL92</f>
        <v>0</v>
      </c>
      <c r="BM90" s="206">
        <f t="shared" si="280"/>
        <v>0</v>
      </c>
      <c r="BN90" s="206">
        <f>+BK90-BL90-BM90</f>
        <v>139955157</v>
      </c>
      <c r="BP90" s="303" t="s">
        <v>14</v>
      </c>
      <c r="BQ90" s="304">
        <f>+BQ92</f>
        <v>139955157</v>
      </c>
      <c r="BR90" s="304">
        <f t="shared" ref="BR90:BS90" si="281">+BR92</f>
        <v>0</v>
      </c>
      <c r="BS90" s="304">
        <f t="shared" si="281"/>
        <v>0</v>
      </c>
      <c r="BT90" s="304">
        <f>+BQ90-BR90-BS90</f>
        <v>139955157</v>
      </c>
      <c r="BV90" s="49" t="s">
        <v>14</v>
      </c>
      <c r="BW90" s="50">
        <f>+BW92</f>
        <v>139955157</v>
      </c>
      <c r="BX90" s="50">
        <f t="shared" ref="BX90:BY90" si="282">+BX92</f>
        <v>0</v>
      </c>
      <c r="BY90" s="50">
        <f t="shared" si="282"/>
        <v>0</v>
      </c>
      <c r="BZ90" s="50">
        <f>+BW90-BX90-BY90</f>
        <v>139955157</v>
      </c>
      <c r="CA90" s="222">
        <f>+BZ90+BZ94+BZ98</f>
        <v>489769222</v>
      </c>
      <c r="CB90" s="222">
        <f>+CA91-CA90</f>
        <v>0</v>
      </c>
      <c r="CC90" s="221"/>
    </row>
    <row r="91" spans="1:81" x14ac:dyDescent="0.2">
      <c r="A91" s="11" t="s">
        <v>1</v>
      </c>
      <c r="B91" s="323"/>
      <c r="C91" s="323"/>
      <c r="D91" s="323"/>
      <c r="E91" s="323"/>
      <c r="F91" s="325"/>
      <c r="H91" s="28" t="s">
        <v>1</v>
      </c>
      <c r="I91" s="29"/>
      <c r="J91" s="29"/>
      <c r="K91" s="29"/>
      <c r="L91" s="29"/>
      <c r="N91" s="79" t="s">
        <v>1</v>
      </c>
      <c r="O91" s="80"/>
      <c r="P91" s="80"/>
      <c r="Q91" s="80"/>
      <c r="R91" s="80"/>
      <c r="T91" s="110" t="s">
        <v>1</v>
      </c>
      <c r="U91" s="111"/>
      <c r="V91" s="129"/>
      <c r="W91" s="129"/>
      <c r="X91" s="111"/>
      <c r="Z91" s="138" t="s">
        <v>1</v>
      </c>
      <c r="AA91" s="139"/>
      <c r="AB91" s="147"/>
      <c r="AC91" s="147"/>
      <c r="AD91" s="139"/>
      <c r="AF91" s="167" t="s">
        <v>1</v>
      </c>
      <c r="AG91" s="168"/>
      <c r="AH91" s="176"/>
      <c r="AI91" s="176"/>
      <c r="AJ91" s="168"/>
      <c r="AL91" s="198" t="s">
        <v>1</v>
      </c>
      <c r="AM91" s="199"/>
      <c r="AN91" s="199"/>
      <c r="AO91" s="199"/>
      <c r="AP91" s="199"/>
      <c r="AR91" s="167" t="s">
        <v>1</v>
      </c>
      <c r="AS91" s="168"/>
      <c r="AT91" s="168"/>
      <c r="AU91" s="168"/>
      <c r="AV91" s="168"/>
      <c r="AX91" s="232" t="s">
        <v>1</v>
      </c>
      <c r="AY91" s="233"/>
      <c r="AZ91" s="241"/>
      <c r="BA91" s="241"/>
      <c r="BB91" s="233"/>
      <c r="BD91" s="264" t="s">
        <v>1</v>
      </c>
      <c r="BE91" s="265"/>
      <c r="BF91" s="265"/>
      <c r="BG91" s="265"/>
      <c r="BH91" s="265"/>
      <c r="BJ91" s="286" t="s">
        <v>1</v>
      </c>
      <c r="BK91" s="207"/>
      <c r="BL91" s="207"/>
      <c r="BM91" s="207"/>
      <c r="BN91" s="207"/>
      <c r="BP91" s="305" t="s">
        <v>1</v>
      </c>
      <c r="BQ91" s="306"/>
      <c r="BR91" s="306"/>
      <c r="BS91" s="306"/>
      <c r="BT91" s="306"/>
      <c r="BV91" s="51" t="s">
        <v>1</v>
      </c>
      <c r="BW91" s="52"/>
      <c r="BX91" s="52"/>
      <c r="BY91" s="52"/>
      <c r="BZ91" s="52"/>
      <c r="CA91" s="221">
        <v>489769222</v>
      </c>
      <c r="CC91" s="221"/>
    </row>
    <row r="92" spans="1:81" x14ac:dyDescent="0.2">
      <c r="A92" s="14" t="s">
        <v>27</v>
      </c>
      <c r="B92" s="95">
        <v>139955157</v>
      </c>
      <c r="C92" s="95">
        <v>0</v>
      </c>
      <c r="D92" s="95">
        <v>0</v>
      </c>
      <c r="E92" s="95">
        <f>+B92-C92-D92</f>
        <v>139955157</v>
      </c>
      <c r="F92" s="325">
        <v>200</v>
      </c>
      <c r="H92" s="36" t="s">
        <v>27</v>
      </c>
      <c r="I92" s="31">
        <f>+E92</f>
        <v>139955157</v>
      </c>
      <c r="J92" s="31">
        <v>0</v>
      </c>
      <c r="K92" s="31">
        <v>0</v>
      </c>
      <c r="L92" s="31">
        <f>+I92-J92-K92</f>
        <v>139955157</v>
      </c>
      <c r="N92" s="87" t="s">
        <v>27</v>
      </c>
      <c r="O92" s="82">
        <f>+L92</f>
        <v>139955157</v>
      </c>
      <c r="P92" s="82">
        <v>0</v>
      </c>
      <c r="Q92" s="82">
        <v>0</v>
      </c>
      <c r="R92" s="82">
        <f>+O92-P92-Q92</f>
        <v>139955157</v>
      </c>
      <c r="T92" s="120" t="s">
        <v>27</v>
      </c>
      <c r="U92" s="113">
        <f>+R92</f>
        <v>139955157</v>
      </c>
      <c r="V92" s="117">
        <v>0</v>
      </c>
      <c r="W92" s="117">
        <v>0</v>
      </c>
      <c r="X92" s="113">
        <f>+U92-V92-W92</f>
        <v>139955157</v>
      </c>
      <c r="Z92" s="151" t="s">
        <v>27</v>
      </c>
      <c r="AA92" s="141">
        <f>+X92</f>
        <v>139955157</v>
      </c>
      <c r="AB92" s="142">
        <v>0</v>
      </c>
      <c r="AC92" s="142">
        <v>0</v>
      </c>
      <c r="AD92" s="141">
        <f>+AA92-AB92-AC92</f>
        <v>139955157</v>
      </c>
      <c r="AF92" s="180" t="s">
        <v>27</v>
      </c>
      <c r="AG92" s="170">
        <f>+AD92</f>
        <v>139955157</v>
      </c>
      <c r="AH92" s="171">
        <v>0</v>
      </c>
      <c r="AI92" s="171">
        <v>0</v>
      </c>
      <c r="AJ92" s="170">
        <f>+AG92-AH92-AI92</f>
        <v>139955157</v>
      </c>
      <c r="AL92" s="214" t="s">
        <v>27</v>
      </c>
      <c r="AM92" s="201">
        <f>+AJ92</f>
        <v>139955157</v>
      </c>
      <c r="AN92" s="201">
        <v>0</v>
      </c>
      <c r="AO92" s="201">
        <v>0</v>
      </c>
      <c r="AP92" s="201">
        <f>+AM92-AN92-AO92</f>
        <v>139955157</v>
      </c>
      <c r="AR92" s="180" t="s">
        <v>27</v>
      </c>
      <c r="AS92" s="170">
        <f>+AP92</f>
        <v>139955157</v>
      </c>
      <c r="AT92" s="170">
        <v>0</v>
      </c>
      <c r="AU92" s="170">
        <v>0</v>
      </c>
      <c r="AV92" s="170">
        <f>+AS92-AT92-AU92</f>
        <v>139955157</v>
      </c>
      <c r="AX92" s="247" t="s">
        <v>27</v>
      </c>
      <c r="AY92" s="235">
        <f>+AV92</f>
        <v>139955157</v>
      </c>
      <c r="AZ92" s="236">
        <v>0</v>
      </c>
      <c r="BA92" s="236">
        <v>0</v>
      </c>
      <c r="BB92" s="235">
        <f>+AY92-AZ92-BA92</f>
        <v>139955157</v>
      </c>
      <c r="BD92" s="273" t="s">
        <v>27</v>
      </c>
      <c r="BE92" s="267">
        <f>+BB92</f>
        <v>139955157</v>
      </c>
      <c r="BF92" s="267">
        <v>0</v>
      </c>
      <c r="BG92" s="267">
        <v>0</v>
      </c>
      <c r="BH92" s="267">
        <f>+BE92-BF92-BG92</f>
        <v>139955157</v>
      </c>
      <c r="BJ92" s="290" t="s">
        <v>27</v>
      </c>
      <c r="BK92" s="202">
        <f>+BH92</f>
        <v>139955157</v>
      </c>
      <c r="BL92" s="202">
        <v>0</v>
      </c>
      <c r="BM92" s="202">
        <v>0</v>
      </c>
      <c r="BN92" s="202">
        <f>+BK92-BL92-BM92</f>
        <v>139955157</v>
      </c>
      <c r="BP92" s="314" t="s">
        <v>27</v>
      </c>
      <c r="BQ92" s="308">
        <f>+BN92</f>
        <v>139955157</v>
      </c>
      <c r="BR92" s="308">
        <v>0</v>
      </c>
      <c r="BS92" s="308">
        <v>0</v>
      </c>
      <c r="BT92" s="308">
        <f>+BQ92-BR92-BS92</f>
        <v>139955157</v>
      </c>
      <c r="BV92" s="60" t="s">
        <v>27</v>
      </c>
      <c r="BW92" s="54">
        <f>+B92</f>
        <v>139955157</v>
      </c>
      <c r="BX92" s="54">
        <f>+C92+J92+P92+V92+AB92+AH92+AN92+AT92+AZ92+BF92+BL92+BR92</f>
        <v>0</v>
      </c>
      <c r="BY92" s="54">
        <f>+D92+K92+Q92+W92+AC92+AI92+AO92+AU92+BA92+BG92+BM92+BS92</f>
        <v>0</v>
      </c>
      <c r="BZ92" s="54">
        <f>+BW92-BX92-BY92</f>
        <v>139955157</v>
      </c>
      <c r="CC92" s="221"/>
    </row>
    <row r="93" spans="1:81" x14ac:dyDescent="0.2">
      <c r="A93" s="17"/>
      <c r="B93" s="321"/>
      <c r="C93" s="321"/>
      <c r="D93" s="321"/>
      <c r="E93" s="321"/>
      <c r="F93" s="325"/>
      <c r="H93" s="32"/>
      <c r="I93" s="33"/>
      <c r="J93" s="33"/>
      <c r="K93" s="33"/>
      <c r="L93" s="33"/>
      <c r="N93" s="83"/>
      <c r="O93" s="84"/>
      <c r="P93" s="84"/>
      <c r="Q93" s="84"/>
      <c r="R93" s="84"/>
      <c r="T93" s="114"/>
      <c r="U93" s="115"/>
      <c r="V93" s="127"/>
      <c r="W93" s="127"/>
      <c r="X93" s="115"/>
      <c r="Z93" s="143"/>
      <c r="AA93" s="144"/>
      <c r="AB93" s="145"/>
      <c r="AC93" s="145"/>
      <c r="AD93" s="144"/>
      <c r="AF93" s="172"/>
      <c r="AG93" s="173"/>
      <c r="AH93" s="174"/>
      <c r="AI93" s="174"/>
      <c r="AJ93" s="173"/>
      <c r="AL93" s="203"/>
      <c r="AM93" s="204"/>
      <c r="AN93" s="204"/>
      <c r="AO93" s="204"/>
      <c r="AP93" s="204"/>
      <c r="AR93" s="172"/>
      <c r="AS93" s="173"/>
      <c r="AT93" s="173"/>
      <c r="AU93" s="173"/>
      <c r="AV93" s="173"/>
      <c r="AX93" s="237"/>
      <c r="AY93" s="238"/>
      <c r="AZ93" s="239"/>
      <c r="BA93" s="239"/>
      <c r="BB93" s="238"/>
      <c r="BD93" s="268"/>
      <c r="BE93" s="269"/>
      <c r="BF93" s="269"/>
      <c r="BG93" s="269"/>
      <c r="BH93" s="269"/>
      <c r="BJ93" s="287"/>
      <c r="BK93" s="205"/>
      <c r="BL93" s="205"/>
      <c r="BM93" s="205"/>
      <c r="BN93" s="205"/>
      <c r="BP93" s="309"/>
      <c r="BQ93" s="310"/>
      <c r="BR93" s="310"/>
      <c r="BS93" s="310"/>
      <c r="BT93" s="310"/>
      <c r="BV93" s="55"/>
      <c r="BW93" s="56"/>
      <c r="BX93" s="56"/>
      <c r="BY93" s="56"/>
      <c r="BZ93" s="56"/>
      <c r="CC93" s="221"/>
    </row>
    <row r="94" spans="1:81" s="19" customFormat="1" x14ac:dyDescent="0.2">
      <c r="A94" s="15" t="s">
        <v>12</v>
      </c>
      <c r="B94" s="322">
        <f>SUM(B96:B96)</f>
        <v>266582898</v>
      </c>
      <c r="C94" s="322">
        <f>SUM(C96:C96)</f>
        <v>0</v>
      </c>
      <c r="D94" s="322">
        <f>SUM(D96:D96)</f>
        <v>0</v>
      </c>
      <c r="E94" s="322">
        <f>+B94-C94-D94</f>
        <v>266582898</v>
      </c>
      <c r="F94" s="325"/>
      <c r="H94" s="26" t="s">
        <v>12</v>
      </c>
      <c r="I94" s="27">
        <f>SUM(I96:I96)</f>
        <v>266582898</v>
      </c>
      <c r="J94" s="27">
        <f>SUM(J96:J96)</f>
        <v>0</v>
      </c>
      <c r="K94" s="27">
        <f>SUM(K96:K96)</f>
        <v>0</v>
      </c>
      <c r="L94" s="27">
        <f>+I94-J94-K94</f>
        <v>266582898</v>
      </c>
      <c r="N94" s="77" t="s">
        <v>12</v>
      </c>
      <c r="O94" s="78">
        <f>SUM(O96:O96)</f>
        <v>266582898</v>
      </c>
      <c r="P94" s="78">
        <f>SUM(P96:P96)</f>
        <v>0</v>
      </c>
      <c r="Q94" s="78">
        <f>SUM(Q96:Q96)</f>
        <v>0</v>
      </c>
      <c r="R94" s="78">
        <f>+O94-P94-Q94</f>
        <v>266582898</v>
      </c>
      <c r="T94" s="108" t="s">
        <v>12</v>
      </c>
      <c r="U94" s="109">
        <f>SUM(U96:U96)</f>
        <v>266582898</v>
      </c>
      <c r="V94" s="128">
        <f>SUM(V96:V96)</f>
        <v>0</v>
      </c>
      <c r="W94" s="128">
        <f>SUM(W96:W96)</f>
        <v>5341425</v>
      </c>
      <c r="X94" s="109">
        <f>+U94-V94-W94</f>
        <v>261241473</v>
      </c>
      <c r="Z94" s="136" t="s">
        <v>12</v>
      </c>
      <c r="AA94" s="137">
        <f>SUM(AA96:AA96)</f>
        <v>261241473</v>
      </c>
      <c r="AB94" s="146">
        <f>SUM(AB96:AB96)</f>
        <v>0</v>
      </c>
      <c r="AC94" s="146">
        <f>SUM(AC96:AC96)</f>
        <v>39261204</v>
      </c>
      <c r="AD94" s="137">
        <f>+AA94-AB94-AC94</f>
        <v>221980269</v>
      </c>
      <c r="AF94" s="165" t="s">
        <v>12</v>
      </c>
      <c r="AG94" s="166">
        <f>SUM(AG96:AG96)</f>
        <v>221980269</v>
      </c>
      <c r="AH94" s="175">
        <f>SUM(AH96:AH96)</f>
        <v>0</v>
      </c>
      <c r="AI94" s="175">
        <f>SUM(AI96:AI96)</f>
        <v>31215088</v>
      </c>
      <c r="AJ94" s="166">
        <f>+AG94-AH94-AI94</f>
        <v>190765181</v>
      </c>
      <c r="AL94" s="196" t="s">
        <v>12</v>
      </c>
      <c r="AM94" s="197">
        <f>SUM(AM96:AM96)</f>
        <v>190765181</v>
      </c>
      <c r="AN94" s="197">
        <f>SUM(AN96:AN96)</f>
        <v>0</v>
      </c>
      <c r="AO94" s="197">
        <f>SUM(AO96:AO96)</f>
        <v>0</v>
      </c>
      <c r="AP94" s="197">
        <f>+AM94-AN94-AO94</f>
        <v>190765181</v>
      </c>
      <c r="AR94" s="165" t="s">
        <v>12</v>
      </c>
      <c r="AS94" s="166">
        <f>SUM(AS96:AS96)</f>
        <v>190765181</v>
      </c>
      <c r="AT94" s="166">
        <f>SUM(AT96:AT96)</f>
        <v>0</v>
      </c>
      <c r="AU94" s="166">
        <f>SUM(AU96:AU96)</f>
        <v>0</v>
      </c>
      <c r="AV94" s="166">
        <f>+AS94-AT94-AU94</f>
        <v>190765181</v>
      </c>
      <c r="AX94" s="230" t="s">
        <v>12</v>
      </c>
      <c r="AY94" s="231">
        <f>SUM(AY96:AY96)</f>
        <v>190765181</v>
      </c>
      <c r="AZ94" s="240">
        <f>SUM(AZ96:AZ96)</f>
        <v>0</v>
      </c>
      <c r="BA94" s="240">
        <f>SUM(BA96:BA96)</f>
        <v>0</v>
      </c>
      <c r="BB94" s="231">
        <f>+AY94-AZ94-BA94</f>
        <v>190765181</v>
      </c>
      <c r="BD94" s="262" t="s">
        <v>12</v>
      </c>
      <c r="BE94" s="263">
        <f>SUM(BE96:BE96)</f>
        <v>190765181</v>
      </c>
      <c r="BF94" s="263">
        <f>SUM(BF96:BF96)</f>
        <v>0</v>
      </c>
      <c r="BG94" s="263">
        <f>SUM(BG96:BG96)</f>
        <v>0</v>
      </c>
      <c r="BH94" s="263">
        <f>+BE94-BF94-BG94</f>
        <v>190765181</v>
      </c>
      <c r="BJ94" s="285" t="s">
        <v>12</v>
      </c>
      <c r="BK94" s="206">
        <f>SUM(BK96:BK96)</f>
        <v>190765181</v>
      </c>
      <c r="BL94" s="206">
        <f>SUM(BL96:BL96)</f>
        <v>0</v>
      </c>
      <c r="BM94" s="206">
        <f>SUM(BM96:BM96)</f>
        <v>0</v>
      </c>
      <c r="BN94" s="206">
        <f>+BK94-BL94-BM94</f>
        <v>190765181</v>
      </c>
      <c r="BP94" s="303" t="s">
        <v>12</v>
      </c>
      <c r="BQ94" s="304">
        <f>SUM(BQ96:BQ96)</f>
        <v>190765181</v>
      </c>
      <c r="BR94" s="304">
        <f>SUM(BR96:BR96)</f>
        <v>0</v>
      </c>
      <c r="BS94" s="304">
        <f>SUM(BS96:BS96)</f>
        <v>0</v>
      </c>
      <c r="BT94" s="304">
        <f>+BQ94-BR94-BS94</f>
        <v>190765181</v>
      </c>
      <c r="BV94" s="49" t="s">
        <v>12</v>
      </c>
      <c r="BW94" s="50">
        <f>SUM(BW96:BW96)</f>
        <v>266582898</v>
      </c>
      <c r="BX94" s="50">
        <f>SUM(BX96:BX96)</f>
        <v>0</v>
      </c>
      <c r="BY94" s="50">
        <f>SUM(BY96:BY96)</f>
        <v>75817717</v>
      </c>
      <c r="BZ94" s="50">
        <f>+BW94-BX94-BY94</f>
        <v>190765181</v>
      </c>
      <c r="CC94" s="221"/>
    </row>
    <row r="95" spans="1:81" x14ac:dyDescent="0.2">
      <c r="A95" s="11" t="s">
        <v>1</v>
      </c>
      <c r="B95" s="323"/>
      <c r="C95" s="323"/>
      <c r="D95" s="323"/>
      <c r="E95" s="323"/>
      <c r="F95" s="325"/>
      <c r="H95" s="28" t="s">
        <v>1</v>
      </c>
      <c r="I95" s="29"/>
      <c r="J95" s="29"/>
      <c r="K95" s="29"/>
      <c r="L95" s="29"/>
      <c r="N95" s="79" t="s">
        <v>1</v>
      </c>
      <c r="O95" s="80"/>
      <c r="P95" s="80"/>
      <c r="Q95" s="80"/>
      <c r="R95" s="80"/>
      <c r="T95" s="110" t="s">
        <v>1</v>
      </c>
      <c r="U95" s="111"/>
      <c r="V95" s="129"/>
      <c r="W95" s="129"/>
      <c r="X95" s="111"/>
      <c r="Z95" s="138" t="s">
        <v>1</v>
      </c>
      <c r="AA95" s="139"/>
      <c r="AB95" s="147"/>
      <c r="AC95" s="147"/>
      <c r="AD95" s="139"/>
      <c r="AF95" s="167" t="s">
        <v>1</v>
      </c>
      <c r="AG95" s="168"/>
      <c r="AH95" s="176"/>
      <c r="AI95" s="176"/>
      <c r="AJ95" s="168"/>
      <c r="AL95" s="198" t="s">
        <v>1</v>
      </c>
      <c r="AM95" s="199"/>
      <c r="AN95" s="199"/>
      <c r="AO95" s="199"/>
      <c r="AP95" s="199"/>
      <c r="AR95" s="167" t="s">
        <v>1</v>
      </c>
      <c r="AS95" s="168"/>
      <c r="AT95" s="168"/>
      <c r="AU95" s="168"/>
      <c r="AV95" s="168"/>
      <c r="AX95" s="232" t="s">
        <v>1</v>
      </c>
      <c r="AY95" s="233"/>
      <c r="AZ95" s="241"/>
      <c r="BA95" s="241"/>
      <c r="BB95" s="233"/>
      <c r="BD95" s="264" t="s">
        <v>1</v>
      </c>
      <c r="BE95" s="265"/>
      <c r="BF95" s="265"/>
      <c r="BG95" s="265"/>
      <c r="BH95" s="265"/>
      <c r="BJ95" s="286" t="s">
        <v>1</v>
      </c>
      <c r="BK95" s="207"/>
      <c r="BL95" s="207"/>
      <c r="BM95" s="207"/>
      <c r="BN95" s="207"/>
      <c r="BP95" s="305" t="s">
        <v>1</v>
      </c>
      <c r="BQ95" s="306"/>
      <c r="BR95" s="306"/>
      <c r="BS95" s="306"/>
      <c r="BT95" s="306"/>
      <c r="BV95" s="51" t="s">
        <v>1</v>
      </c>
      <c r="BW95" s="52"/>
      <c r="BX95" s="52"/>
      <c r="BY95" s="52"/>
      <c r="BZ95" s="52"/>
      <c r="CC95" s="221"/>
    </row>
    <row r="96" spans="1:81" x14ac:dyDescent="0.2">
      <c r="A96" s="14" t="s">
        <v>27</v>
      </c>
      <c r="B96" s="95">
        <v>266582898</v>
      </c>
      <c r="C96" s="95">
        <v>0</v>
      </c>
      <c r="D96" s="95">
        <v>0</v>
      </c>
      <c r="E96" s="95">
        <f>+B96-C96-D96</f>
        <v>266582898</v>
      </c>
      <c r="F96" s="325">
        <v>802288</v>
      </c>
      <c r="H96" s="36" t="s">
        <v>27</v>
      </c>
      <c r="I96" s="31">
        <f>+E96</f>
        <v>266582898</v>
      </c>
      <c r="J96" s="31">
        <v>0</v>
      </c>
      <c r="K96" s="31">
        <v>0</v>
      </c>
      <c r="L96" s="31">
        <f>+I96-J96-K96</f>
        <v>266582898</v>
      </c>
      <c r="N96" s="87" t="s">
        <v>27</v>
      </c>
      <c r="O96" s="82">
        <f>+L96</f>
        <v>266582898</v>
      </c>
      <c r="P96" s="82">
        <v>0</v>
      </c>
      <c r="Q96" s="82">
        <v>0</v>
      </c>
      <c r="R96" s="82">
        <f>+O96-P96-Q96</f>
        <v>266582898</v>
      </c>
      <c r="T96" s="120" t="s">
        <v>27</v>
      </c>
      <c r="U96" s="113">
        <f>+R96</f>
        <v>266582898</v>
      </c>
      <c r="V96" s="117">
        <v>0</v>
      </c>
      <c r="W96" s="117">
        <v>5341425</v>
      </c>
      <c r="X96" s="113">
        <f>+U96-V96-W96</f>
        <v>261241473</v>
      </c>
      <c r="Z96" s="151" t="s">
        <v>27</v>
      </c>
      <c r="AA96" s="141">
        <f>+X96</f>
        <v>261241473</v>
      </c>
      <c r="AB96" s="142">
        <v>0</v>
      </c>
      <c r="AC96" s="142">
        <v>39261204</v>
      </c>
      <c r="AD96" s="141">
        <f>+AA96-AB96-AC96</f>
        <v>221980269</v>
      </c>
      <c r="AF96" s="180" t="s">
        <v>27</v>
      </c>
      <c r="AG96" s="170">
        <f>+AD96</f>
        <v>221980269</v>
      </c>
      <c r="AH96" s="171">
        <v>0</v>
      </c>
      <c r="AI96" s="171">
        <v>31215088</v>
      </c>
      <c r="AJ96" s="170">
        <f>+AG96-AH96-AI96</f>
        <v>190765181</v>
      </c>
      <c r="AL96" s="214" t="s">
        <v>27</v>
      </c>
      <c r="AM96" s="201">
        <f>+AJ96</f>
        <v>190765181</v>
      </c>
      <c r="AN96" s="201">
        <v>0</v>
      </c>
      <c r="AO96" s="201">
        <v>0</v>
      </c>
      <c r="AP96" s="201">
        <f>+AM96-AN96-AO96</f>
        <v>190765181</v>
      </c>
      <c r="AR96" s="180" t="s">
        <v>27</v>
      </c>
      <c r="AS96" s="170">
        <f>+AP96</f>
        <v>190765181</v>
      </c>
      <c r="AT96" s="170">
        <v>0</v>
      </c>
      <c r="AU96" s="170">
        <v>0</v>
      </c>
      <c r="AV96" s="170">
        <f>+AS96-AT96-AU96</f>
        <v>190765181</v>
      </c>
      <c r="AX96" s="247" t="s">
        <v>27</v>
      </c>
      <c r="AY96" s="235">
        <f>+AV96</f>
        <v>190765181</v>
      </c>
      <c r="AZ96" s="236">
        <v>0</v>
      </c>
      <c r="BA96" s="236">
        <v>0</v>
      </c>
      <c r="BB96" s="235">
        <f>+AY96-AZ96-BA96</f>
        <v>190765181</v>
      </c>
      <c r="BD96" s="273" t="s">
        <v>27</v>
      </c>
      <c r="BE96" s="267">
        <f>+BB96</f>
        <v>190765181</v>
      </c>
      <c r="BF96" s="267">
        <v>0</v>
      </c>
      <c r="BG96" s="267">
        <v>0</v>
      </c>
      <c r="BH96" s="267">
        <f>+BE96-BF96-BG96</f>
        <v>190765181</v>
      </c>
      <c r="BJ96" s="290" t="s">
        <v>27</v>
      </c>
      <c r="BK96" s="202">
        <f>+BH96</f>
        <v>190765181</v>
      </c>
      <c r="BL96" s="202">
        <v>0</v>
      </c>
      <c r="BM96" s="202">
        <v>0</v>
      </c>
      <c r="BN96" s="202">
        <f>+BK96-BL96-BM96</f>
        <v>190765181</v>
      </c>
      <c r="BP96" s="314" t="s">
        <v>27</v>
      </c>
      <c r="BQ96" s="308">
        <f>+BN96</f>
        <v>190765181</v>
      </c>
      <c r="BR96" s="308">
        <v>0</v>
      </c>
      <c r="BS96" s="308">
        <v>0</v>
      </c>
      <c r="BT96" s="308">
        <f>+BQ96-BR96-BS96</f>
        <v>190765181</v>
      </c>
      <c r="BV96" s="60" t="s">
        <v>27</v>
      </c>
      <c r="BW96" s="54">
        <f>+B96</f>
        <v>266582898</v>
      </c>
      <c r="BX96" s="54">
        <f>+C96+J96+P96+V96+AB96+AH96+AN96+AT96+AZ96+BF96+BL96+BR96</f>
        <v>0</v>
      </c>
      <c r="BY96" s="54">
        <f>+D96+K96+Q96+W96+AC96+AI96+AO96+AU96+BA96+BG96+BM96+BS96</f>
        <v>75817717</v>
      </c>
      <c r="BZ96" s="54">
        <f>+BW96-BX96-BY96</f>
        <v>190765181</v>
      </c>
      <c r="CC96" s="221"/>
    </row>
    <row r="97" spans="1:81" x14ac:dyDescent="0.2">
      <c r="A97" s="3"/>
      <c r="B97" s="330"/>
      <c r="C97" s="330"/>
      <c r="D97" s="330"/>
      <c r="E97" s="330"/>
      <c r="F97" s="325"/>
      <c r="H97" s="25"/>
      <c r="I97" s="35"/>
      <c r="J97" s="35"/>
      <c r="K97" s="35"/>
      <c r="L97" s="35"/>
      <c r="N97" s="76"/>
      <c r="O97" s="86"/>
      <c r="P97" s="86"/>
      <c r="Q97" s="86"/>
      <c r="R97" s="86"/>
      <c r="T97" s="107"/>
      <c r="U97" s="119"/>
      <c r="V97" s="357"/>
      <c r="W97" s="357"/>
      <c r="X97" s="119"/>
      <c r="Z97" s="135"/>
      <c r="AA97" s="150"/>
      <c r="AB97" s="365"/>
      <c r="AC97" s="365"/>
      <c r="AD97" s="150"/>
      <c r="AF97" s="164"/>
      <c r="AG97" s="179"/>
      <c r="AH97" s="369"/>
      <c r="AI97" s="369"/>
      <c r="AJ97" s="179"/>
      <c r="AL97" s="195"/>
      <c r="AM97" s="213"/>
      <c r="AN97" s="213"/>
      <c r="AO97" s="213"/>
      <c r="AP97" s="213"/>
      <c r="AR97" s="164"/>
      <c r="AS97" s="179"/>
      <c r="AT97" s="179"/>
      <c r="AU97" s="179"/>
      <c r="AV97" s="179"/>
      <c r="AX97" s="229"/>
      <c r="AY97" s="246"/>
      <c r="AZ97" s="254"/>
      <c r="BA97" s="254"/>
      <c r="BB97" s="246"/>
      <c r="BD97" s="261"/>
      <c r="BE97" s="272"/>
      <c r="BF97" s="272"/>
      <c r="BG97" s="272"/>
      <c r="BH97" s="272"/>
      <c r="BJ97" s="284"/>
      <c r="BK97" s="289"/>
      <c r="BL97" s="289"/>
      <c r="BM97" s="289"/>
      <c r="BN97" s="289"/>
      <c r="BP97" s="302"/>
      <c r="BQ97" s="313"/>
      <c r="BR97" s="313"/>
      <c r="BS97" s="313"/>
      <c r="BT97" s="313"/>
      <c r="BV97" s="48"/>
      <c r="BW97" s="59"/>
      <c r="BX97" s="59"/>
      <c r="BY97" s="59"/>
      <c r="BZ97" s="59"/>
      <c r="CC97" s="221"/>
    </row>
    <row r="98" spans="1:81" s="19" customFormat="1" x14ac:dyDescent="0.2">
      <c r="A98" s="15" t="s">
        <v>13</v>
      </c>
      <c r="B98" s="322">
        <f>SUM(B100:B103)</f>
        <v>294426299</v>
      </c>
      <c r="C98" s="322">
        <f t="shared" ref="C98:D98" si="283">SUM(C100:C103)</f>
        <v>0</v>
      </c>
      <c r="D98" s="322">
        <f t="shared" si="283"/>
        <v>0</v>
      </c>
      <c r="E98" s="322">
        <f>+B98-C98-D98</f>
        <v>294426299</v>
      </c>
      <c r="F98" s="325"/>
      <c r="H98" s="26" t="s">
        <v>13</v>
      </c>
      <c r="I98" s="27">
        <f>SUM(I100:I103)</f>
        <v>294426299</v>
      </c>
      <c r="J98" s="27">
        <f t="shared" ref="J98:K98" si="284">SUM(J100:J103)</f>
        <v>0</v>
      </c>
      <c r="K98" s="27">
        <f t="shared" si="284"/>
        <v>0</v>
      </c>
      <c r="L98" s="27">
        <f>+I98-J98-K98</f>
        <v>294426299</v>
      </c>
      <c r="N98" s="77" t="s">
        <v>13</v>
      </c>
      <c r="O98" s="78">
        <f>SUM(O100:O103)</f>
        <v>294426299</v>
      </c>
      <c r="P98" s="78">
        <f t="shared" ref="P98:Q98" si="285">SUM(P100:P103)</f>
        <v>0</v>
      </c>
      <c r="Q98" s="78">
        <f t="shared" si="285"/>
        <v>0</v>
      </c>
      <c r="R98" s="78">
        <f>+O98-P98-Q98</f>
        <v>294426299</v>
      </c>
      <c r="T98" s="108" t="s">
        <v>13</v>
      </c>
      <c r="U98" s="109">
        <f>SUM(U100:U103)</f>
        <v>294426299</v>
      </c>
      <c r="V98" s="128">
        <f t="shared" ref="V98:W98" si="286">SUM(V100:V103)</f>
        <v>0</v>
      </c>
      <c r="W98" s="128">
        <f t="shared" si="286"/>
        <v>42488954</v>
      </c>
      <c r="X98" s="109">
        <f>+U98-V98-W98</f>
        <v>251937345</v>
      </c>
      <c r="Z98" s="136" t="s">
        <v>13</v>
      </c>
      <c r="AA98" s="137">
        <f>SUM(AA100:AA103)</f>
        <v>251937345</v>
      </c>
      <c r="AB98" s="146">
        <f t="shared" ref="AB98:AC98" si="287">SUM(AB100:AB103)</f>
        <v>0</v>
      </c>
      <c r="AC98" s="146">
        <f t="shared" si="287"/>
        <v>92888461</v>
      </c>
      <c r="AD98" s="137">
        <f>+AA98-AB98-AC98</f>
        <v>159048884</v>
      </c>
      <c r="AF98" s="165" t="s">
        <v>13</v>
      </c>
      <c r="AG98" s="166">
        <f>SUM(AG100:AG103)</f>
        <v>159048884</v>
      </c>
      <c r="AH98" s="175">
        <f t="shared" ref="AH98:AI98" si="288">SUM(AH100:AH103)</f>
        <v>0</v>
      </c>
      <c r="AI98" s="175">
        <f t="shared" si="288"/>
        <v>0</v>
      </c>
      <c r="AJ98" s="166">
        <f>+AG98-AH98-AI98</f>
        <v>159048884</v>
      </c>
      <c r="AL98" s="196" t="s">
        <v>13</v>
      </c>
      <c r="AM98" s="197">
        <f>SUM(AM100:AM103)</f>
        <v>159048884</v>
      </c>
      <c r="AN98" s="197">
        <f t="shared" ref="AN98:AO98" si="289">SUM(AN100:AN103)</f>
        <v>0</v>
      </c>
      <c r="AO98" s="197">
        <f t="shared" si="289"/>
        <v>0</v>
      </c>
      <c r="AP98" s="197">
        <f>+AM98-AN98-AO98</f>
        <v>159048884</v>
      </c>
      <c r="AR98" s="165" t="s">
        <v>13</v>
      </c>
      <c r="AS98" s="166">
        <f>SUM(AS100:AS103)</f>
        <v>159048884</v>
      </c>
      <c r="AT98" s="166">
        <f t="shared" ref="AT98:AU98" si="290">SUM(AT100:AT103)</f>
        <v>0</v>
      </c>
      <c r="AU98" s="166">
        <f t="shared" si="290"/>
        <v>0</v>
      </c>
      <c r="AV98" s="166">
        <f>+AS98-AT98-AU98</f>
        <v>159048884</v>
      </c>
      <c r="AX98" s="230" t="s">
        <v>13</v>
      </c>
      <c r="AY98" s="231">
        <f>SUM(AY100:AY103)</f>
        <v>159048884</v>
      </c>
      <c r="AZ98" s="240">
        <f t="shared" ref="AZ98:BA98" si="291">SUM(AZ100:AZ103)</f>
        <v>0</v>
      </c>
      <c r="BA98" s="240">
        <f t="shared" si="291"/>
        <v>0</v>
      </c>
      <c r="BB98" s="231">
        <f>+AY98-AZ98-BA98</f>
        <v>159048884</v>
      </c>
      <c r="BD98" s="262" t="s">
        <v>13</v>
      </c>
      <c r="BE98" s="263">
        <f>SUM(BE100:BE103)</f>
        <v>159048884</v>
      </c>
      <c r="BF98" s="263">
        <f t="shared" ref="BF98:BG98" si="292">SUM(BF100:BF103)</f>
        <v>0</v>
      </c>
      <c r="BG98" s="263">
        <f t="shared" si="292"/>
        <v>0</v>
      </c>
      <c r="BH98" s="263">
        <f>+BE98-BF98-BG98</f>
        <v>159048884</v>
      </c>
      <c r="BJ98" s="285" t="s">
        <v>13</v>
      </c>
      <c r="BK98" s="206">
        <f>SUM(BK100:BK103)</f>
        <v>159048884</v>
      </c>
      <c r="BL98" s="206">
        <f t="shared" ref="BL98:BM98" si="293">SUM(BL100:BL103)</f>
        <v>0</v>
      </c>
      <c r="BM98" s="206">
        <f t="shared" si="293"/>
        <v>0</v>
      </c>
      <c r="BN98" s="206">
        <f>+BK98-BL98-BM98</f>
        <v>159048884</v>
      </c>
      <c r="BP98" s="303" t="s">
        <v>13</v>
      </c>
      <c r="BQ98" s="304">
        <f>SUM(BQ100:BQ103)</f>
        <v>159048884</v>
      </c>
      <c r="BR98" s="304">
        <f t="shared" ref="BR98:BS98" si="294">SUM(BR100:BR103)</f>
        <v>0</v>
      </c>
      <c r="BS98" s="304">
        <f t="shared" si="294"/>
        <v>0</v>
      </c>
      <c r="BT98" s="304">
        <f>+BQ98-BR98-BS98</f>
        <v>159048884</v>
      </c>
      <c r="BV98" s="49" t="s">
        <v>13</v>
      </c>
      <c r="BW98" s="50">
        <f>SUM(BW100:BW103)</f>
        <v>294426299</v>
      </c>
      <c r="BX98" s="50">
        <f t="shared" ref="BX98:BY98" si="295">SUM(BX100:BX103)</f>
        <v>0</v>
      </c>
      <c r="BY98" s="50">
        <f t="shared" si="295"/>
        <v>135377415</v>
      </c>
      <c r="BZ98" s="50">
        <f>+BW98-BX98-BY98</f>
        <v>159048884</v>
      </c>
      <c r="CC98" s="221"/>
    </row>
    <row r="99" spans="1:81" x14ac:dyDescent="0.2">
      <c r="A99" s="11" t="s">
        <v>1</v>
      </c>
      <c r="B99" s="323"/>
      <c r="C99" s="323"/>
      <c r="D99" s="323"/>
      <c r="E99" s="323"/>
      <c r="F99" s="325"/>
      <c r="H99" s="28" t="s">
        <v>1</v>
      </c>
      <c r="I99" s="29"/>
      <c r="J99" s="29"/>
      <c r="K99" s="29"/>
      <c r="L99" s="29"/>
      <c r="N99" s="79" t="s">
        <v>1</v>
      </c>
      <c r="O99" s="80"/>
      <c r="P99" s="80"/>
      <c r="Q99" s="80"/>
      <c r="R99" s="80"/>
      <c r="T99" s="110" t="s">
        <v>1</v>
      </c>
      <c r="U99" s="111"/>
      <c r="V99" s="129"/>
      <c r="W99" s="129"/>
      <c r="X99" s="111"/>
      <c r="Z99" s="138" t="s">
        <v>1</v>
      </c>
      <c r="AA99" s="139"/>
      <c r="AB99" s="147"/>
      <c r="AC99" s="147"/>
      <c r="AD99" s="139"/>
      <c r="AF99" s="167" t="s">
        <v>1</v>
      </c>
      <c r="AG99" s="168"/>
      <c r="AH99" s="176"/>
      <c r="AI99" s="176"/>
      <c r="AJ99" s="168"/>
      <c r="AL99" s="198" t="s">
        <v>1</v>
      </c>
      <c r="AM99" s="199"/>
      <c r="AN99" s="199"/>
      <c r="AO99" s="199"/>
      <c r="AP99" s="199"/>
      <c r="AR99" s="167" t="s">
        <v>1</v>
      </c>
      <c r="AS99" s="168"/>
      <c r="AT99" s="168"/>
      <c r="AU99" s="168"/>
      <c r="AV99" s="168"/>
      <c r="AX99" s="232" t="s">
        <v>1</v>
      </c>
      <c r="AY99" s="233"/>
      <c r="AZ99" s="241"/>
      <c r="BA99" s="241"/>
      <c r="BB99" s="233"/>
      <c r="BD99" s="264" t="s">
        <v>1</v>
      </c>
      <c r="BE99" s="265"/>
      <c r="BF99" s="265"/>
      <c r="BG99" s="265"/>
      <c r="BH99" s="265"/>
      <c r="BJ99" s="286" t="s">
        <v>1</v>
      </c>
      <c r="BK99" s="207"/>
      <c r="BL99" s="207"/>
      <c r="BM99" s="207"/>
      <c r="BN99" s="207"/>
      <c r="BP99" s="305" t="s">
        <v>1</v>
      </c>
      <c r="BQ99" s="306"/>
      <c r="BR99" s="306"/>
      <c r="BS99" s="306"/>
      <c r="BT99" s="306"/>
      <c r="BV99" s="51" t="s">
        <v>1</v>
      </c>
      <c r="BW99" s="52"/>
      <c r="BX99" s="52"/>
      <c r="BY99" s="52"/>
      <c r="BZ99" s="52"/>
      <c r="CC99" s="221"/>
    </row>
    <row r="100" spans="1:81" x14ac:dyDescent="0.2">
      <c r="A100" s="14" t="s">
        <v>2</v>
      </c>
      <c r="B100" s="331">
        <v>0</v>
      </c>
      <c r="C100" s="331">
        <v>0</v>
      </c>
      <c r="D100" s="331">
        <v>0</v>
      </c>
      <c r="E100" s="95">
        <f t="shared" ref="E100:E103" si="296">+B100-C100-D100</f>
        <v>0</v>
      </c>
      <c r="F100" s="325">
        <v>47</v>
      </c>
      <c r="H100" s="36" t="s">
        <v>2</v>
      </c>
      <c r="I100" s="31">
        <f t="shared" ref="I100:I103" si="297">+E100</f>
        <v>0</v>
      </c>
      <c r="J100" s="31">
        <v>0</v>
      </c>
      <c r="K100" s="31">
        <v>0</v>
      </c>
      <c r="L100" s="31">
        <f>+I100-J100-K100</f>
        <v>0</v>
      </c>
      <c r="N100" s="87" t="s">
        <v>2</v>
      </c>
      <c r="O100" s="82">
        <f t="shared" ref="O100:O103" si="298">+L100</f>
        <v>0</v>
      </c>
      <c r="P100" s="82">
        <v>0</v>
      </c>
      <c r="Q100" s="82">
        <v>0</v>
      </c>
      <c r="R100" s="82">
        <f>+O100-P100-Q100</f>
        <v>0</v>
      </c>
      <c r="T100" s="120" t="s">
        <v>2</v>
      </c>
      <c r="U100" s="113">
        <f t="shared" ref="U100:U103" si="299">+R100</f>
        <v>0</v>
      </c>
      <c r="V100" s="117">
        <v>0</v>
      </c>
      <c r="W100" s="117">
        <v>0</v>
      </c>
      <c r="X100" s="113">
        <f>+U100-V100-W100</f>
        <v>0</v>
      </c>
      <c r="Z100" s="151" t="s">
        <v>2</v>
      </c>
      <c r="AA100" s="141">
        <f t="shared" ref="AA100:AA103" si="300">+X100</f>
        <v>0</v>
      </c>
      <c r="AB100" s="142">
        <v>0</v>
      </c>
      <c r="AC100" s="142">
        <v>0</v>
      </c>
      <c r="AD100" s="141">
        <f>+AA100-AB100-AC100</f>
        <v>0</v>
      </c>
      <c r="AF100" s="180" t="s">
        <v>2</v>
      </c>
      <c r="AG100" s="170">
        <f t="shared" ref="AG100:AG103" si="301">+AD100</f>
        <v>0</v>
      </c>
      <c r="AH100" s="171">
        <v>0</v>
      </c>
      <c r="AI100" s="171">
        <v>0</v>
      </c>
      <c r="AJ100" s="170">
        <f>+AG100-AH100-AI100</f>
        <v>0</v>
      </c>
      <c r="AL100" s="214" t="s">
        <v>2</v>
      </c>
      <c r="AM100" s="201">
        <f t="shared" ref="AM100:AM103" si="302">+AJ100</f>
        <v>0</v>
      </c>
      <c r="AN100" s="201">
        <v>0</v>
      </c>
      <c r="AO100" s="201">
        <v>0</v>
      </c>
      <c r="AP100" s="201">
        <f>+AM100-AN100-AO100</f>
        <v>0</v>
      </c>
      <c r="AR100" s="180" t="s">
        <v>2</v>
      </c>
      <c r="AS100" s="170">
        <f t="shared" ref="AS100:AS103" si="303">+AP100</f>
        <v>0</v>
      </c>
      <c r="AT100" s="170">
        <v>0</v>
      </c>
      <c r="AU100" s="170">
        <v>0</v>
      </c>
      <c r="AV100" s="170">
        <f>+AS100-AT100-AU100</f>
        <v>0</v>
      </c>
      <c r="AX100" s="247" t="s">
        <v>2</v>
      </c>
      <c r="AY100" s="235">
        <f t="shared" ref="AY100:AY103" si="304">+AV100</f>
        <v>0</v>
      </c>
      <c r="AZ100" s="236">
        <v>0</v>
      </c>
      <c r="BA100" s="236">
        <v>0</v>
      </c>
      <c r="BB100" s="235">
        <f>+AY100-AZ100-BA100</f>
        <v>0</v>
      </c>
      <c r="BD100" s="273" t="s">
        <v>2</v>
      </c>
      <c r="BE100" s="267">
        <f t="shared" ref="BE100:BE103" si="305">+BB100</f>
        <v>0</v>
      </c>
      <c r="BF100" s="267">
        <v>0</v>
      </c>
      <c r="BG100" s="267">
        <v>0</v>
      </c>
      <c r="BH100" s="267">
        <f>+BE100-BF100-BG100</f>
        <v>0</v>
      </c>
      <c r="BJ100" s="290" t="s">
        <v>2</v>
      </c>
      <c r="BK100" s="202">
        <f t="shared" ref="BK100:BK103" si="306">+BH100</f>
        <v>0</v>
      </c>
      <c r="BL100" s="202">
        <v>0</v>
      </c>
      <c r="BM100" s="202">
        <v>0</v>
      </c>
      <c r="BN100" s="202">
        <f>+BK100-BL100-BM100</f>
        <v>0</v>
      </c>
      <c r="BP100" s="314" t="s">
        <v>2</v>
      </c>
      <c r="BQ100" s="308">
        <f t="shared" ref="BQ100:BQ103" si="307">+BN100</f>
        <v>0</v>
      </c>
      <c r="BR100" s="308">
        <v>0</v>
      </c>
      <c r="BS100" s="308">
        <v>0</v>
      </c>
      <c r="BT100" s="308">
        <f>+BQ100-BR100-BS100</f>
        <v>0</v>
      </c>
      <c r="BV100" s="60" t="s">
        <v>2</v>
      </c>
      <c r="BW100" s="54">
        <f t="shared" ref="BW100:BW103" si="308">+B100</f>
        <v>0</v>
      </c>
      <c r="BX100" s="54">
        <f t="shared" ref="BX100:BX103" si="309">+C100+J100+P100+V100+AB100+AH100+AN100+AT100+AZ100+BF100+BL100+BR100</f>
        <v>0</v>
      </c>
      <c r="BY100" s="54">
        <f t="shared" ref="BY100:BY103" si="310">+D100+K100+Q100+W100+AC100+AI100+AO100+AU100+BA100+BG100+BM100+BS100</f>
        <v>0</v>
      </c>
      <c r="BZ100" s="54">
        <f t="shared" ref="BZ100:BZ103" si="311">+BW100-BX100-BY100</f>
        <v>0</v>
      </c>
      <c r="CC100" s="221"/>
    </row>
    <row r="101" spans="1:81" x14ac:dyDescent="0.2">
      <c r="A101" s="13" t="s">
        <v>26</v>
      </c>
      <c r="B101" s="331">
        <v>239150575</v>
      </c>
      <c r="C101" s="331">
        <v>0</v>
      </c>
      <c r="D101" s="331">
        <v>0</v>
      </c>
      <c r="E101" s="95">
        <f t="shared" si="296"/>
        <v>239150575</v>
      </c>
      <c r="F101" s="325">
        <v>40360.620000000003</v>
      </c>
      <c r="H101" s="30" t="s">
        <v>26</v>
      </c>
      <c r="I101" s="31">
        <f t="shared" si="297"/>
        <v>239150575</v>
      </c>
      <c r="J101" s="31">
        <v>0</v>
      </c>
      <c r="K101" s="31">
        <v>0</v>
      </c>
      <c r="L101" s="31">
        <f>+I101-J101-K101</f>
        <v>239150575</v>
      </c>
      <c r="N101" s="81" t="s">
        <v>26</v>
      </c>
      <c r="O101" s="82">
        <f t="shared" si="298"/>
        <v>239150575</v>
      </c>
      <c r="P101" s="82">
        <v>0</v>
      </c>
      <c r="Q101" s="82">
        <v>0</v>
      </c>
      <c r="R101" s="82">
        <f>+O101-P101-Q101</f>
        <v>239150575</v>
      </c>
      <c r="T101" s="112" t="s">
        <v>26</v>
      </c>
      <c r="U101" s="113">
        <f t="shared" si="299"/>
        <v>239150575</v>
      </c>
      <c r="V101" s="117">
        <v>0</v>
      </c>
      <c r="W101" s="117">
        <v>42488954</v>
      </c>
      <c r="X101" s="113">
        <f>+U101-V101-W101</f>
        <v>196661621</v>
      </c>
      <c r="Z101" s="140" t="s">
        <v>26</v>
      </c>
      <c r="AA101" s="141">
        <f t="shared" si="300"/>
        <v>196661621</v>
      </c>
      <c r="AB101" s="142">
        <v>0</v>
      </c>
      <c r="AC101" s="142">
        <v>92888461</v>
      </c>
      <c r="AD101" s="141">
        <f>+AA101-AB101-AC101</f>
        <v>103773160</v>
      </c>
      <c r="AF101" s="169" t="s">
        <v>26</v>
      </c>
      <c r="AG101" s="170">
        <f t="shared" si="301"/>
        <v>103773160</v>
      </c>
      <c r="AH101" s="171">
        <v>0</v>
      </c>
      <c r="AI101" s="171">
        <v>0</v>
      </c>
      <c r="AJ101" s="170">
        <f>+AG101-AH101-AI101</f>
        <v>103773160</v>
      </c>
      <c r="AL101" s="200" t="s">
        <v>26</v>
      </c>
      <c r="AM101" s="201">
        <f t="shared" si="302"/>
        <v>103773160</v>
      </c>
      <c r="AN101" s="201">
        <v>0</v>
      </c>
      <c r="AO101" s="201">
        <v>0</v>
      </c>
      <c r="AP101" s="201">
        <f>+AM101-AN101-AO101</f>
        <v>103773160</v>
      </c>
      <c r="AR101" s="169" t="s">
        <v>26</v>
      </c>
      <c r="AS101" s="170">
        <f t="shared" si="303"/>
        <v>103773160</v>
      </c>
      <c r="AT101" s="170">
        <v>0</v>
      </c>
      <c r="AU101" s="170">
        <v>0</v>
      </c>
      <c r="AV101" s="170">
        <f>+AS101-AT101-AU101</f>
        <v>103773160</v>
      </c>
      <c r="AX101" s="234" t="s">
        <v>26</v>
      </c>
      <c r="AY101" s="235">
        <f t="shared" si="304"/>
        <v>103773160</v>
      </c>
      <c r="AZ101" s="236">
        <v>0</v>
      </c>
      <c r="BA101" s="236">
        <v>0</v>
      </c>
      <c r="BB101" s="235">
        <f>+AY101-AZ101-BA101</f>
        <v>103773160</v>
      </c>
      <c r="BD101" s="266" t="s">
        <v>26</v>
      </c>
      <c r="BE101" s="267">
        <f t="shared" si="305"/>
        <v>103773160</v>
      </c>
      <c r="BF101" s="267">
        <v>0</v>
      </c>
      <c r="BG101" s="267">
        <v>0</v>
      </c>
      <c r="BH101" s="267">
        <f>+BE101-BF101-BG101</f>
        <v>103773160</v>
      </c>
      <c r="BJ101" s="208" t="s">
        <v>26</v>
      </c>
      <c r="BK101" s="202">
        <f t="shared" si="306"/>
        <v>103773160</v>
      </c>
      <c r="BL101" s="202">
        <v>0</v>
      </c>
      <c r="BM101" s="202">
        <v>0</v>
      </c>
      <c r="BN101" s="202">
        <f>+BK101-BL101-BM101</f>
        <v>103773160</v>
      </c>
      <c r="BP101" s="307" t="s">
        <v>26</v>
      </c>
      <c r="BQ101" s="308">
        <f t="shared" si="307"/>
        <v>103773160</v>
      </c>
      <c r="BR101" s="308">
        <v>0</v>
      </c>
      <c r="BS101" s="308">
        <v>0</v>
      </c>
      <c r="BT101" s="308">
        <f>+BQ101-BR101-BS101</f>
        <v>103773160</v>
      </c>
      <c r="BV101" s="53" t="s">
        <v>26</v>
      </c>
      <c r="BW101" s="54">
        <f t="shared" si="308"/>
        <v>239150575</v>
      </c>
      <c r="BX101" s="54">
        <f t="shared" si="309"/>
        <v>0</v>
      </c>
      <c r="BY101" s="54">
        <f t="shared" si="310"/>
        <v>135377415</v>
      </c>
      <c r="BZ101" s="54">
        <f t="shared" si="311"/>
        <v>103773160</v>
      </c>
      <c r="CC101" s="221"/>
    </row>
    <row r="102" spans="1:81" x14ac:dyDescent="0.2">
      <c r="A102" s="14" t="s">
        <v>27</v>
      </c>
      <c r="B102" s="331">
        <v>54800000</v>
      </c>
      <c r="C102" s="331">
        <v>0</v>
      </c>
      <c r="D102" s="331">
        <v>0</v>
      </c>
      <c r="E102" s="95">
        <f t="shared" si="296"/>
        <v>54800000</v>
      </c>
      <c r="F102" s="325"/>
      <c r="H102" s="36" t="s">
        <v>27</v>
      </c>
      <c r="I102" s="31">
        <f t="shared" si="297"/>
        <v>54800000</v>
      </c>
      <c r="J102" s="31">
        <v>0</v>
      </c>
      <c r="K102" s="31">
        <v>0</v>
      </c>
      <c r="L102" s="31">
        <f>+I102-J102-K102</f>
        <v>54800000</v>
      </c>
      <c r="N102" s="87" t="s">
        <v>27</v>
      </c>
      <c r="O102" s="82">
        <f t="shared" si="298"/>
        <v>54800000</v>
      </c>
      <c r="P102" s="82">
        <v>0</v>
      </c>
      <c r="Q102" s="82">
        <v>0</v>
      </c>
      <c r="R102" s="82">
        <f>+O102-P102-Q102</f>
        <v>54800000</v>
      </c>
      <c r="T102" s="120" t="s">
        <v>27</v>
      </c>
      <c r="U102" s="113">
        <f t="shared" si="299"/>
        <v>54800000</v>
      </c>
      <c r="V102" s="117">
        <v>0</v>
      </c>
      <c r="W102" s="117">
        <v>0</v>
      </c>
      <c r="X102" s="113">
        <f>+U102-V102-W102</f>
        <v>54800000</v>
      </c>
      <c r="Z102" s="151" t="s">
        <v>27</v>
      </c>
      <c r="AA102" s="141">
        <f t="shared" si="300"/>
        <v>54800000</v>
      </c>
      <c r="AB102" s="142">
        <v>0</v>
      </c>
      <c r="AC102" s="142">
        <v>0</v>
      </c>
      <c r="AD102" s="141">
        <f>+AA102-AB102-AC102</f>
        <v>54800000</v>
      </c>
      <c r="AF102" s="180" t="s">
        <v>27</v>
      </c>
      <c r="AG102" s="170">
        <f t="shared" si="301"/>
        <v>54800000</v>
      </c>
      <c r="AH102" s="171">
        <v>0</v>
      </c>
      <c r="AI102" s="171">
        <v>0</v>
      </c>
      <c r="AJ102" s="170">
        <f>+AG102-AH102-AI102</f>
        <v>54800000</v>
      </c>
      <c r="AL102" s="214" t="s">
        <v>27</v>
      </c>
      <c r="AM102" s="201">
        <f t="shared" si="302"/>
        <v>54800000</v>
      </c>
      <c r="AN102" s="201">
        <v>0</v>
      </c>
      <c r="AO102" s="201">
        <v>0</v>
      </c>
      <c r="AP102" s="201">
        <f>+AM102-AN102-AO102</f>
        <v>54800000</v>
      </c>
      <c r="AR102" s="180" t="s">
        <v>27</v>
      </c>
      <c r="AS102" s="170">
        <f t="shared" si="303"/>
        <v>54800000</v>
      </c>
      <c r="AT102" s="170">
        <v>0</v>
      </c>
      <c r="AU102" s="170">
        <v>0</v>
      </c>
      <c r="AV102" s="170">
        <f>+AS102-AT102-AU102</f>
        <v>54800000</v>
      </c>
      <c r="AX102" s="247" t="s">
        <v>27</v>
      </c>
      <c r="AY102" s="235">
        <f t="shared" si="304"/>
        <v>54800000</v>
      </c>
      <c r="AZ102" s="236">
        <v>0</v>
      </c>
      <c r="BA102" s="236">
        <v>0</v>
      </c>
      <c r="BB102" s="235">
        <f>+AY102-AZ102-BA102</f>
        <v>54800000</v>
      </c>
      <c r="BD102" s="273" t="s">
        <v>27</v>
      </c>
      <c r="BE102" s="267">
        <f t="shared" si="305"/>
        <v>54800000</v>
      </c>
      <c r="BF102" s="267">
        <v>0</v>
      </c>
      <c r="BG102" s="267">
        <v>0</v>
      </c>
      <c r="BH102" s="267">
        <f>+BE102-BF102-BG102</f>
        <v>54800000</v>
      </c>
      <c r="BJ102" s="290" t="s">
        <v>27</v>
      </c>
      <c r="BK102" s="202">
        <f t="shared" si="306"/>
        <v>54800000</v>
      </c>
      <c r="BL102" s="202">
        <v>0</v>
      </c>
      <c r="BM102" s="202">
        <v>0</v>
      </c>
      <c r="BN102" s="202">
        <f>+BK102-BL102-BM102</f>
        <v>54800000</v>
      </c>
      <c r="BP102" s="314" t="s">
        <v>27</v>
      </c>
      <c r="BQ102" s="308">
        <f t="shared" si="307"/>
        <v>54800000</v>
      </c>
      <c r="BR102" s="308">
        <v>0</v>
      </c>
      <c r="BS102" s="308">
        <v>0</v>
      </c>
      <c r="BT102" s="308">
        <f>+BQ102-BR102-BS102</f>
        <v>54800000</v>
      </c>
      <c r="BV102" s="60" t="s">
        <v>27</v>
      </c>
      <c r="BW102" s="54">
        <f t="shared" si="308"/>
        <v>54800000</v>
      </c>
      <c r="BX102" s="54">
        <f t="shared" si="309"/>
        <v>0</v>
      </c>
      <c r="BY102" s="54">
        <f t="shared" si="310"/>
        <v>0</v>
      </c>
      <c r="BZ102" s="54">
        <f t="shared" si="311"/>
        <v>54800000</v>
      </c>
      <c r="CC102" s="221"/>
    </row>
    <row r="103" spans="1:81" x14ac:dyDescent="0.2">
      <c r="A103" s="14" t="s">
        <v>28</v>
      </c>
      <c r="B103" s="331">
        <v>475724</v>
      </c>
      <c r="C103" s="331">
        <v>0</v>
      </c>
      <c r="D103" s="331">
        <v>0</v>
      </c>
      <c r="E103" s="95">
        <f t="shared" si="296"/>
        <v>475724</v>
      </c>
      <c r="F103" s="325"/>
      <c r="H103" s="36" t="s">
        <v>28</v>
      </c>
      <c r="I103" s="31">
        <f t="shared" si="297"/>
        <v>475724</v>
      </c>
      <c r="J103" s="31">
        <v>0</v>
      </c>
      <c r="K103" s="31">
        <v>0</v>
      </c>
      <c r="L103" s="31">
        <f>+I103-J103-K103</f>
        <v>475724</v>
      </c>
      <c r="N103" s="87" t="s">
        <v>28</v>
      </c>
      <c r="O103" s="82">
        <f t="shared" si="298"/>
        <v>475724</v>
      </c>
      <c r="P103" s="82">
        <v>0</v>
      </c>
      <c r="Q103" s="82">
        <v>0</v>
      </c>
      <c r="R103" s="82">
        <f>+O103-P103-Q103</f>
        <v>475724</v>
      </c>
      <c r="T103" s="120" t="s">
        <v>28</v>
      </c>
      <c r="U103" s="113">
        <f t="shared" si="299"/>
        <v>475724</v>
      </c>
      <c r="V103" s="117">
        <v>0</v>
      </c>
      <c r="W103" s="117">
        <v>0</v>
      </c>
      <c r="X103" s="113">
        <f>+U103-V103-W103</f>
        <v>475724</v>
      </c>
      <c r="Z103" s="151" t="s">
        <v>28</v>
      </c>
      <c r="AA103" s="141">
        <f t="shared" si="300"/>
        <v>475724</v>
      </c>
      <c r="AB103" s="142">
        <v>0</v>
      </c>
      <c r="AC103" s="142">
        <v>0</v>
      </c>
      <c r="AD103" s="141">
        <f>+AA103-AB103-AC103</f>
        <v>475724</v>
      </c>
      <c r="AF103" s="180" t="s">
        <v>28</v>
      </c>
      <c r="AG103" s="170">
        <f t="shared" si="301"/>
        <v>475724</v>
      </c>
      <c r="AH103" s="171">
        <v>0</v>
      </c>
      <c r="AI103" s="171">
        <v>0</v>
      </c>
      <c r="AJ103" s="170">
        <f>+AG103-AH103-AI103</f>
        <v>475724</v>
      </c>
      <c r="AL103" s="214" t="s">
        <v>28</v>
      </c>
      <c r="AM103" s="201">
        <f t="shared" si="302"/>
        <v>475724</v>
      </c>
      <c r="AN103" s="201">
        <v>0</v>
      </c>
      <c r="AO103" s="201">
        <v>0</v>
      </c>
      <c r="AP103" s="201">
        <f>+AM103-AN103-AO103</f>
        <v>475724</v>
      </c>
      <c r="AR103" s="180" t="s">
        <v>28</v>
      </c>
      <c r="AS103" s="170">
        <f t="shared" si="303"/>
        <v>475724</v>
      </c>
      <c r="AT103" s="170">
        <v>0</v>
      </c>
      <c r="AU103" s="170">
        <v>0</v>
      </c>
      <c r="AV103" s="170">
        <f>+AS103-AT103-AU103</f>
        <v>475724</v>
      </c>
      <c r="AX103" s="247" t="s">
        <v>28</v>
      </c>
      <c r="AY103" s="235">
        <f t="shared" si="304"/>
        <v>475724</v>
      </c>
      <c r="AZ103" s="236">
        <v>0</v>
      </c>
      <c r="BA103" s="236">
        <v>0</v>
      </c>
      <c r="BB103" s="235">
        <f>+AY103-AZ103-BA103</f>
        <v>475724</v>
      </c>
      <c r="BD103" s="273" t="s">
        <v>28</v>
      </c>
      <c r="BE103" s="267">
        <f t="shared" si="305"/>
        <v>475724</v>
      </c>
      <c r="BF103" s="267">
        <v>0</v>
      </c>
      <c r="BG103" s="267">
        <v>0</v>
      </c>
      <c r="BH103" s="267">
        <f>+BE103-BF103-BG103</f>
        <v>475724</v>
      </c>
      <c r="BJ103" s="290" t="s">
        <v>28</v>
      </c>
      <c r="BK103" s="202">
        <f t="shared" si="306"/>
        <v>475724</v>
      </c>
      <c r="BL103" s="202">
        <v>0</v>
      </c>
      <c r="BM103" s="202">
        <v>0</v>
      </c>
      <c r="BN103" s="202">
        <f>+BK103-BL103-BM103</f>
        <v>475724</v>
      </c>
      <c r="BP103" s="314" t="s">
        <v>28</v>
      </c>
      <c r="BQ103" s="308">
        <f t="shared" si="307"/>
        <v>475724</v>
      </c>
      <c r="BR103" s="308">
        <v>0</v>
      </c>
      <c r="BS103" s="308">
        <v>0</v>
      </c>
      <c r="BT103" s="308">
        <f>+BQ103-BR103-BS103</f>
        <v>475724</v>
      </c>
      <c r="BV103" s="60" t="s">
        <v>28</v>
      </c>
      <c r="BW103" s="54">
        <f t="shared" si="308"/>
        <v>475724</v>
      </c>
      <c r="BX103" s="54">
        <f t="shared" si="309"/>
        <v>0</v>
      </c>
      <c r="BY103" s="54">
        <f t="shared" si="310"/>
        <v>0</v>
      </c>
      <c r="BZ103" s="54">
        <f t="shared" si="311"/>
        <v>475724</v>
      </c>
      <c r="CC103" s="221"/>
    </row>
    <row r="104" spans="1:81" x14ac:dyDescent="0.2">
      <c r="A104" s="3"/>
      <c r="B104" s="278"/>
      <c r="C104" s="278"/>
      <c r="D104" s="278"/>
      <c r="E104" s="278"/>
      <c r="F104" s="325"/>
      <c r="H104" s="25"/>
      <c r="I104" s="24"/>
      <c r="J104" s="24"/>
      <c r="K104" s="24"/>
      <c r="L104" s="24"/>
      <c r="N104" s="76"/>
      <c r="O104" s="75"/>
      <c r="P104" s="75"/>
      <c r="Q104" s="75"/>
      <c r="R104" s="75"/>
      <c r="T104" s="107"/>
      <c r="U104" s="106"/>
      <c r="V104" s="355"/>
      <c r="W104" s="355"/>
      <c r="X104" s="106"/>
      <c r="Z104" s="135"/>
      <c r="AA104" s="134"/>
      <c r="AB104" s="363"/>
      <c r="AC104" s="363"/>
      <c r="AD104" s="134"/>
      <c r="AF104" s="164"/>
      <c r="AG104" s="163"/>
      <c r="AH104" s="188"/>
      <c r="AI104" s="188"/>
      <c r="AJ104" s="163"/>
      <c r="AL104" s="195"/>
      <c r="AM104" s="194"/>
      <c r="AN104" s="194"/>
      <c r="AO104" s="194"/>
      <c r="AP104" s="194"/>
      <c r="AR104" s="164"/>
      <c r="AS104" s="163"/>
      <c r="AT104" s="163"/>
      <c r="AU104" s="163"/>
      <c r="AV104" s="163"/>
      <c r="AX104" s="229"/>
      <c r="AY104" s="228"/>
      <c r="AZ104" s="244"/>
      <c r="BA104" s="244"/>
      <c r="BB104" s="228"/>
      <c r="BD104" s="261"/>
      <c r="BE104" s="260"/>
      <c r="BF104" s="260"/>
      <c r="BG104" s="260"/>
      <c r="BH104" s="260"/>
      <c r="BJ104" s="284"/>
      <c r="BK104" s="210"/>
      <c r="BL104" s="210"/>
      <c r="BM104" s="210"/>
      <c r="BN104" s="210"/>
      <c r="BP104" s="302"/>
      <c r="BQ104" s="301"/>
      <c r="BR104" s="301"/>
      <c r="BS104" s="301"/>
      <c r="BT104" s="301"/>
      <c r="BV104" s="48"/>
      <c r="BW104" s="47"/>
      <c r="BX104" s="47"/>
      <c r="BY104" s="47"/>
      <c r="BZ104" s="47"/>
      <c r="CC104" s="221"/>
    </row>
    <row r="105" spans="1:81" x14ac:dyDescent="0.2">
      <c r="A105" s="2"/>
      <c r="B105" s="327"/>
      <c r="C105" s="278"/>
      <c r="D105" s="278"/>
      <c r="E105" s="278"/>
      <c r="F105" s="325"/>
      <c r="H105" s="37"/>
      <c r="I105" s="24"/>
      <c r="J105" s="24"/>
      <c r="K105" s="24"/>
      <c r="L105" s="24"/>
      <c r="N105" s="88"/>
      <c r="O105" s="75"/>
      <c r="P105" s="75"/>
      <c r="Q105" s="75"/>
      <c r="R105" s="75"/>
      <c r="T105" s="121"/>
      <c r="U105" s="106"/>
      <c r="V105" s="355"/>
      <c r="W105" s="355"/>
      <c r="X105" s="106"/>
      <c r="Z105" s="152"/>
      <c r="AA105" s="134"/>
      <c r="AB105" s="363"/>
      <c r="AC105" s="363"/>
      <c r="AD105" s="134"/>
      <c r="AF105" s="181"/>
      <c r="AG105" s="163"/>
      <c r="AH105" s="188"/>
      <c r="AI105" s="188"/>
      <c r="AJ105" s="163"/>
      <c r="AL105" s="215"/>
      <c r="AM105" s="194"/>
      <c r="AN105" s="194"/>
      <c r="AO105" s="194"/>
      <c r="AP105" s="194"/>
      <c r="AR105" s="181"/>
      <c r="AS105" s="163"/>
      <c r="AT105" s="163"/>
      <c r="AU105" s="163"/>
      <c r="AV105" s="163"/>
      <c r="AX105" s="248"/>
      <c r="AY105" s="228"/>
      <c r="AZ105" s="244"/>
      <c r="BA105" s="244"/>
      <c r="BB105" s="228"/>
      <c r="BD105" s="274"/>
      <c r="BE105" s="260"/>
      <c r="BF105" s="260"/>
      <c r="BG105" s="260"/>
      <c r="BH105" s="260"/>
      <c r="BJ105" s="291"/>
      <c r="BK105" s="210"/>
      <c r="BL105" s="210"/>
      <c r="BM105" s="210"/>
      <c r="BN105" s="210"/>
      <c r="BP105" s="315"/>
      <c r="BQ105" s="301"/>
      <c r="BR105" s="301"/>
      <c r="BS105" s="301"/>
      <c r="BT105" s="301"/>
      <c r="BV105" s="61"/>
      <c r="BW105" s="47"/>
      <c r="BX105" s="47"/>
      <c r="BY105" s="47"/>
      <c r="BZ105" s="47"/>
      <c r="CC105" s="221"/>
    </row>
    <row r="106" spans="1:81" ht="15.75" x14ac:dyDescent="0.2">
      <c r="A106" s="1" t="s">
        <v>4</v>
      </c>
      <c r="B106" s="278"/>
      <c r="C106" s="278"/>
      <c r="D106" s="278"/>
      <c r="E106" s="278"/>
      <c r="F106" s="325"/>
      <c r="H106" s="23" t="s">
        <v>4</v>
      </c>
      <c r="I106" s="24"/>
      <c r="J106" s="24"/>
      <c r="K106" s="24"/>
      <c r="L106" s="24"/>
      <c r="N106" s="74" t="s">
        <v>4</v>
      </c>
      <c r="O106" s="75"/>
      <c r="P106" s="75"/>
      <c r="Q106" s="75"/>
      <c r="R106" s="75"/>
      <c r="T106" s="105" t="s">
        <v>4</v>
      </c>
      <c r="U106" s="106"/>
      <c r="V106" s="355"/>
      <c r="W106" s="355"/>
      <c r="X106" s="106"/>
      <c r="Z106" s="133" t="s">
        <v>4</v>
      </c>
      <c r="AA106" s="134"/>
      <c r="AB106" s="363"/>
      <c r="AC106" s="363"/>
      <c r="AD106" s="134"/>
      <c r="AF106" s="162" t="s">
        <v>4</v>
      </c>
      <c r="AG106" s="163"/>
      <c r="AH106" s="188"/>
      <c r="AI106" s="188"/>
      <c r="AJ106" s="163"/>
      <c r="AL106" s="193" t="s">
        <v>4</v>
      </c>
      <c r="AM106" s="194"/>
      <c r="AN106" s="194"/>
      <c r="AO106" s="194"/>
      <c r="AP106" s="194"/>
      <c r="AR106" s="162" t="s">
        <v>4</v>
      </c>
      <c r="AS106" s="163"/>
      <c r="AT106" s="163"/>
      <c r="AU106" s="163"/>
      <c r="AV106" s="163"/>
      <c r="AX106" s="227" t="s">
        <v>4</v>
      </c>
      <c r="AY106" s="228"/>
      <c r="AZ106" s="244"/>
      <c r="BA106" s="244"/>
      <c r="BB106" s="228"/>
      <c r="BD106" s="259" t="s">
        <v>4</v>
      </c>
      <c r="BE106" s="260"/>
      <c r="BF106" s="260"/>
      <c r="BG106" s="260"/>
      <c r="BH106" s="260"/>
      <c r="BJ106" s="283" t="s">
        <v>4</v>
      </c>
      <c r="BK106" s="210"/>
      <c r="BL106" s="210"/>
      <c r="BM106" s="210"/>
      <c r="BN106" s="210"/>
      <c r="BP106" s="300" t="s">
        <v>4</v>
      </c>
      <c r="BQ106" s="301"/>
      <c r="BR106" s="301"/>
      <c r="BS106" s="301"/>
      <c r="BT106" s="301"/>
      <c r="BV106" s="46" t="s">
        <v>4</v>
      </c>
      <c r="BW106" s="47"/>
      <c r="BX106" s="47"/>
      <c r="BY106" s="47"/>
      <c r="BZ106" s="47"/>
      <c r="CC106" s="221"/>
    </row>
    <row r="107" spans="1:81" x14ac:dyDescent="0.2">
      <c r="A107" s="3"/>
      <c r="B107" s="327">
        <f>+B108+B112+B117</f>
        <v>755103292</v>
      </c>
      <c r="C107" s="278"/>
      <c r="D107" s="278"/>
      <c r="E107" s="278"/>
      <c r="F107" s="325"/>
      <c r="H107" s="25"/>
      <c r="I107" s="24"/>
      <c r="J107" s="24"/>
      <c r="K107" s="24"/>
      <c r="L107" s="24"/>
      <c r="N107" s="76"/>
      <c r="O107" s="75"/>
      <c r="P107" s="75"/>
      <c r="Q107" s="75"/>
      <c r="R107" s="75"/>
      <c r="T107" s="107"/>
      <c r="U107" s="106"/>
      <c r="V107" s="355"/>
      <c r="W107" s="355"/>
      <c r="X107" s="106"/>
      <c r="Z107" s="135"/>
      <c r="AA107" s="134"/>
      <c r="AB107" s="363"/>
      <c r="AC107" s="363"/>
      <c r="AD107" s="134"/>
      <c r="AF107" s="164"/>
      <c r="AG107" s="163"/>
      <c r="AH107" s="188"/>
      <c r="AI107" s="188"/>
      <c r="AJ107" s="163"/>
      <c r="AL107" s="195"/>
      <c r="AM107" s="194"/>
      <c r="AN107" s="194"/>
      <c r="AO107" s="194"/>
      <c r="AP107" s="194"/>
      <c r="AR107" s="164"/>
      <c r="AS107" s="163"/>
      <c r="AT107" s="163"/>
      <c r="AU107" s="163"/>
      <c r="AV107" s="163"/>
      <c r="AX107" s="229"/>
      <c r="AY107" s="228"/>
      <c r="AZ107" s="244"/>
      <c r="BA107" s="244"/>
      <c r="BB107" s="228"/>
      <c r="BD107" s="261"/>
      <c r="BE107" s="260"/>
      <c r="BF107" s="260"/>
      <c r="BG107" s="260"/>
      <c r="BH107" s="260"/>
      <c r="BJ107" s="284"/>
      <c r="BK107" s="210"/>
      <c r="BL107" s="210"/>
      <c r="BM107" s="210"/>
      <c r="BN107" s="210"/>
      <c r="BP107" s="302"/>
      <c r="BQ107" s="301"/>
      <c r="BR107" s="301"/>
      <c r="BS107" s="301"/>
      <c r="BT107" s="301"/>
      <c r="BV107" s="48"/>
      <c r="BW107" s="47"/>
      <c r="BX107" s="47"/>
      <c r="BY107" s="47"/>
      <c r="BZ107" s="47"/>
      <c r="CC107" s="221"/>
    </row>
    <row r="108" spans="1:81" s="19" customFormat="1" x14ac:dyDescent="0.2">
      <c r="A108" s="15" t="s">
        <v>14</v>
      </c>
      <c r="B108" s="322">
        <f>+B110</f>
        <v>60864379</v>
      </c>
      <c r="C108" s="322">
        <f t="shared" ref="C108:D108" si="312">+C110</f>
        <v>0</v>
      </c>
      <c r="D108" s="322">
        <f t="shared" si="312"/>
        <v>0</v>
      </c>
      <c r="E108" s="322">
        <f>+B108-C108-D108</f>
        <v>60864379</v>
      </c>
      <c r="F108" s="325"/>
      <c r="H108" s="26" t="s">
        <v>14</v>
      </c>
      <c r="I108" s="27">
        <f>+I110</f>
        <v>60864379</v>
      </c>
      <c r="J108" s="27">
        <f t="shared" ref="J108:K108" si="313">+J110</f>
        <v>0</v>
      </c>
      <c r="K108" s="27">
        <f t="shared" si="313"/>
        <v>0</v>
      </c>
      <c r="L108" s="27">
        <f>+I108-J108-K108</f>
        <v>60864379</v>
      </c>
      <c r="N108" s="77" t="s">
        <v>14</v>
      </c>
      <c r="O108" s="78">
        <f>+O110</f>
        <v>60864379</v>
      </c>
      <c r="P108" s="78">
        <f t="shared" ref="P108:Q108" si="314">+P110</f>
        <v>0</v>
      </c>
      <c r="Q108" s="78">
        <f t="shared" si="314"/>
        <v>0</v>
      </c>
      <c r="R108" s="78">
        <f>+O108-P108-Q108</f>
        <v>60864379</v>
      </c>
      <c r="T108" s="108" t="s">
        <v>14</v>
      </c>
      <c r="U108" s="109">
        <f>+U110</f>
        <v>60864379</v>
      </c>
      <c r="V108" s="128">
        <f t="shared" ref="V108:W108" si="315">+V110</f>
        <v>0</v>
      </c>
      <c r="W108" s="128">
        <f t="shared" si="315"/>
        <v>0</v>
      </c>
      <c r="X108" s="109">
        <f>+U108-V108-W108</f>
        <v>60864379</v>
      </c>
      <c r="Z108" s="136" t="s">
        <v>14</v>
      </c>
      <c r="AA108" s="137">
        <f>+AA110</f>
        <v>60864379</v>
      </c>
      <c r="AB108" s="146">
        <f t="shared" ref="AB108:AC108" si="316">+AB110</f>
        <v>0</v>
      </c>
      <c r="AC108" s="146">
        <f t="shared" si="316"/>
        <v>0</v>
      </c>
      <c r="AD108" s="137">
        <f>+AA108-AB108-AC108</f>
        <v>60864379</v>
      </c>
      <c r="AF108" s="165" t="s">
        <v>14</v>
      </c>
      <c r="AG108" s="166">
        <f>+AG110</f>
        <v>60864379</v>
      </c>
      <c r="AH108" s="175">
        <f t="shared" ref="AH108:AI108" si="317">+AH110</f>
        <v>0</v>
      </c>
      <c r="AI108" s="175">
        <f t="shared" si="317"/>
        <v>0</v>
      </c>
      <c r="AJ108" s="166">
        <f>+AG108-AH108-AI108</f>
        <v>60864379</v>
      </c>
      <c r="AL108" s="196" t="s">
        <v>14</v>
      </c>
      <c r="AM108" s="197">
        <f>+AM110</f>
        <v>60864379</v>
      </c>
      <c r="AN108" s="197">
        <f t="shared" ref="AN108:AO108" si="318">+AN110</f>
        <v>0</v>
      </c>
      <c r="AO108" s="197">
        <f t="shared" si="318"/>
        <v>0</v>
      </c>
      <c r="AP108" s="197">
        <f>+AM108-AN108-AO108</f>
        <v>60864379</v>
      </c>
      <c r="AR108" s="165" t="s">
        <v>14</v>
      </c>
      <c r="AS108" s="166">
        <f>+AS110</f>
        <v>60864379</v>
      </c>
      <c r="AT108" s="166">
        <f t="shared" ref="AT108:AU108" si="319">+AT110</f>
        <v>0</v>
      </c>
      <c r="AU108" s="166">
        <f t="shared" si="319"/>
        <v>0</v>
      </c>
      <c r="AV108" s="166">
        <f>+AS108-AT108-AU108</f>
        <v>60864379</v>
      </c>
      <c r="AX108" s="230" t="s">
        <v>14</v>
      </c>
      <c r="AY108" s="231">
        <f>+AY110</f>
        <v>60864379</v>
      </c>
      <c r="AZ108" s="240">
        <f t="shared" ref="AZ108:BA108" si="320">+AZ110</f>
        <v>0</v>
      </c>
      <c r="BA108" s="240">
        <f t="shared" si="320"/>
        <v>0</v>
      </c>
      <c r="BB108" s="231">
        <f>+AY108-AZ108-BA108</f>
        <v>60864379</v>
      </c>
      <c r="BD108" s="262" t="s">
        <v>14</v>
      </c>
      <c r="BE108" s="263">
        <f>+BE110</f>
        <v>60864379</v>
      </c>
      <c r="BF108" s="263">
        <f t="shared" ref="BF108:BG108" si="321">+BF110</f>
        <v>0</v>
      </c>
      <c r="BG108" s="263">
        <f t="shared" si="321"/>
        <v>0</v>
      </c>
      <c r="BH108" s="263">
        <f>+BE108-BF108-BG108</f>
        <v>60864379</v>
      </c>
      <c r="BJ108" s="285" t="s">
        <v>14</v>
      </c>
      <c r="BK108" s="206">
        <f>+BK110</f>
        <v>60864379</v>
      </c>
      <c r="BL108" s="206">
        <f t="shared" ref="BL108:BM108" si="322">+BL110</f>
        <v>0</v>
      </c>
      <c r="BM108" s="206">
        <f t="shared" si="322"/>
        <v>0</v>
      </c>
      <c r="BN108" s="206">
        <f>+BK108-BL108-BM108</f>
        <v>60864379</v>
      </c>
      <c r="BP108" s="303" t="s">
        <v>14</v>
      </c>
      <c r="BQ108" s="304">
        <f>+BQ110</f>
        <v>60864379</v>
      </c>
      <c r="BR108" s="304">
        <f t="shared" ref="BR108:BS108" si="323">+BR110</f>
        <v>0</v>
      </c>
      <c r="BS108" s="304">
        <f t="shared" si="323"/>
        <v>0</v>
      </c>
      <c r="BT108" s="304">
        <f>+BQ108-BR108-BS108</f>
        <v>60864379</v>
      </c>
      <c r="BV108" s="49" t="s">
        <v>14</v>
      </c>
      <c r="BW108" s="50">
        <f>+BW110</f>
        <v>60864379</v>
      </c>
      <c r="BX108" s="50">
        <f t="shared" ref="BX108:BY108" si="324">+BX110</f>
        <v>0</v>
      </c>
      <c r="BY108" s="50">
        <f t="shared" si="324"/>
        <v>0</v>
      </c>
      <c r="BZ108" s="50">
        <f>+BW108-BX108-BY108</f>
        <v>60864379</v>
      </c>
      <c r="CA108" s="222">
        <f>+BZ108+BZ112+BZ117</f>
        <v>640276601</v>
      </c>
      <c r="CB108" s="222">
        <f>+CA109-CA108</f>
        <v>0</v>
      </c>
      <c r="CC108" s="221"/>
    </row>
    <row r="109" spans="1:81" x14ac:dyDescent="0.2">
      <c r="A109" s="11" t="s">
        <v>1</v>
      </c>
      <c r="B109" s="323"/>
      <c r="C109" s="323"/>
      <c r="D109" s="323"/>
      <c r="E109" s="323"/>
      <c r="F109" s="325"/>
      <c r="H109" s="28" t="s">
        <v>1</v>
      </c>
      <c r="I109" s="29"/>
      <c r="J109" s="29"/>
      <c r="K109" s="29"/>
      <c r="L109" s="29"/>
      <c r="N109" s="79" t="s">
        <v>1</v>
      </c>
      <c r="O109" s="80"/>
      <c r="P109" s="80"/>
      <c r="Q109" s="80"/>
      <c r="R109" s="80"/>
      <c r="T109" s="110" t="s">
        <v>1</v>
      </c>
      <c r="U109" s="111"/>
      <c r="V109" s="129"/>
      <c r="W109" s="129"/>
      <c r="X109" s="111"/>
      <c r="Z109" s="138" t="s">
        <v>1</v>
      </c>
      <c r="AA109" s="139"/>
      <c r="AB109" s="147"/>
      <c r="AC109" s="147"/>
      <c r="AD109" s="139"/>
      <c r="AF109" s="167" t="s">
        <v>1</v>
      </c>
      <c r="AG109" s="168"/>
      <c r="AH109" s="176"/>
      <c r="AI109" s="176"/>
      <c r="AJ109" s="168"/>
      <c r="AL109" s="198" t="s">
        <v>1</v>
      </c>
      <c r="AM109" s="199"/>
      <c r="AN109" s="199"/>
      <c r="AO109" s="199"/>
      <c r="AP109" s="199"/>
      <c r="AR109" s="167" t="s">
        <v>1</v>
      </c>
      <c r="AS109" s="168"/>
      <c r="AT109" s="168"/>
      <c r="AU109" s="168"/>
      <c r="AV109" s="168"/>
      <c r="AX109" s="232" t="s">
        <v>1</v>
      </c>
      <c r="AY109" s="233"/>
      <c r="AZ109" s="241"/>
      <c r="BA109" s="241"/>
      <c r="BB109" s="233"/>
      <c r="BD109" s="264" t="s">
        <v>1</v>
      </c>
      <c r="BE109" s="265"/>
      <c r="BF109" s="265"/>
      <c r="BG109" s="265"/>
      <c r="BH109" s="265"/>
      <c r="BJ109" s="286" t="s">
        <v>1</v>
      </c>
      <c r="BK109" s="207"/>
      <c r="BL109" s="207"/>
      <c r="BM109" s="207"/>
      <c r="BN109" s="207"/>
      <c r="BP109" s="305" t="s">
        <v>1</v>
      </c>
      <c r="BQ109" s="306"/>
      <c r="BR109" s="306"/>
      <c r="BS109" s="306"/>
      <c r="BT109" s="306"/>
      <c r="BV109" s="51" t="s">
        <v>1</v>
      </c>
      <c r="BW109" s="52"/>
      <c r="BX109" s="52"/>
      <c r="BY109" s="52"/>
      <c r="BZ109" s="52"/>
      <c r="CA109" s="221">
        <v>640276601</v>
      </c>
      <c r="CC109" s="221"/>
    </row>
    <row r="110" spans="1:81" x14ac:dyDescent="0.2">
      <c r="A110" s="14" t="s">
        <v>27</v>
      </c>
      <c r="B110" s="95">
        <v>60864379</v>
      </c>
      <c r="C110" s="95">
        <v>0</v>
      </c>
      <c r="D110" s="95">
        <v>0</v>
      </c>
      <c r="E110" s="95">
        <f>+B110-C110-D110</f>
        <v>60864379</v>
      </c>
      <c r="F110" s="325"/>
      <c r="H110" s="36" t="s">
        <v>27</v>
      </c>
      <c r="I110" s="31">
        <f>+E110</f>
        <v>60864379</v>
      </c>
      <c r="J110" s="31">
        <v>0</v>
      </c>
      <c r="K110" s="31">
        <v>0</v>
      </c>
      <c r="L110" s="31">
        <f>+I110-J110-K110</f>
        <v>60864379</v>
      </c>
      <c r="N110" s="87" t="s">
        <v>27</v>
      </c>
      <c r="O110" s="82">
        <f>+L110</f>
        <v>60864379</v>
      </c>
      <c r="P110" s="82">
        <v>0</v>
      </c>
      <c r="Q110" s="82">
        <v>0</v>
      </c>
      <c r="R110" s="82">
        <f>+O110-P110-Q110</f>
        <v>60864379</v>
      </c>
      <c r="T110" s="120" t="s">
        <v>27</v>
      </c>
      <c r="U110" s="113">
        <f>+R110</f>
        <v>60864379</v>
      </c>
      <c r="V110" s="117">
        <v>0</v>
      </c>
      <c r="W110" s="117">
        <v>0</v>
      </c>
      <c r="X110" s="113">
        <f>+U110-V110-W110</f>
        <v>60864379</v>
      </c>
      <c r="Z110" s="151" t="s">
        <v>27</v>
      </c>
      <c r="AA110" s="141">
        <f>+X110</f>
        <v>60864379</v>
      </c>
      <c r="AB110" s="142">
        <v>0</v>
      </c>
      <c r="AC110" s="142">
        <v>0</v>
      </c>
      <c r="AD110" s="141">
        <f>+AA110-AB110-AC110</f>
        <v>60864379</v>
      </c>
      <c r="AF110" s="180" t="s">
        <v>27</v>
      </c>
      <c r="AG110" s="170">
        <f>+AD110</f>
        <v>60864379</v>
      </c>
      <c r="AH110" s="171">
        <v>0</v>
      </c>
      <c r="AI110" s="171">
        <v>0</v>
      </c>
      <c r="AJ110" s="170">
        <f>+AG110-AH110-AI110</f>
        <v>60864379</v>
      </c>
      <c r="AL110" s="214" t="s">
        <v>27</v>
      </c>
      <c r="AM110" s="201">
        <f>+AJ110</f>
        <v>60864379</v>
      </c>
      <c r="AN110" s="201">
        <v>0</v>
      </c>
      <c r="AO110" s="201">
        <v>0</v>
      </c>
      <c r="AP110" s="201">
        <f>+AM110-AN110-AO110</f>
        <v>60864379</v>
      </c>
      <c r="AR110" s="180" t="s">
        <v>27</v>
      </c>
      <c r="AS110" s="170">
        <f>+AP110</f>
        <v>60864379</v>
      </c>
      <c r="AT110" s="170">
        <v>0</v>
      </c>
      <c r="AU110" s="170">
        <v>0</v>
      </c>
      <c r="AV110" s="170">
        <f>+AS110-AT110-AU110</f>
        <v>60864379</v>
      </c>
      <c r="AX110" s="247" t="s">
        <v>27</v>
      </c>
      <c r="AY110" s="235">
        <f>+AV110</f>
        <v>60864379</v>
      </c>
      <c r="AZ110" s="236">
        <v>0</v>
      </c>
      <c r="BA110" s="236">
        <v>0</v>
      </c>
      <c r="BB110" s="235">
        <f>+AY110-AZ110-BA110</f>
        <v>60864379</v>
      </c>
      <c r="BD110" s="273" t="s">
        <v>27</v>
      </c>
      <c r="BE110" s="267">
        <f>+BB110</f>
        <v>60864379</v>
      </c>
      <c r="BF110" s="267">
        <v>0</v>
      </c>
      <c r="BG110" s="267">
        <v>0</v>
      </c>
      <c r="BH110" s="267">
        <f>+BE110-BF110-BG110</f>
        <v>60864379</v>
      </c>
      <c r="BJ110" s="290" t="s">
        <v>27</v>
      </c>
      <c r="BK110" s="202">
        <f>+BH110</f>
        <v>60864379</v>
      </c>
      <c r="BL110" s="202">
        <v>0</v>
      </c>
      <c r="BM110" s="202">
        <v>0</v>
      </c>
      <c r="BN110" s="202">
        <f>+BK110-BL110-BM110</f>
        <v>60864379</v>
      </c>
      <c r="BP110" s="314" t="s">
        <v>27</v>
      </c>
      <c r="BQ110" s="308">
        <f>+BN110</f>
        <v>60864379</v>
      </c>
      <c r="BR110" s="308">
        <v>0</v>
      </c>
      <c r="BS110" s="308">
        <v>0</v>
      </c>
      <c r="BT110" s="308">
        <f>+BQ110-BR110-BS110</f>
        <v>60864379</v>
      </c>
      <c r="BV110" s="60" t="s">
        <v>27</v>
      </c>
      <c r="BW110" s="54">
        <f>+B110</f>
        <v>60864379</v>
      </c>
      <c r="BX110" s="54">
        <f t="shared" ref="BX110" si="325">+C110+J110+P110+V110+AB110+AH110+AN110+AT110+AZ110+BF110+BL110+BR110</f>
        <v>0</v>
      </c>
      <c r="BY110" s="54">
        <f t="shared" ref="BY110" si="326">+D110+K110+Q110+W110+AC110+AI110+AO110+AU110+BA110+BG110+BM110+BS110</f>
        <v>0</v>
      </c>
      <c r="BZ110" s="54">
        <f>+BW110-BX110-BY110</f>
        <v>60864379</v>
      </c>
      <c r="CC110" s="221"/>
    </row>
    <row r="111" spans="1:81" x14ac:dyDescent="0.2">
      <c r="A111" s="17"/>
      <c r="B111" s="321"/>
      <c r="C111" s="321"/>
      <c r="D111" s="321"/>
      <c r="E111" s="321"/>
      <c r="F111" s="325"/>
      <c r="H111" s="32"/>
      <c r="I111" s="33"/>
      <c r="J111" s="33"/>
      <c r="K111" s="33"/>
      <c r="L111" s="33"/>
      <c r="N111" s="83"/>
      <c r="O111" s="84"/>
      <c r="P111" s="84"/>
      <c r="Q111" s="84"/>
      <c r="R111" s="84"/>
      <c r="T111" s="114"/>
      <c r="U111" s="115"/>
      <c r="V111" s="127"/>
      <c r="W111" s="127"/>
      <c r="X111" s="115"/>
      <c r="Z111" s="143"/>
      <c r="AA111" s="144"/>
      <c r="AB111" s="145"/>
      <c r="AC111" s="145"/>
      <c r="AD111" s="144"/>
      <c r="AF111" s="172"/>
      <c r="AG111" s="173"/>
      <c r="AH111" s="174"/>
      <c r="AI111" s="174"/>
      <c r="AJ111" s="173"/>
      <c r="AL111" s="203"/>
      <c r="AM111" s="204"/>
      <c r="AN111" s="204"/>
      <c r="AO111" s="204"/>
      <c r="AP111" s="204"/>
      <c r="AR111" s="172"/>
      <c r="AS111" s="173"/>
      <c r="AT111" s="173"/>
      <c r="AU111" s="173"/>
      <c r="AV111" s="173"/>
      <c r="AX111" s="237"/>
      <c r="AY111" s="238"/>
      <c r="AZ111" s="239"/>
      <c r="BA111" s="239"/>
      <c r="BB111" s="238"/>
      <c r="BD111" s="268"/>
      <c r="BE111" s="269"/>
      <c r="BF111" s="269"/>
      <c r="BG111" s="269"/>
      <c r="BH111" s="269"/>
      <c r="BJ111" s="287"/>
      <c r="BK111" s="205"/>
      <c r="BL111" s="205"/>
      <c r="BM111" s="205"/>
      <c r="BN111" s="205"/>
      <c r="BP111" s="309"/>
      <c r="BQ111" s="310"/>
      <c r="BR111" s="310"/>
      <c r="BS111" s="310"/>
      <c r="BT111" s="310"/>
      <c r="BV111" s="55"/>
      <c r="BW111" s="56"/>
      <c r="BX111" s="56"/>
      <c r="BY111" s="56"/>
      <c r="BZ111" s="56"/>
      <c r="CC111" s="221"/>
    </row>
    <row r="112" spans="1:81" s="19" customFormat="1" x14ac:dyDescent="0.2">
      <c r="A112" s="15" t="s">
        <v>12</v>
      </c>
      <c r="B112" s="322">
        <f t="shared" ref="B112:C112" si="327">SUM(B114:B115)</f>
        <v>459266524</v>
      </c>
      <c r="C112" s="322">
        <f t="shared" si="327"/>
        <v>0</v>
      </c>
      <c r="D112" s="322">
        <f t="shared" ref="D112" si="328">SUM(D114:D115)</f>
        <v>0</v>
      </c>
      <c r="E112" s="322">
        <f>+B112-C112-D112</f>
        <v>459266524</v>
      </c>
      <c r="F112" s="325"/>
      <c r="H112" s="26" t="s">
        <v>12</v>
      </c>
      <c r="I112" s="27">
        <f t="shared" ref="I112" si="329">SUM(I114:I115)</f>
        <v>459266524</v>
      </c>
      <c r="J112" s="27">
        <f t="shared" ref="J112" si="330">SUM(J114:J115)</f>
        <v>0</v>
      </c>
      <c r="K112" s="27">
        <f t="shared" ref="K112" si="331">SUM(K114:K115)</f>
        <v>0</v>
      </c>
      <c r="L112" s="27">
        <f>+I112-J112-K112</f>
        <v>459266524</v>
      </c>
      <c r="N112" s="77" t="s">
        <v>12</v>
      </c>
      <c r="O112" s="78">
        <f t="shared" ref="O112" si="332">SUM(O114:O115)</f>
        <v>459266524</v>
      </c>
      <c r="P112" s="78">
        <f t="shared" ref="P112" si="333">SUM(P114:P115)</f>
        <v>0</v>
      </c>
      <c r="Q112" s="78">
        <f t="shared" ref="Q112" si="334">SUM(Q114:Q115)</f>
        <v>0</v>
      </c>
      <c r="R112" s="78">
        <f>+O112-P112-Q112</f>
        <v>459266524</v>
      </c>
      <c r="T112" s="108" t="s">
        <v>12</v>
      </c>
      <c r="U112" s="109">
        <f t="shared" ref="U112" si="335">SUM(U114:U115)</f>
        <v>459266524</v>
      </c>
      <c r="V112" s="128">
        <f t="shared" ref="V112" si="336">SUM(V114:V115)</f>
        <v>0</v>
      </c>
      <c r="W112" s="128">
        <f t="shared" ref="W112" si="337">SUM(W114:W115)</f>
        <v>21871245</v>
      </c>
      <c r="X112" s="109">
        <f>+U112-V112-W112</f>
        <v>437395279</v>
      </c>
      <c r="Z112" s="136" t="s">
        <v>12</v>
      </c>
      <c r="AA112" s="137">
        <f t="shared" ref="AA112" si="338">SUM(AA114:AA115)</f>
        <v>437395279</v>
      </c>
      <c r="AB112" s="146">
        <f t="shared" ref="AB112" si="339">SUM(AB114:AB115)</f>
        <v>0</v>
      </c>
      <c r="AC112" s="146">
        <f t="shared" ref="AC112" si="340">SUM(AC114:AC115)</f>
        <v>2536273</v>
      </c>
      <c r="AD112" s="137">
        <f>+AA112-AB112-AC112</f>
        <v>434859006</v>
      </c>
      <c r="AF112" s="165" t="s">
        <v>12</v>
      </c>
      <c r="AG112" s="166">
        <f t="shared" ref="AG112" si="341">SUM(AG114:AG115)</f>
        <v>434859006</v>
      </c>
      <c r="AH112" s="175">
        <f t="shared" ref="AH112" si="342">SUM(AH114:AH115)</f>
        <v>0</v>
      </c>
      <c r="AI112" s="175">
        <f t="shared" ref="AI112" si="343">SUM(AI114:AI115)</f>
        <v>18684775</v>
      </c>
      <c r="AJ112" s="166">
        <f>+AG112-AH112-AI112</f>
        <v>416174231</v>
      </c>
      <c r="AL112" s="196" t="s">
        <v>12</v>
      </c>
      <c r="AM112" s="197">
        <f t="shared" ref="AM112" si="344">SUM(AM114:AM115)</f>
        <v>416174231</v>
      </c>
      <c r="AN112" s="197">
        <f t="shared" ref="AN112" si="345">SUM(AN114:AN115)</f>
        <v>0</v>
      </c>
      <c r="AO112" s="197">
        <f t="shared" ref="AO112" si="346">SUM(AO114:AO115)</f>
        <v>0</v>
      </c>
      <c r="AP112" s="197">
        <f>+AM112-AN112-AO112</f>
        <v>416174231</v>
      </c>
      <c r="AR112" s="165" t="s">
        <v>12</v>
      </c>
      <c r="AS112" s="166">
        <f t="shared" ref="AS112" si="347">SUM(AS114:AS115)</f>
        <v>416174231</v>
      </c>
      <c r="AT112" s="166">
        <f t="shared" ref="AT112" si="348">SUM(AT114:AT115)</f>
        <v>0</v>
      </c>
      <c r="AU112" s="166">
        <f t="shared" ref="AU112" si="349">SUM(AU114:AU115)</f>
        <v>0</v>
      </c>
      <c r="AV112" s="166">
        <f>+AS112-AT112-AU112</f>
        <v>416174231</v>
      </c>
      <c r="AX112" s="230" t="s">
        <v>12</v>
      </c>
      <c r="AY112" s="231">
        <f t="shared" ref="AY112" si="350">SUM(AY114:AY115)</f>
        <v>416174231</v>
      </c>
      <c r="AZ112" s="240">
        <f t="shared" ref="AZ112" si="351">SUM(AZ114:AZ115)</f>
        <v>0</v>
      </c>
      <c r="BA112" s="240">
        <f t="shared" ref="BA112" si="352">SUM(BA114:BA115)</f>
        <v>0</v>
      </c>
      <c r="BB112" s="231">
        <f>+AY112-AZ112-BA112</f>
        <v>416174231</v>
      </c>
      <c r="BD112" s="262" t="s">
        <v>12</v>
      </c>
      <c r="BE112" s="263">
        <f t="shared" ref="BE112" si="353">SUM(BE114:BE115)</f>
        <v>416174231</v>
      </c>
      <c r="BF112" s="263">
        <f t="shared" ref="BF112" si="354">SUM(BF114:BF115)</f>
        <v>0</v>
      </c>
      <c r="BG112" s="263">
        <f t="shared" ref="BG112" si="355">SUM(BG114:BG115)</f>
        <v>0</v>
      </c>
      <c r="BH112" s="263">
        <f>+BE112-BF112-BG112</f>
        <v>416174231</v>
      </c>
      <c r="BJ112" s="285" t="s">
        <v>12</v>
      </c>
      <c r="BK112" s="206">
        <f t="shared" ref="BK112" si="356">SUM(BK114:BK115)</f>
        <v>416174231</v>
      </c>
      <c r="BL112" s="206">
        <f t="shared" ref="BL112" si="357">SUM(BL114:BL115)</f>
        <v>0</v>
      </c>
      <c r="BM112" s="206">
        <f t="shared" ref="BM112" si="358">SUM(BM114:BM115)</f>
        <v>0</v>
      </c>
      <c r="BN112" s="206">
        <f>+BK112-BL112-BM112</f>
        <v>416174231</v>
      </c>
      <c r="BP112" s="303" t="s">
        <v>12</v>
      </c>
      <c r="BQ112" s="304">
        <f t="shared" ref="BQ112" si="359">SUM(BQ114:BQ115)</f>
        <v>416174231</v>
      </c>
      <c r="BR112" s="304">
        <f t="shared" ref="BR112" si="360">SUM(BR114:BR115)</f>
        <v>0</v>
      </c>
      <c r="BS112" s="304">
        <f t="shared" ref="BS112" si="361">SUM(BS114:BS115)</f>
        <v>0</v>
      </c>
      <c r="BT112" s="304">
        <f>+BQ112-BR112-BS112</f>
        <v>416174231</v>
      </c>
      <c r="BV112" s="49" t="s">
        <v>12</v>
      </c>
      <c r="BW112" s="50">
        <f t="shared" ref="BW112:BY112" si="362">SUM(BW114:BW115)</f>
        <v>459266524</v>
      </c>
      <c r="BX112" s="50">
        <f t="shared" si="362"/>
        <v>0</v>
      </c>
      <c r="BY112" s="50">
        <f t="shared" si="362"/>
        <v>43092293</v>
      </c>
      <c r="BZ112" s="50">
        <f>+BW112-BX112-BY112</f>
        <v>416174231</v>
      </c>
      <c r="CC112" s="221"/>
    </row>
    <row r="113" spans="1:81" x14ac:dyDescent="0.2">
      <c r="A113" s="11" t="s">
        <v>1</v>
      </c>
      <c r="B113" s="323"/>
      <c r="C113" s="323"/>
      <c r="D113" s="323"/>
      <c r="E113" s="323"/>
      <c r="F113" s="325"/>
      <c r="H113" s="28" t="s">
        <v>1</v>
      </c>
      <c r="I113" s="29"/>
      <c r="J113" s="29"/>
      <c r="K113" s="29"/>
      <c r="L113" s="29"/>
      <c r="N113" s="79" t="s">
        <v>1</v>
      </c>
      <c r="O113" s="80"/>
      <c r="P113" s="80"/>
      <c r="Q113" s="80"/>
      <c r="R113" s="80"/>
      <c r="T113" s="110" t="s">
        <v>1</v>
      </c>
      <c r="U113" s="111"/>
      <c r="V113" s="129"/>
      <c r="W113" s="129"/>
      <c r="X113" s="111"/>
      <c r="Z113" s="138" t="s">
        <v>1</v>
      </c>
      <c r="AA113" s="139"/>
      <c r="AB113" s="147"/>
      <c r="AC113" s="147"/>
      <c r="AD113" s="139"/>
      <c r="AF113" s="167" t="s">
        <v>1</v>
      </c>
      <c r="AG113" s="168"/>
      <c r="AH113" s="176"/>
      <c r="AI113" s="176"/>
      <c r="AJ113" s="168"/>
      <c r="AL113" s="198" t="s">
        <v>1</v>
      </c>
      <c r="AM113" s="199"/>
      <c r="AN113" s="199"/>
      <c r="AO113" s="199"/>
      <c r="AP113" s="199"/>
      <c r="AR113" s="167" t="s">
        <v>1</v>
      </c>
      <c r="AS113" s="168"/>
      <c r="AT113" s="168"/>
      <c r="AU113" s="168"/>
      <c r="AV113" s="168"/>
      <c r="AX113" s="232" t="s">
        <v>1</v>
      </c>
      <c r="AY113" s="233"/>
      <c r="AZ113" s="241"/>
      <c r="BA113" s="241"/>
      <c r="BB113" s="233"/>
      <c r="BD113" s="264" t="s">
        <v>1</v>
      </c>
      <c r="BE113" s="265"/>
      <c r="BF113" s="265"/>
      <c r="BG113" s="265"/>
      <c r="BH113" s="265"/>
      <c r="BJ113" s="286" t="s">
        <v>1</v>
      </c>
      <c r="BK113" s="207"/>
      <c r="BL113" s="207"/>
      <c r="BM113" s="207"/>
      <c r="BN113" s="207"/>
      <c r="BP113" s="305" t="s">
        <v>1</v>
      </c>
      <c r="BQ113" s="306"/>
      <c r="BR113" s="306"/>
      <c r="BS113" s="306"/>
      <c r="BT113" s="306"/>
      <c r="BV113" s="51" t="s">
        <v>1</v>
      </c>
      <c r="BW113" s="52"/>
      <c r="BX113" s="52"/>
      <c r="BY113" s="52"/>
      <c r="BZ113" s="52"/>
      <c r="CC113" s="221"/>
    </row>
    <row r="114" spans="1:81" x14ac:dyDescent="0.2">
      <c r="A114" s="13" t="s">
        <v>24</v>
      </c>
      <c r="B114" s="332">
        <v>0</v>
      </c>
      <c r="C114" s="331">
        <v>0</v>
      </c>
      <c r="D114" s="331">
        <v>0</v>
      </c>
      <c r="E114" s="95">
        <f t="shared" ref="E114:E115" si="363">+B114-C114-D114</f>
        <v>0</v>
      </c>
      <c r="F114" s="325">
        <v>46168</v>
      </c>
      <c r="H114" s="30" t="s">
        <v>24</v>
      </c>
      <c r="I114" s="31">
        <f t="shared" ref="I114:I115" si="364">+E114</f>
        <v>0</v>
      </c>
      <c r="J114" s="31">
        <v>0</v>
      </c>
      <c r="K114" s="31">
        <v>0</v>
      </c>
      <c r="L114" s="31">
        <f>+I114-J114-K114</f>
        <v>0</v>
      </c>
      <c r="N114" s="81" t="s">
        <v>24</v>
      </c>
      <c r="O114" s="82">
        <f t="shared" ref="O114:O115" si="365">+L114</f>
        <v>0</v>
      </c>
      <c r="P114" s="82">
        <v>0</v>
      </c>
      <c r="Q114" s="82">
        <v>0</v>
      </c>
      <c r="R114" s="82">
        <f>+O114-P114-Q114</f>
        <v>0</v>
      </c>
      <c r="T114" s="112" t="s">
        <v>24</v>
      </c>
      <c r="U114" s="113">
        <f t="shared" ref="U114:U115" si="366">+R114</f>
        <v>0</v>
      </c>
      <c r="V114" s="117">
        <v>0</v>
      </c>
      <c r="W114" s="117">
        <v>0</v>
      </c>
      <c r="X114" s="113">
        <f>+U114-V114-W114</f>
        <v>0</v>
      </c>
      <c r="Z114" s="140" t="s">
        <v>24</v>
      </c>
      <c r="AA114" s="141">
        <f t="shared" ref="AA114:AA115" si="367">+X114</f>
        <v>0</v>
      </c>
      <c r="AB114" s="142">
        <v>0</v>
      </c>
      <c r="AC114" s="142">
        <v>0</v>
      </c>
      <c r="AD114" s="141">
        <f>+AA114-AB114-AC114</f>
        <v>0</v>
      </c>
      <c r="AF114" s="169" t="s">
        <v>24</v>
      </c>
      <c r="AG114" s="170">
        <f t="shared" ref="AG114:AG115" si="368">+AD114</f>
        <v>0</v>
      </c>
      <c r="AH114" s="171">
        <v>0</v>
      </c>
      <c r="AI114" s="171">
        <v>0</v>
      </c>
      <c r="AJ114" s="170">
        <f>+AG114-AH114-AI114</f>
        <v>0</v>
      </c>
      <c r="AL114" s="200" t="s">
        <v>24</v>
      </c>
      <c r="AM114" s="201">
        <f t="shared" ref="AM114:AM115" si="369">+AJ114</f>
        <v>0</v>
      </c>
      <c r="AN114" s="201">
        <v>0</v>
      </c>
      <c r="AO114" s="201">
        <v>0</v>
      </c>
      <c r="AP114" s="201">
        <f>+AM114-AN114-AO114</f>
        <v>0</v>
      </c>
      <c r="AR114" s="169" t="s">
        <v>24</v>
      </c>
      <c r="AS114" s="170">
        <f t="shared" ref="AS114:AS115" si="370">+AP114</f>
        <v>0</v>
      </c>
      <c r="AT114" s="170">
        <v>0</v>
      </c>
      <c r="AU114" s="170">
        <v>0</v>
      </c>
      <c r="AV114" s="170">
        <f>+AS114-AT114-AU114</f>
        <v>0</v>
      </c>
      <c r="AX114" s="234" t="s">
        <v>24</v>
      </c>
      <c r="AY114" s="235">
        <f t="shared" ref="AY114:AY115" si="371">+AV114</f>
        <v>0</v>
      </c>
      <c r="AZ114" s="236">
        <v>0</v>
      </c>
      <c r="BA114" s="236">
        <v>0</v>
      </c>
      <c r="BB114" s="235">
        <f>+AY114-AZ114-BA114</f>
        <v>0</v>
      </c>
      <c r="BD114" s="266" t="s">
        <v>24</v>
      </c>
      <c r="BE114" s="267">
        <f t="shared" ref="BE114:BE115" si="372">+BB114</f>
        <v>0</v>
      </c>
      <c r="BF114" s="267">
        <v>0</v>
      </c>
      <c r="BG114" s="267">
        <v>0</v>
      </c>
      <c r="BH114" s="267">
        <f>+BE114-BF114-BG114</f>
        <v>0</v>
      </c>
      <c r="BJ114" s="208" t="s">
        <v>24</v>
      </c>
      <c r="BK114" s="202">
        <f t="shared" ref="BK114:BK115" si="373">+BH114</f>
        <v>0</v>
      </c>
      <c r="BL114" s="202">
        <v>0</v>
      </c>
      <c r="BM114" s="202">
        <v>0</v>
      </c>
      <c r="BN114" s="202">
        <f>+BK114-BL114-BM114</f>
        <v>0</v>
      </c>
      <c r="BP114" s="307" t="s">
        <v>24</v>
      </c>
      <c r="BQ114" s="308">
        <f t="shared" ref="BQ114:BQ115" si="374">+BN114</f>
        <v>0</v>
      </c>
      <c r="BR114" s="308">
        <v>0</v>
      </c>
      <c r="BS114" s="308">
        <v>0</v>
      </c>
      <c r="BT114" s="308">
        <f>+BQ114-BR114-BS114</f>
        <v>0</v>
      </c>
      <c r="BV114" s="53" t="s">
        <v>24</v>
      </c>
      <c r="BW114" s="54">
        <f t="shared" ref="BW114:BW115" si="375">+B114</f>
        <v>0</v>
      </c>
      <c r="BX114" s="54">
        <f t="shared" ref="BX114:BX115" si="376">+C114+J114+P114+V114+AB114+AH114+AN114+AT114+AZ114+BF114+BL114+BR114</f>
        <v>0</v>
      </c>
      <c r="BY114" s="54">
        <f t="shared" ref="BY114:BY115" si="377">+D114+K114+Q114+W114+AC114+AI114+AO114+AU114+BA114+BG114+BM114+BS114</f>
        <v>0</v>
      </c>
      <c r="BZ114" s="54">
        <f t="shared" ref="BZ114:BZ115" si="378">+BW114-BX114-BY114</f>
        <v>0</v>
      </c>
      <c r="CC114" s="221"/>
    </row>
    <row r="115" spans="1:81" x14ac:dyDescent="0.2">
      <c r="A115" s="14" t="s">
        <v>27</v>
      </c>
      <c r="B115" s="332">
        <v>459266524</v>
      </c>
      <c r="C115" s="331">
        <v>0</v>
      </c>
      <c r="D115" s="331">
        <v>0</v>
      </c>
      <c r="E115" s="95">
        <f t="shared" si="363"/>
        <v>459266524</v>
      </c>
      <c r="F115" s="325">
        <v>1859813</v>
      </c>
      <c r="H115" s="36" t="s">
        <v>27</v>
      </c>
      <c r="I115" s="31">
        <f t="shared" si="364"/>
        <v>459266524</v>
      </c>
      <c r="J115" s="31">
        <v>0</v>
      </c>
      <c r="K115" s="31">
        <v>0</v>
      </c>
      <c r="L115" s="31">
        <f>+I115-J115-K115</f>
        <v>459266524</v>
      </c>
      <c r="N115" s="87" t="s">
        <v>27</v>
      </c>
      <c r="O115" s="82">
        <f t="shared" si="365"/>
        <v>459266524</v>
      </c>
      <c r="P115" s="82">
        <v>0</v>
      </c>
      <c r="Q115" s="82">
        <v>0</v>
      </c>
      <c r="R115" s="82">
        <f>+O115-P115-Q115</f>
        <v>459266524</v>
      </c>
      <c r="T115" s="120" t="s">
        <v>27</v>
      </c>
      <c r="U115" s="113">
        <f t="shared" si="366"/>
        <v>459266524</v>
      </c>
      <c r="V115" s="117">
        <v>0</v>
      </c>
      <c r="W115" s="117">
        <v>21871245</v>
      </c>
      <c r="X115" s="113">
        <f>+U115-V115-W115</f>
        <v>437395279</v>
      </c>
      <c r="Z115" s="151" t="s">
        <v>27</v>
      </c>
      <c r="AA115" s="141">
        <f t="shared" si="367"/>
        <v>437395279</v>
      </c>
      <c r="AB115" s="142">
        <v>0</v>
      </c>
      <c r="AC115" s="142">
        <v>2536273</v>
      </c>
      <c r="AD115" s="141">
        <f>+AA115-AB115-AC115</f>
        <v>434859006</v>
      </c>
      <c r="AF115" s="180" t="s">
        <v>27</v>
      </c>
      <c r="AG115" s="170">
        <f t="shared" si="368"/>
        <v>434859006</v>
      </c>
      <c r="AH115" s="171">
        <v>0</v>
      </c>
      <c r="AI115" s="171">
        <v>18684775</v>
      </c>
      <c r="AJ115" s="170">
        <f>+AG115-AH115-AI115</f>
        <v>416174231</v>
      </c>
      <c r="AL115" s="214" t="s">
        <v>27</v>
      </c>
      <c r="AM115" s="201">
        <f t="shared" si="369"/>
        <v>416174231</v>
      </c>
      <c r="AN115" s="201">
        <v>0</v>
      </c>
      <c r="AO115" s="201">
        <v>0</v>
      </c>
      <c r="AP115" s="201">
        <f>+AM115-AN115-AO115</f>
        <v>416174231</v>
      </c>
      <c r="AR115" s="180" t="s">
        <v>27</v>
      </c>
      <c r="AS115" s="170">
        <f t="shared" si="370"/>
        <v>416174231</v>
      </c>
      <c r="AT115" s="170">
        <v>0</v>
      </c>
      <c r="AU115" s="170">
        <v>0</v>
      </c>
      <c r="AV115" s="170">
        <f>+AS115-AT115-AU115</f>
        <v>416174231</v>
      </c>
      <c r="AX115" s="247" t="s">
        <v>27</v>
      </c>
      <c r="AY115" s="235">
        <f t="shared" si="371"/>
        <v>416174231</v>
      </c>
      <c r="AZ115" s="236">
        <v>0</v>
      </c>
      <c r="BA115" s="236">
        <v>0</v>
      </c>
      <c r="BB115" s="235">
        <f>+AY115-AZ115-BA115</f>
        <v>416174231</v>
      </c>
      <c r="BD115" s="273" t="s">
        <v>27</v>
      </c>
      <c r="BE115" s="267">
        <f t="shared" si="372"/>
        <v>416174231</v>
      </c>
      <c r="BF115" s="267">
        <v>0</v>
      </c>
      <c r="BG115" s="267">
        <v>0</v>
      </c>
      <c r="BH115" s="267">
        <f>+BE115-BF115-BG115</f>
        <v>416174231</v>
      </c>
      <c r="BJ115" s="290" t="s">
        <v>27</v>
      </c>
      <c r="BK115" s="202">
        <f t="shared" si="373"/>
        <v>416174231</v>
      </c>
      <c r="BL115" s="202">
        <v>0</v>
      </c>
      <c r="BM115" s="202">
        <v>0</v>
      </c>
      <c r="BN115" s="202">
        <f>+BK115-BL115-BM115</f>
        <v>416174231</v>
      </c>
      <c r="BP115" s="314" t="s">
        <v>27</v>
      </c>
      <c r="BQ115" s="308">
        <f t="shared" si="374"/>
        <v>416174231</v>
      </c>
      <c r="BR115" s="308">
        <v>0</v>
      </c>
      <c r="BS115" s="308">
        <v>0</v>
      </c>
      <c r="BT115" s="308">
        <f>+BQ115-BR115-BS115</f>
        <v>416174231</v>
      </c>
      <c r="BV115" s="60" t="s">
        <v>27</v>
      </c>
      <c r="BW115" s="54">
        <f t="shared" si="375"/>
        <v>459266524</v>
      </c>
      <c r="BX115" s="54">
        <f t="shared" si="376"/>
        <v>0</v>
      </c>
      <c r="BY115" s="54">
        <f t="shared" si="377"/>
        <v>43092293</v>
      </c>
      <c r="BZ115" s="54">
        <f t="shared" si="378"/>
        <v>416174231</v>
      </c>
      <c r="CC115" s="221"/>
    </row>
    <row r="116" spans="1:81" x14ac:dyDescent="0.2">
      <c r="A116" s="3"/>
      <c r="B116" s="278"/>
      <c r="C116" s="278"/>
      <c r="D116" s="278"/>
      <c r="E116" s="278"/>
      <c r="F116" s="325"/>
      <c r="H116" s="25"/>
      <c r="I116" s="24"/>
      <c r="J116" s="24"/>
      <c r="K116" s="24"/>
      <c r="L116" s="24"/>
      <c r="N116" s="76"/>
      <c r="O116" s="75"/>
      <c r="P116" s="75"/>
      <c r="Q116" s="75"/>
      <c r="R116" s="75"/>
      <c r="T116" s="107"/>
      <c r="U116" s="106"/>
      <c r="V116" s="355"/>
      <c r="W116" s="355"/>
      <c r="X116" s="106"/>
      <c r="Z116" s="135"/>
      <c r="AA116" s="134"/>
      <c r="AB116" s="363"/>
      <c r="AC116" s="363"/>
      <c r="AD116" s="134"/>
      <c r="AF116" s="164"/>
      <c r="AG116" s="163"/>
      <c r="AH116" s="188"/>
      <c r="AI116" s="188"/>
      <c r="AJ116" s="163"/>
      <c r="AL116" s="195"/>
      <c r="AM116" s="194"/>
      <c r="AN116" s="194"/>
      <c r="AO116" s="194"/>
      <c r="AP116" s="194"/>
      <c r="AR116" s="164"/>
      <c r="AS116" s="163"/>
      <c r="AT116" s="163"/>
      <c r="AU116" s="163"/>
      <c r="AV116" s="163"/>
      <c r="AX116" s="229"/>
      <c r="AY116" s="228"/>
      <c r="AZ116" s="244"/>
      <c r="BA116" s="244"/>
      <c r="BB116" s="228"/>
      <c r="BD116" s="261"/>
      <c r="BE116" s="260"/>
      <c r="BF116" s="260"/>
      <c r="BG116" s="260"/>
      <c r="BH116" s="260"/>
      <c r="BJ116" s="284"/>
      <c r="BK116" s="210"/>
      <c r="BL116" s="210"/>
      <c r="BM116" s="210"/>
      <c r="BN116" s="210"/>
      <c r="BP116" s="302"/>
      <c r="BQ116" s="301"/>
      <c r="BR116" s="301"/>
      <c r="BS116" s="301"/>
      <c r="BT116" s="301"/>
      <c r="BV116" s="48"/>
      <c r="BW116" s="47"/>
      <c r="BX116" s="47"/>
      <c r="BY116" s="47"/>
      <c r="BZ116" s="47"/>
      <c r="CC116" s="221"/>
    </row>
    <row r="117" spans="1:81" s="19" customFormat="1" x14ac:dyDescent="0.2">
      <c r="A117" s="15" t="s">
        <v>13</v>
      </c>
      <c r="B117" s="322">
        <f>SUM(B119)</f>
        <v>234972389</v>
      </c>
      <c r="C117" s="322">
        <f t="shared" ref="C117:D117" si="379">SUM(C119)</f>
        <v>0</v>
      </c>
      <c r="D117" s="322">
        <f t="shared" si="379"/>
        <v>0</v>
      </c>
      <c r="E117" s="322">
        <f>+B117-C117-D117</f>
        <v>234972389</v>
      </c>
      <c r="F117" s="325"/>
      <c r="H117" s="26" t="s">
        <v>13</v>
      </c>
      <c r="I117" s="27">
        <f>SUM(I119)</f>
        <v>234972389</v>
      </c>
      <c r="J117" s="27">
        <f t="shared" ref="J117:K117" si="380">SUM(J119)</f>
        <v>0</v>
      </c>
      <c r="K117" s="27">
        <f t="shared" si="380"/>
        <v>0</v>
      </c>
      <c r="L117" s="27">
        <f>+I117-J117-K117</f>
        <v>234972389</v>
      </c>
      <c r="N117" s="77" t="s">
        <v>13</v>
      </c>
      <c r="O117" s="78">
        <f>SUM(O119)</f>
        <v>234972389</v>
      </c>
      <c r="P117" s="78">
        <f t="shared" ref="P117:Q117" si="381">SUM(P119)</f>
        <v>0</v>
      </c>
      <c r="Q117" s="78">
        <f t="shared" si="381"/>
        <v>0</v>
      </c>
      <c r="R117" s="78">
        <f>+O117-P117-Q117</f>
        <v>234972389</v>
      </c>
      <c r="T117" s="108" t="s">
        <v>13</v>
      </c>
      <c r="U117" s="109">
        <f>SUM(U119)</f>
        <v>234972389</v>
      </c>
      <c r="V117" s="128">
        <f t="shared" ref="V117:W117" si="382">SUM(V119)</f>
        <v>0</v>
      </c>
      <c r="W117" s="128">
        <f t="shared" si="382"/>
        <v>24625695</v>
      </c>
      <c r="X117" s="109">
        <f>+U117-V117-W117</f>
        <v>210346694</v>
      </c>
      <c r="Z117" s="136" t="s">
        <v>13</v>
      </c>
      <c r="AA117" s="137">
        <f>SUM(AA119)</f>
        <v>210346694</v>
      </c>
      <c r="AB117" s="146">
        <f t="shared" ref="AB117:AC117" si="383">SUM(AB119)</f>
        <v>0</v>
      </c>
      <c r="AC117" s="146">
        <f t="shared" si="383"/>
        <v>41061125</v>
      </c>
      <c r="AD117" s="137">
        <f>+AA117-AB117-AC117</f>
        <v>169285569</v>
      </c>
      <c r="AF117" s="165" t="s">
        <v>13</v>
      </c>
      <c r="AG117" s="166">
        <f>SUM(AG119)</f>
        <v>169285569</v>
      </c>
      <c r="AH117" s="175">
        <f t="shared" ref="AH117:AI117" si="384">SUM(AH119)</f>
        <v>0</v>
      </c>
      <c r="AI117" s="175">
        <f t="shared" si="384"/>
        <v>6047578</v>
      </c>
      <c r="AJ117" s="166">
        <f>+AG117-AH117-AI117</f>
        <v>163237991</v>
      </c>
      <c r="AL117" s="196" t="s">
        <v>13</v>
      </c>
      <c r="AM117" s="197">
        <f>SUM(AM119)</f>
        <v>163237991</v>
      </c>
      <c r="AN117" s="197">
        <f t="shared" ref="AN117:AO117" si="385">SUM(AN119)</f>
        <v>0</v>
      </c>
      <c r="AO117" s="197">
        <f t="shared" si="385"/>
        <v>0</v>
      </c>
      <c r="AP117" s="197">
        <f>+AM117-AN117-AO117</f>
        <v>163237991</v>
      </c>
      <c r="AR117" s="165" t="s">
        <v>13</v>
      </c>
      <c r="AS117" s="166">
        <f>SUM(AS119)</f>
        <v>163237991</v>
      </c>
      <c r="AT117" s="166">
        <f t="shared" ref="AT117:AU117" si="386">SUM(AT119)</f>
        <v>0</v>
      </c>
      <c r="AU117" s="166">
        <f t="shared" si="386"/>
        <v>0</v>
      </c>
      <c r="AV117" s="166">
        <f>+AS117-AT117-AU117</f>
        <v>163237991</v>
      </c>
      <c r="AX117" s="230" t="s">
        <v>13</v>
      </c>
      <c r="AY117" s="231">
        <f>SUM(AY119)</f>
        <v>163237991</v>
      </c>
      <c r="AZ117" s="240">
        <f t="shared" ref="AZ117:BA117" si="387">SUM(AZ119)</f>
        <v>0</v>
      </c>
      <c r="BA117" s="240">
        <f t="shared" si="387"/>
        <v>0</v>
      </c>
      <c r="BB117" s="231">
        <f>+AY117-AZ117-BA117</f>
        <v>163237991</v>
      </c>
      <c r="BD117" s="262" t="s">
        <v>13</v>
      </c>
      <c r="BE117" s="263">
        <f>SUM(BE119)</f>
        <v>163237991</v>
      </c>
      <c r="BF117" s="263">
        <f t="shared" ref="BF117:BG117" si="388">SUM(BF119)</f>
        <v>0</v>
      </c>
      <c r="BG117" s="263">
        <f t="shared" si="388"/>
        <v>0</v>
      </c>
      <c r="BH117" s="263">
        <f>+BE117-BF117-BG117</f>
        <v>163237991</v>
      </c>
      <c r="BJ117" s="285" t="s">
        <v>13</v>
      </c>
      <c r="BK117" s="206">
        <f>SUM(BK119)</f>
        <v>163237991</v>
      </c>
      <c r="BL117" s="206">
        <f t="shared" ref="BL117:BM117" si="389">SUM(BL119)</f>
        <v>0</v>
      </c>
      <c r="BM117" s="206">
        <f t="shared" si="389"/>
        <v>0</v>
      </c>
      <c r="BN117" s="206">
        <f>+BK117-BL117-BM117</f>
        <v>163237991</v>
      </c>
      <c r="BP117" s="303" t="s">
        <v>13</v>
      </c>
      <c r="BQ117" s="304">
        <f>SUM(BQ119)</f>
        <v>163237991</v>
      </c>
      <c r="BR117" s="304">
        <f t="shared" ref="BR117:BS117" si="390">SUM(BR119)</f>
        <v>0</v>
      </c>
      <c r="BS117" s="304">
        <f t="shared" si="390"/>
        <v>0</v>
      </c>
      <c r="BT117" s="304">
        <f>+BQ117-BR117-BS117</f>
        <v>163237991</v>
      </c>
      <c r="BV117" s="49" t="s">
        <v>13</v>
      </c>
      <c r="BW117" s="50">
        <f>SUM(BW119)</f>
        <v>234972389</v>
      </c>
      <c r="BX117" s="50">
        <f t="shared" ref="BX117:BY117" si="391">SUM(BX119)</f>
        <v>0</v>
      </c>
      <c r="BY117" s="50">
        <f t="shared" si="391"/>
        <v>71734398</v>
      </c>
      <c r="BZ117" s="50">
        <f>+BW117-BX117-BY117</f>
        <v>163237991</v>
      </c>
      <c r="CC117" s="221"/>
    </row>
    <row r="118" spans="1:81" x14ac:dyDescent="0.2">
      <c r="A118" s="11" t="s">
        <v>1</v>
      </c>
      <c r="B118" s="323"/>
      <c r="C118" s="323"/>
      <c r="D118" s="323"/>
      <c r="E118" s="323"/>
      <c r="F118" s="325"/>
      <c r="H118" s="28" t="s">
        <v>1</v>
      </c>
      <c r="I118" s="29"/>
      <c r="J118" s="29"/>
      <c r="K118" s="29"/>
      <c r="L118" s="29"/>
      <c r="N118" s="79" t="s">
        <v>1</v>
      </c>
      <c r="O118" s="80"/>
      <c r="P118" s="80"/>
      <c r="Q118" s="80"/>
      <c r="R118" s="80"/>
      <c r="T118" s="110" t="s">
        <v>1</v>
      </c>
      <c r="U118" s="111"/>
      <c r="V118" s="129"/>
      <c r="W118" s="129"/>
      <c r="X118" s="111"/>
      <c r="Z118" s="138" t="s">
        <v>1</v>
      </c>
      <c r="AA118" s="139"/>
      <c r="AB118" s="147"/>
      <c r="AC118" s="147"/>
      <c r="AD118" s="139"/>
      <c r="AF118" s="167" t="s">
        <v>1</v>
      </c>
      <c r="AG118" s="168"/>
      <c r="AH118" s="176"/>
      <c r="AI118" s="176"/>
      <c r="AJ118" s="168"/>
      <c r="AL118" s="198" t="s">
        <v>1</v>
      </c>
      <c r="AM118" s="199"/>
      <c r="AN118" s="199"/>
      <c r="AO118" s="199"/>
      <c r="AP118" s="199"/>
      <c r="AR118" s="167" t="s">
        <v>1</v>
      </c>
      <c r="AS118" s="168"/>
      <c r="AT118" s="168"/>
      <c r="AU118" s="168"/>
      <c r="AV118" s="168"/>
      <c r="AX118" s="232" t="s">
        <v>1</v>
      </c>
      <c r="AY118" s="233"/>
      <c r="AZ118" s="241"/>
      <c r="BA118" s="241"/>
      <c r="BB118" s="233"/>
      <c r="BD118" s="264" t="s">
        <v>1</v>
      </c>
      <c r="BE118" s="265"/>
      <c r="BF118" s="265"/>
      <c r="BG118" s="265"/>
      <c r="BH118" s="265"/>
      <c r="BJ118" s="286" t="s">
        <v>1</v>
      </c>
      <c r="BK118" s="207"/>
      <c r="BL118" s="207"/>
      <c r="BM118" s="207"/>
      <c r="BN118" s="207"/>
      <c r="BP118" s="305" t="s">
        <v>1</v>
      </c>
      <c r="BQ118" s="306"/>
      <c r="BR118" s="306"/>
      <c r="BS118" s="306"/>
      <c r="BT118" s="306"/>
      <c r="BV118" s="51" t="s">
        <v>1</v>
      </c>
      <c r="BW118" s="52"/>
      <c r="BX118" s="52"/>
      <c r="BY118" s="52"/>
      <c r="BZ118" s="52"/>
      <c r="CC118" s="221"/>
    </row>
    <row r="119" spans="1:81" x14ac:dyDescent="0.2">
      <c r="A119" s="13" t="s">
        <v>26</v>
      </c>
      <c r="B119" s="331">
        <v>234972389</v>
      </c>
      <c r="C119" s="331">
        <v>0</v>
      </c>
      <c r="D119" s="331">
        <v>0</v>
      </c>
      <c r="E119" s="95">
        <f>+B119-C119-D119</f>
        <v>234972389</v>
      </c>
      <c r="F119" s="325">
        <v>122</v>
      </c>
      <c r="H119" s="30" t="s">
        <v>26</v>
      </c>
      <c r="I119" s="31">
        <f>+E119</f>
        <v>234972389</v>
      </c>
      <c r="J119" s="31">
        <v>0</v>
      </c>
      <c r="K119" s="31">
        <v>0</v>
      </c>
      <c r="L119" s="31">
        <f>+I119-J119-K119</f>
        <v>234972389</v>
      </c>
      <c r="N119" s="81" t="s">
        <v>26</v>
      </c>
      <c r="O119" s="82">
        <f>+L119</f>
        <v>234972389</v>
      </c>
      <c r="P119" s="82">
        <v>0</v>
      </c>
      <c r="Q119" s="82">
        <v>0</v>
      </c>
      <c r="R119" s="82">
        <f>+O119-P119-Q119</f>
        <v>234972389</v>
      </c>
      <c r="T119" s="112" t="s">
        <v>26</v>
      </c>
      <c r="U119" s="113">
        <f>+R119</f>
        <v>234972389</v>
      </c>
      <c r="V119" s="117">
        <v>0</v>
      </c>
      <c r="W119" s="117">
        <v>24625695</v>
      </c>
      <c r="X119" s="113">
        <f>+U119-V119-W119</f>
        <v>210346694</v>
      </c>
      <c r="Z119" s="140" t="s">
        <v>26</v>
      </c>
      <c r="AA119" s="141">
        <f>+X119</f>
        <v>210346694</v>
      </c>
      <c r="AB119" s="142">
        <v>0</v>
      </c>
      <c r="AC119" s="142">
        <v>41061125</v>
      </c>
      <c r="AD119" s="141">
        <f>+AA119-AB119-AC119</f>
        <v>169285569</v>
      </c>
      <c r="AF119" s="169" t="s">
        <v>26</v>
      </c>
      <c r="AG119" s="170">
        <f>+AD119</f>
        <v>169285569</v>
      </c>
      <c r="AH119" s="171">
        <v>0</v>
      </c>
      <c r="AI119" s="171">
        <v>6047578</v>
      </c>
      <c r="AJ119" s="170">
        <f>+AG119-AH119-AI119</f>
        <v>163237991</v>
      </c>
      <c r="AL119" s="200" t="s">
        <v>26</v>
      </c>
      <c r="AM119" s="201">
        <f>+AJ119</f>
        <v>163237991</v>
      </c>
      <c r="AN119" s="201">
        <v>0</v>
      </c>
      <c r="AO119" s="201">
        <v>0</v>
      </c>
      <c r="AP119" s="201">
        <f>+AM119-AN119-AO119</f>
        <v>163237991</v>
      </c>
      <c r="AR119" s="169" t="s">
        <v>26</v>
      </c>
      <c r="AS119" s="170">
        <f>+AP119</f>
        <v>163237991</v>
      </c>
      <c r="AT119" s="170">
        <v>0</v>
      </c>
      <c r="AU119" s="170">
        <v>0</v>
      </c>
      <c r="AV119" s="170">
        <f>+AS119-AT119-AU119</f>
        <v>163237991</v>
      </c>
      <c r="AX119" s="234" t="s">
        <v>26</v>
      </c>
      <c r="AY119" s="235">
        <f>+AV119</f>
        <v>163237991</v>
      </c>
      <c r="AZ119" s="236">
        <v>0</v>
      </c>
      <c r="BA119" s="236">
        <v>0</v>
      </c>
      <c r="BB119" s="235">
        <f>+AY119-AZ119-BA119</f>
        <v>163237991</v>
      </c>
      <c r="BD119" s="266" t="s">
        <v>26</v>
      </c>
      <c r="BE119" s="267">
        <f>+BB119</f>
        <v>163237991</v>
      </c>
      <c r="BF119" s="267">
        <v>0</v>
      </c>
      <c r="BG119" s="267">
        <v>0</v>
      </c>
      <c r="BH119" s="267">
        <f>+BE119-BF119-BG119</f>
        <v>163237991</v>
      </c>
      <c r="BJ119" s="208" t="s">
        <v>26</v>
      </c>
      <c r="BK119" s="202">
        <f>+BH119</f>
        <v>163237991</v>
      </c>
      <c r="BL119" s="202">
        <v>0</v>
      </c>
      <c r="BM119" s="202">
        <v>0</v>
      </c>
      <c r="BN119" s="202">
        <f>+BK119-BL119-BM119</f>
        <v>163237991</v>
      </c>
      <c r="BP119" s="307" t="s">
        <v>26</v>
      </c>
      <c r="BQ119" s="308">
        <f>+BN119</f>
        <v>163237991</v>
      </c>
      <c r="BR119" s="308">
        <v>0</v>
      </c>
      <c r="BS119" s="308">
        <v>0</v>
      </c>
      <c r="BT119" s="308">
        <f>+BQ119-BR119-BS119</f>
        <v>163237991</v>
      </c>
      <c r="BV119" s="53" t="s">
        <v>26</v>
      </c>
      <c r="BW119" s="54">
        <f>+B119</f>
        <v>234972389</v>
      </c>
      <c r="BX119" s="54">
        <f>+C119+J119+P119+V119+AB119+AH119+AN119+AT119+AZ119+BF119+BL119+BR119</f>
        <v>0</v>
      </c>
      <c r="BY119" s="54">
        <f>+D119+K119+Q119+W119+AC119+AI119+AO119+AU119+BA119+BG119+BM119+BS119</f>
        <v>71734398</v>
      </c>
      <c r="BZ119" s="54">
        <f>+BW119-BX119-BY119</f>
        <v>163237991</v>
      </c>
      <c r="CC119" s="221"/>
    </row>
    <row r="120" spans="1:81" x14ac:dyDescent="0.2">
      <c r="A120" s="3"/>
      <c r="B120" s="278"/>
      <c r="C120" s="278"/>
      <c r="D120" s="278"/>
      <c r="E120" s="278"/>
      <c r="F120" s="325"/>
      <c r="H120" s="25"/>
      <c r="I120" s="24"/>
      <c r="J120" s="24"/>
      <c r="K120" s="24"/>
      <c r="L120" s="24"/>
      <c r="N120" s="76"/>
      <c r="O120" s="75"/>
      <c r="P120" s="75"/>
      <c r="Q120" s="75"/>
      <c r="R120" s="75"/>
      <c r="T120" s="107"/>
      <c r="U120" s="106"/>
      <c r="V120" s="355"/>
      <c r="W120" s="355"/>
      <c r="X120" s="106"/>
      <c r="Z120" s="135"/>
      <c r="AA120" s="134"/>
      <c r="AB120" s="363"/>
      <c r="AC120" s="363"/>
      <c r="AD120" s="134"/>
      <c r="AF120" s="164"/>
      <c r="AG120" s="163"/>
      <c r="AH120" s="188"/>
      <c r="AI120" s="188"/>
      <c r="AJ120" s="163"/>
      <c r="AL120" s="195"/>
      <c r="AM120" s="194"/>
      <c r="AN120" s="194"/>
      <c r="AO120" s="194"/>
      <c r="AP120" s="194"/>
      <c r="AR120" s="164"/>
      <c r="AS120" s="163"/>
      <c r="AT120" s="163"/>
      <c r="AU120" s="163"/>
      <c r="AV120" s="163"/>
      <c r="AX120" s="229"/>
      <c r="AY120" s="228"/>
      <c r="AZ120" s="244"/>
      <c r="BA120" s="244"/>
      <c r="BB120" s="228"/>
      <c r="BD120" s="261"/>
      <c r="BE120" s="260"/>
      <c r="BF120" s="260"/>
      <c r="BG120" s="260"/>
      <c r="BH120" s="260"/>
      <c r="BJ120" s="284"/>
      <c r="BK120" s="210"/>
      <c r="BL120" s="210"/>
      <c r="BM120" s="210"/>
      <c r="BN120" s="210"/>
      <c r="BP120" s="302"/>
      <c r="BQ120" s="301"/>
      <c r="BR120" s="301"/>
      <c r="BS120" s="301"/>
      <c r="BT120" s="301"/>
      <c r="BV120" s="48"/>
      <c r="BW120" s="47"/>
      <c r="BX120" s="47"/>
      <c r="BY120" s="47"/>
      <c r="BZ120" s="47"/>
      <c r="CC120" s="221"/>
    </row>
    <row r="121" spans="1:81" x14ac:dyDescent="0.2">
      <c r="A121" s="3"/>
      <c r="B121" s="327"/>
      <c r="C121" s="278"/>
      <c r="D121" s="278"/>
      <c r="E121" s="278"/>
      <c r="F121" s="325"/>
      <c r="H121" s="25"/>
      <c r="I121" s="24"/>
      <c r="J121" s="24"/>
      <c r="K121" s="24"/>
      <c r="L121" s="24"/>
      <c r="N121" s="76"/>
      <c r="O121" s="75"/>
      <c r="P121" s="75"/>
      <c r="Q121" s="75"/>
      <c r="R121" s="75"/>
      <c r="T121" s="107"/>
      <c r="U121" s="106"/>
      <c r="V121" s="355"/>
      <c r="W121" s="355"/>
      <c r="X121" s="106"/>
      <c r="Z121" s="135"/>
      <c r="AA121" s="134"/>
      <c r="AB121" s="363"/>
      <c r="AC121" s="363"/>
      <c r="AD121" s="134"/>
      <c r="AF121" s="164"/>
      <c r="AG121" s="163"/>
      <c r="AH121" s="188"/>
      <c r="AI121" s="188"/>
      <c r="AJ121" s="163"/>
      <c r="AL121" s="195"/>
      <c r="AM121" s="194"/>
      <c r="AN121" s="194"/>
      <c r="AO121" s="194"/>
      <c r="AP121" s="194"/>
      <c r="AR121" s="164"/>
      <c r="AS121" s="163"/>
      <c r="AT121" s="163"/>
      <c r="AU121" s="163"/>
      <c r="AV121" s="163"/>
      <c r="AX121" s="229"/>
      <c r="AY121" s="228"/>
      <c r="AZ121" s="244"/>
      <c r="BA121" s="244"/>
      <c r="BB121" s="228"/>
      <c r="BD121" s="261"/>
      <c r="BE121" s="260"/>
      <c r="BF121" s="260"/>
      <c r="BG121" s="260"/>
      <c r="BH121" s="260"/>
      <c r="BJ121" s="284"/>
      <c r="BK121" s="210"/>
      <c r="BL121" s="210"/>
      <c r="BM121" s="210"/>
      <c r="BN121" s="210"/>
      <c r="BP121" s="302"/>
      <c r="BQ121" s="301"/>
      <c r="BR121" s="301"/>
      <c r="BS121" s="301"/>
      <c r="BT121" s="301"/>
      <c r="BV121" s="48"/>
      <c r="BW121" s="47"/>
      <c r="BX121" s="47"/>
      <c r="BY121" s="47"/>
      <c r="BZ121" s="47"/>
      <c r="CC121" s="221"/>
    </row>
    <row r="122" spans="1:81" ht="15.75" x14ac:dyDescent="0.2">
      <c r="A122" s="1" t="s">
        <v>5</v>
      </c>
      <c r="B122" s="278"/>
      <c r="C122" s="278"/>
      <c r="D122" s="278"/>
      <c r="E122" s="278"/>
      <c r="F122" s="325"/>
      <c r="H122" s="23" t="s">
        <v>5</v>
      </c>
      <c r="I122" s="24"/>
      <c r="J122" s="24"/>
      <c r="K122" s="24"/>
      <c r="L122" s="24"/>
      <c r="N122" s="74" t="s">
        <v>5</v>
      </c>
      <c r="O122" s="75"/>
      <c r="P122" s="75"/>
      <c r="Q122" s="75"/>
      <c r="R122" s="75"/>
      <c r="T122" s="105" t="s">
        <v>5</v>
      </c>
      <c r="U122" s="106"/>
      <c r="V122" s="355"/>
      <c r="W122" s="355"/>
      <c r="X122" s="106"/>
      <c r="Z122" s="133" t="s">
        <v>5</v>
      </c>
      <c r="AA122" s="134"/>
      <c r="AB122" s="363"/>
      <c r="AC122" s="363"/>
      <c r="AD122" s="134"/>
      <c r="AF122" s="162" t="s">
        <v>5</v>
      </c>
      <c r="AG122" s="163"/>
      <c r="AH122" s="188"/>
      <c r="AI122" s="188"/>
      <c r="AJ122" s="163"/>
      <c r="AL122" s="193" t="s">
        <v>5</v>
      </c>
      <c r="AM122" s="194"/>
      <c r="AN122" s="194"/>
      <c r="AO122" s="194"/>
      <c r="AP122" s="194"/>
      <c r="AR122" s="162" t="s">
        <v>5</v>
      </c>
      <c r="AS122" s="163"/>
      <c r="AT122" s="163"/>
      <c r="AU122" s="163"/>
      <c r="AV122" s="163"/>
      <c r="AX122" s="227" t="s">
        <v>5</v>
      </c>
      <c r="AY122" s="228"/>
      <c r="AZ122" s="244"/>
      <c r="BA122" s="244"/>
      <c r="BB122" s="228"/>
      <c r="BD122" s="259" t="s">
        <v>5</v>
      </c>
      <c r="BE122" s="260"/>
      <c r="BF122" s="260"/>
      <c r="BG122" s="260"/>
      <c r="BH122" s="260"/>
      <c r="BJ122" s="283" t="s">
        <v>5</v>
      </c>
      <c r="BK122" s="210"/>
      <c r="BL122" s="210"/>
      <c r="BM122" s="210"/>
      <c r="BN122" s="210"/>
      <c r="BP122" s="300" t="s">
        <v>5</v>
      </c>
      <c r="BQ122" s="301"/>
      <c r="BR122" s="301"/>
      <c r="BS122" s="301"/>
      <c r="BT122" s="301"/>
      <c r="BV122" s="46" t="s">
        <v>5</v>
      </c>
      <c r="BW122" s="47"/>
      <c r="BX122" s="47"/>
      <c r="BY122" s="47"/>
      <c r="BZ122" s="47"/>
      <c r="CC122" s="221"/>
    </row>
    <row r="123" spans="1:81" x14ac:dyDescent="0.2">
      <c r="A123" s="3"/>
      <c r="B123" s="327">
        <f>+B124+B128+B132</f>
        <v>377542946</v>
      </c>
      <c r="C123" s="278"/>
      <c r="D123" s="278"/>
      <c r="E123" s="278"/>
      <c r="F123" s="325"/>
      <c r="H123" s="25"/>
      <c r="I123" s="24"/>
      <c r="J123" s="24"/>
      <c r="K123" s="24"/>
      <c r="L123" s="24"/>
      <c r="N123" s="76"/>
      <c r="O123" s="75"/>
      <c r="P123" s="75"/>
      <c r="Q123" s="75"/>
      <c r="R123" s="75"/>
      <c r="T123" s="107"/>
      <c r="U123" s="106"/>
      <c r="V123" s="355"/>
      <c r="W123" s="355"/>
      <c r="X123" s="106"/>
      <c r="Z123" s="135"/>
      <c r="AA123" s="134"/>
      <c r="AB123" s="363"/>
      <c r="AC123" s="363"/>
      <c r="AD123" s="134"/>
      <c r="AF123" s="164"/>
      <c r="AG123" s="163"/>
      <c r="AH123" s="188"/>
      <c r="AI123" s="188"/>
      <c r="AJ123" s="163"/>
      <c r="AL123" s="195"/>
      <c r="AM123" s="194"/>
      <c r="AN123" s="194"/>
      <c r="AO123" s="194"/>
      <c r="AP123" s="194"/>
      <c r="AR123" s="164"/>
      <c r="AS123" s="163"/>
      <c r="AT123" s="163"/>
      <c r="AU123" s="163"/>
      <c r="AV123" s="163"/>
      <c r="AX123" s="229"/>
      <c r="AY123" s="228"/>
      <c r="AZ123" s="244"/>
      <c r="BA123" s="244"/>
      <c r="BB123" s="228"/>
      <c r="BD123" s="261"/>
      <c r="BE123" s="260"/>
      <c r="BF123" s="260"/>
      <c r="BG123" s="260"/>
      <c r="BH123" s="260"/>
      <c r="BJ123" s="284"/>
      <c r="BK123" s="210"/>
      <c r="BL123" s="210"/>
      <c r="BM123" s="210"/>
      <c r="BN123" s="210"/>
      <c r="BP123" s="302"/>
      <c r="BQ123" s="301"/>
      <c r="BR123" s="301"/>
      <c r="BS123" s="301"/>
      <c r="BT123" s="301"/>
      <c r="BV123" s="48"/>
      <c r="BW123" s="47"/>
      <c r="BX123" s="47"/>
      <c r="BY123" s="47"/>
      <c r="BZ123" s="47"/>
      <c r="CC123" s="221"/>
    </row>
    <row r="124" spans="1:81" s="19" customFormat="1" x14ac:dyDescent="0.2">
      <c r="A124" s="15" t="s">
        <v>14</v>
      </c>
      <c r="B124" s="322">
        <f>+B126</f>
        <v>6233586</v>
      </c>
      <c r="C124" s="322">
        <f t="shared" ref="C124:D124" si="392">+C126</f>
        <v>0</v>
      </c>
      <c r="D124" s="322">
        <f t="shared" si="392"/>
        <v>0</v>
      </c>
      <c r="E124" s="322">
        <f>+B124-C124-D124</f>
        <v>6233586</v>
      </c>
      <c r="F124" s="325"/>
      <c r="H124" s="26" t="s">
        <v>14</v>
      </c>
      <c r="I124" s="27">
        <f>+I126</f>
        <v>6233586</v>
      </c>
      <c r="J124" s="27">
        <f t="shared" ref="J124:K124" si="393">+J126</f>
        <v>0</v>
      </c>
      <c r="K124" s="27">
        <f t="shared" si="393"/>
        <v>0</v>
      </c>
      <c r="L124" s="27">
        <f>+I124-J124-K124</f>
        <v>6233586</v>
      </c>
      <c r="N124" s="77" t="s">
        <v>14</v>
      </c>
      <c r="O124" s="78">
        <f>+O126</f>
        <v>6233586</v>
      </c>
      <c r="P124" s="78">
        <f t="shared" ref="P124:Q124" si="394">+P126</f>
        <v>0</v>
      </c>
      <c r="Q124" s="78">
        <f t="shared" si="394"/>
        <v>0</v>
      </c>
      <c r="R124" s="78">
        <f>+O124-P124-Q124</f>
        <v>6233586</v>
      </c>
      <c r="T124" s="108" t="s">
        <v>14</v>
      </c>
      <c r="U124" s="109">
        <f>+U126</f>
        <v>6233586</v>
      </c>
      <c r="V124" s="128">
        <f t="shared" ref="V124:W124" si="395">+V126</f>
        <v>0</v>
      </c>
      <c r="W124" s="128">
        <f t="shared" si="395"/>
        <v>0</v>
      </c>
      <c r="X124" s="109">
        <f>+U124-V124-W124</f>
        <v>6233586</v>
      </c>
      <c r="Z124" s="136" t="s">
        <v>14</v>
      </c>
      <c r="AA124" s="137">
        <f>+AA126</f>
        <v>6233586</v>
      </c>
      <c r="AB124" s="146">
        <f t="shared" ref="AB124:AC124" si="396">+AB126</f>
        <v>0</v>
      </c>
      <c r="AC124" s="146">
        <f t="shared" si="396"/>
        <v>0</v>
      </c>
      <c r="AD124" s="137">
        <f>+AA124-AB124-AC124</f>
        <v>6233586</v>
      </c>
      <c r="AF124" s="165" t="s">
        <v>14</v>
      </c>
      <c r="AG124" s="166">
        <f>+AG126</f>
        <v>6233586</v>
      </c>
      <c r="AH124" s="175">
        <f t="shared" ref="AH124:AI124" si="397">+AH126</f>
        <v>0</v>
      </c>
      <c r="AI124" s="175">
        <f t="shared" si="397"/>
        <v>0</v>
      </c>
      <c r="AJ124" s="166">
        <f>+AG124-AH124-AI124</f>
        <v>6233586</v>
      </c>
      <c r="AL124" s="196" t="s">
        <v>14</v>
      </c>
      <c r="AM124" s="197">
        <f>+AM126</f>
        <v>6233586</v>
      </c>
      <c r="AN124" s="197">
        <f t="shared" ref="AN124:AO124" si="398">+AN126</f>
        <v>0</v>
      </c>
      <c r="AO124" s="197">
        <f t="shared" si="398"/>
        <v>0</v>
      </c>
      <c r="AP124" s="197">
        <f>+AM124-AN124-AO124</f>
        <v>6233586</v>
      </c>
      <c r="AR124" s="165" t="s">
        <v>14</v>
      </c>
      <c r="AS124" s="166">
        <f>+AS126</f>
        <v>6233586</v>
      </c>
      <c r="AT124" s="166">
        <f t="shared" ref="AT124:AU124" si="399">+AT126</f>
        <v>0</v>
      </c>
      <c r="AU124" s="166">
        <f t="shared" si="399"/>
        <v>0</v>
      </c>
      <c r="AV124" s="166">
        <f>+AS124-AT124-AU124</f>
        <v>6233586</v>
      </c>
      <c r="AX124" s="230" t="s">
        <v>14</v>
      </c>
      <c r="AY124" s="231">
        <f>+AY126</f>
        <v>6233586</v>
      </c>
      <c r="AZ124" s="240">
        <f t="shared" ref="AZ124:BA124" si="400">+AZ126</f>
        <v>0</v>
      </c>
      <c r="BA124" s="240">
        <f t="shared" si="400"/>
        <v>0</v>
      </c>
      <c r="BB124" s="231">
        <f>+AY124-AZ124-BA124</f>
        <v>6233586</v>
      </c>
      <c r="BD124" s="262" t="s">
        <v>14</v>
      </c>
      <c r="BE124" s="263">
        <f>+BE126</f>
        <v>6233586</v>
      </c>
      <c r="BF124" s="263">
        <f t="shared" ref="BF124:BG124" si="401">+BF126</f>
        <v>0</v>
      </c>
      <c r="BG124" s="263">
        <f t="shared" si="401"/>
        <v>0</v>
      </c>
      <c r="BH124" s="263">
        <f>+BE124-BF124-BG124</f>
        <v>6233586</v>
      </c>
      <c r="BJ124" s="285" t="s">
        <v>14</v>
      </c>
      <c r="BK124" s="206">
        <f>+BK126</f>
        <v>6233586</v>
      </c>
      <c r="BL124" s="206">
        <f t="shared" ref="BL124:BM124" si="402">+BL126</f>
        <v>0</v>
      </c>
      <c r="BM124" s="206">
        <f t="shared" si="402"/>
        <v>0</v>
      </c>
      <c r="BN124" s="206">
        <f>+BK124-BL124-BM124</f>
        <v>6233586</v>
      </c>
      <c r="BP124" s="303" t="s">
        <v>14</v>
      </c>
      <c r="BQ124" s="304">
        <f>+BQ126</f>
        <v>6233586</v>
      </c>
      <c r="BR124" s="304">
        <f t="shared" ref="BR124:BS124" si="403">+BR126</f>
        <v>0</v>
      </c>
      <c r="BS124" s="304">
        <f t="shared" si="403"/>
        <v>0</v>
      </c>
      <c r="BT124" s="304">
        <f>+BQ124-BR124-BS124</f>
        <v>6233586</v>
      </c>
      <c r="BV124" s="49" t="s">
        <v>14</v>
      </c>
      <c r="BW124" s="50">
        <f>+BW126</f>
        <v>6233586</v>
      </c>
      <c r="BX124" s="50">
        <f t="shared" ref="BX124:BY124" si="404">+BX126</f>
        <v>0</v>
      </c>
      <c r="BY124" s="50">
        <f t="shared" si="404"/>
        <v>0</v>
      </c>
      <c r="BZ124" s="50">
        <f>+BW124-BX124-BY124</f>
        <v>6233586</v>
      </c>
      <c r="CA124" s="222">
        <f>+BZ124+BZ128+BZ132</f>
        <v>309354970</v>
      </c>
      <c r="CB124" s="222">
        <f>+CA125-CA124</f>
        <v>0</v>
      </c>
      <c r="CC124" s="221"/>
    </row>
    <row r="125" spans="1:81" x14ac:dyDescent="0.2">
      <c r="A125" s="11" t="s">
        <v>1</v>
      </c>
      <c r="B125" s="323"/>
      <c r="C125" s="323"/>
      <c r="D125" s="323"/>
      <c r="E125" s="323"/>
      <c r="F125" s="325"/>
      <c r="H125" s="28" t="s">
        <v>1</v>
      </c>
      <c r="I125" s="29"/>
      <c r="J125" s="29"/>
      <c r="K125" s="29"/>
      <c r="L125" s="29"/>
      <c r="N125" s="79" t="s">
        <v>1</v>
      </c>
      <c r="O125" s="80"/>
      <c r="P125" s="80"/>
      <c r="Q125" s="80"/>
      <c r="R125" s="80"/>
      <c r="T125" s="110" t="s">
        <v>1</v>
      </c>
      <c r="U125" s="111"/>
      <c r="V125" s="129"/>
      <c r="W125" s="129"/>
      <c r="X125" s="111"/>
      <c r="Z125" s="138" t="s">
        <v>1</v>
      </c>
      <c r="AA125" s="139"/>
      <c r="AB125" s="147"/>
      <c r="AC125" s="147"/>
      <c r="AD125" s="139"/>
      <c r="AF125" s="167" t="s">
        <v>1</v>
      </c>
      <c r="AG125" s="168"/>
      <c r="AH125" s="176"/>
      <c r="AI125" s="176"/>
      <c r="AJ125" s="168"/>
      <c r="AL125" s="198" t="s">
        <v>1</v>
      </c>
      <c r="AM125" s="199"/>
      <c r="AN125" s="199"/>
      <c r="AO125" s="199"/>
      <c r="AP125" s="199"/>
      <c r="AR125" s="167" t="s">
        <v>1</v>
      </c>
      <c r="AS125" s="168"/>
      <c r="AT125" s="168"/>
      <c r="AU125" s="168"/>
      <c r="AV125" s="168"/>
      <c r="AX125" s="232" t="s">
        <v>1</v>
      </c>
      <c r="AY125" s="233"/>
      <c r="AZ125" s="241"/>
      <c r="BA125" s="241"/>
      <c r="BB125" s="233"/>
      <c r="BD125" s="264" t="s">
        <v>1</v>
      </c>
      <c r="BE125" s="265"/>
      <c r="BF125" s="265"/>
      <c r="BG125" s="265"/>
      <c r="BH125" s="265"/>
      <c r="BJ125" s="286" t="s">
        <v>1</v>
      </c>
      <c r="BK125" s="207"/>
      <c r="BL125" s="207"/>
      <c r="BM125" s="207"/>
      <c r="BN125" s="207"/>
      <c r="BP125" s="305" t="s">
        <v>1</v>
      </c>
      <c r="BQ125" s="306"/>
      <c r="BR125" s="306"/>
      <c r="BS125" s="306"/>
      <c r="BT125" s="306"/>
      <c r="BV125" s="51" t="s">
        <v>1</v>
      </c>
      <c r="BW125" s="52"/>
      <c r="BX125" s="52"/>
      <c r="BY125" s="52"/>
      <c r="BZ125" s="52"/>
      <c r="CA125" s="221">
        <v>309354970</v>
      </c>
      <c r="CC125" s="221"/>
    </row>
    <row r="126" spans="1:81" x14ac:dyDescent="0.2">
      <c r="A126" s="14" t="s">
        <v>27</v>
      </c>
      <c r="B126" s="95">
        <v>6233586</v>
      </c>
      <c r="C126" s="95">
        <v>0</v>
      </c>
      <c r="D126" s="95">
        <v>0</v>
      </c>
      <c r="E126" s="95">
        <f>+B126-C126-D126</f>
        <v>6233586</v>
      </c>
      <c r="F126" s="325">
        <v>30900</v>
      </c>
      <c r="H126" s="36" t="s">
        <v>27</v>
      </c>
      <c r="I126" s="31">
        <f>+E126</f>
        <v>6233586</v>
      </c>
      <c r="J126" s="31">
        <v>0</v>
      </c>
      <c r="K126" s="31">
        <v>0</v>
      </c>
      <c r="L126" s="31">
        <f>+I126-J126-K126</f>
        <v>6233586</v>
      </c>
      <c r="N126" s="87" t="s">
        <v>27</v>
      </c>
      <c r="O126" s="82">
        <f>+L126</f>
        <v>6233586</v>
      </c>
      <c r="P126" s="82">
        <v>0</v>
      </c>
      <c r="Q126" s="82">
        <v>0</v>
      </c>
      <c r="R126" s="82">
        <f>+O126-P126-Q126</f>
        <v>6233586</v>
      </c>
      <c r="T126" s="120" t="s">
        <v>27</v>
      </c>
      <c r="U126" s="113">
        <f>+R126</f>
        <v>6233586</v>
      </c>
      <c r="V126" s="117">
        <v>0</v>
      </c>
      <c r="W126" s="117">
        <v>0</v>
      </c>
      <c r="X126" s="113">
        <f>+U126-V126-W126</f>
        <v>6233586</v>
      </c>
      <c r="Z126" s="151" t="s">
        <v>27</v>
      </c>
      <c r="AA126" s="141">
        <f>+X126</f>
        <v>6233586</v>
      </c>
      <c r="AB126" s="142">
        <v>0</v>
      </c>
      <c r="AC126" s="142">
        <v>0</v>
      </c>
      <c r="AD126" s="141">
        <f>+AA126-AB126-AC126</f>
        <v>6233586</v>
      </c>
      <c r="AF126" s="180" t="s">
        <v>27</v>
      </c>
      <c r="AG126" s="170">
        <f>+AD126</f>
        <v>6233586</v>
      </c>
      <c r="AH126" s="171">
        <v>0</v>
      </c>
      <c r="AI126" s="171">
        <v>0</v>
      </c>
      <c r="AJ126" s="170">
        <f>+AG126-AH126-AI126</f>
        <v>6233586</v>
      </c>
      <c r="AL126" s="214" t="s">
        <v>27</v>
      </c>
      <c r="AM126" s="201">
        <f>+AJ126</f>
        <v>6233586</v>
      </c>
      <c r="AN126" s="201">
        <v>0</v>
      </c>
      <c r="AO126" s="201">
        <v>0</v>
      </c>
      <c r="AP126" s="201">
        <f>+AM126-AN126-AO126</f>
        <v>6233586</v>
      </c>
      <c r="AR126" s="180" t="s">
        <v>27</v>
      </c>
      <c r="AS126" s="170">
        <f>+AP126</f>
        <v>6233586</v>
      </c>
      <c r="AT126" s="170">
        <v>0</v>
      </c>
      <c r="AU126" s="170">
        <v>0</v>
      </c>
      <c r="AV126" s="170">
        <f>+AS126-AT126-AU126</f>
        <v>6233586</v>
      </c>
      <c r="AX126" s="247" t="s">
        <v>27</v>
      </c>
      <c r="AY126" s="235">
        <f>+AV126</f>
        <v>6233586</v>
      </c>
      <c r="AZ126" s="236">
        <v>0</v>
      </c>
      <c r="BA126" s="236">
        <v>0</v>
      </c>
      <c r="BB126" s="235">
        <f>+AY126-AZ126-BA126</f>
        <v>6233586</v>
      </c>
      <c r="BD126" s="273" t="s">
        <v>27</v>
      </c>
      <c r="BE126" s="267">
        <f>+BB126</f>
        <v>6233586</v>
      </c>
      <c r="BF126" s="267">
        <v>0</v>
      </c>
      <c r="BG126" s="267">
        <v>0</v>
      </c>
      <c r="BH126" s="267">
        <f>+BE126-BF126-BG126</f>
        <v>6233586</v>
      </c>
      <c r="BJ126" s="290" t="s">
        <v>27</v>
      </c>
      <c r="BK126" s="202">
        <f>+BH126</f>
        <v>6233586</v>
      </c>
      <c r="BL126" s="202">
        <v>0</v>
      </c>
      <c r="BM126" s="202">
        <v>0</v>
      </c>
      <c r="BN126" s="202">
        <f>+BK126-BL126-BM126</f>
        <v>6233586</v>
      </c>
      <c r="BP126" s="314" t="s">
        <v>27</v>
      </c>
      <c r="BQ126" s="308">
        <f>+BN126</f>
        <v>6233586</v>
      </c>
      <c r="BR126" s="308">
        <v>0</v>
      </c>
      <c r="BS126" s="308">
        <v>0</v>
      </c>
      <c r="BT126" s="308">
        <f>+BQ126-BR126-BS126</f>
        <v>6233586</v>
      </c>
      <c r="BV126" s="60" t="s">
        <v>27</v>
      </c>
      <c r="BW126" s="54">
        <f>+B126</f>
        <v>6233586</v>
      </c>
      <c r="BX126" s="54">
        <f>+C126+J126+P126+V126+AB126+AH126+AN126+AT126+AZ126+BF126+BL126+BR126</f>
        <v>0</v>
      </c>
      <c r="BY126" s="54">
        <f>+D126+K126+Q126+W126+AC126+AI126+AO126+AU126+BA126+BG126+BM126+BS126</f>
        <v>0</v>
      </c>
      <c r="BZ126" s="54">
        <f>+BW126-BX126-BY126</f>
        <v>6233586</v>
      </c>
      <c r="CC126" s="221"/>
    </row>
    <row r="127" spans="1:81" x14ac:dyDescent="0.2">
      <c r="A127" s="17"/>
      <c r="B127" s="321"/>
      <c r="C127" s="321"/>
      <c r="D127" s="321"/>
      <c r="E127" s="321"/>
      <c r="F127" s="325"/>
      <c r="H127" s="32"/>
      <c r="I127" s="33"/>
      <c r="J127" s="33"/>
      <c r="K127" s="33"/>
      <c r="L127" s="33"/>
      <c r="N127" s="83"/>
      <c r="O127" s="84"/>
      <c r="P127" s="84"/>
      <c r="Q127" s="84"/>
      <c r="R127" s="84"/>
      <c r="T127" s="114"/>
      <c r="U127" s="115"/>
      <c r="V127" s="127"/>
      <c r="W127" s="127"/>
      <c r="X127" s="115"/>
      <c r="Z127" s="143"/>
      <c r="AA127" s="144"/>
      <c r="AB127" s="145"/>
      <c r="AC127" s="145"/>
      <c r="AD127" s="144"/>
      <c r="AF127" s="172"/>
      <c r="AG127" s="173"/>
      <c r="AH127" s="174"/>
      <c r="AI127" s="174"/>
      <c r="AJ127" s="173"/>
      <c r="AL127" s="203"/>
      <c r="AM127" s="204"/>
      <c r="AN127" s="204"/>
      <c r="AO127" s="204"/>
      <c r="AP127" s="204"/>
      <c r="AR127" s="172"/>
      <c r="AS127" s="173"/>
      <c r="AT127" s="173"/>
      <c r="AU127" s="173"/>
      <c r="AV127" s="173"/>
      <c r="AX127" s="237"/>
      <c r="AY127" s="238"/>
      <c r="AZ127" s="239"/>
      <c r="BA127" s="239"/>
      <c r="BB127" s="238"/>
      <c r="BD127" s="268"/>
      <c r="BE127" s="269"/>
      <c r="BF127" s="269"/>
      <c r="BG127" s="269"/>
      <c r="BH127" s="269"/>
      <c r="BJ127" s="287"/>
      <c r="BK127" s="205"/>
      <c r="BL127" s="205"/>
      <c r="BM127" s="205"/>
      <c r="BN127" s="205"/>
      <c r="BP127" s="309"/>
      <c r="BQ127" s="310"/>
      <c r="BR127" s="310"/>
      <c r="BS127" s="310"/>
      <c r="BT127" s="310"/>
      <c r="BV127" s="55"/>
      <c r="BW127" s="56"/>
      <c r="BX127" s="56"/>
      <c r="BY127" s="56"/>
      <c r="BZ127" s="56"/>
      <c r="CC127" s="221"/>
    </row>
    <row r="128" spans="1:81" s="19" customFormat="1" x14ac:dyDescent="0.2">
      <c r="A128" s="15" t="s">
        <v>12</v>
      </c>
      <c r="B128" s="322">
        <f>SUM(B130:B130)</f>
        <v>292352342</v>
      </c>
      <c r="C128" s="322">
        <f>SUM(C130:C130)</f>
        <v>0</v>
      </c>
      <c r="D128" s="322">
        <f>SUM(D130:D130)</f>
        <v>0</v>
      </c>
      <c r="E128" s="322">
        <f>+B128-C128-D128</f>
        <v>292352342</v>
      </c>
      <c r="F128" s="325"/>
      <c r="H128" s="26" t="s">
        <v>12</v>
      </c>
      <c r="I128" s="27">
        <f>SUM(I130:I130)</f>
        <v>292352342</v>
      </c>
      <c r="J128" s="27">
        <f>SUM(J130:J130)</f>
        <v>0</v>
      </c>
      <c r="K128" s="27">
        <f>SUM(K130:K130)</f>
        <v>0</v>
      </c>
      <c r="L128" s="27">
        <f>+I128-J128-K128</f>
        <v>292352342</v>
      </c>
      <c r="N128" s="77" t="s">
        <v>12</v>
      </c>
      <c r="O128" s="78">
        <f>SUM(O130:O130)</f>
        <v>292352342</v>
      </c>
      <c r="P128" s="78">
        <f>SUM(P130:P130)</f>
        <v>0</v>
      </c>
      <c r="Q128" s="78">
        <f>SUM(Q130:Q130)</f>
        <v>0</v>
      </c>
      <c r="R128" s="78">
        <f>+O128-P128-Q128</f>
        <v>292352342</v>
      </c>
      <c r="T128" s="108" t="s">
        <v>12</v>
      </c>
      <c r="U128" s="109">
        <f>SUM(U130:U130)</f>
        <v>292352342</v>
      </c>
      <c r="V128" s="128">
        <f>SUM(V130:V130)</f>
        <v>0</v>
      </c>
      <c r="W128" s="128">
        <f>SUM(W130:W130)</f>
        <v>10066187</v>
      </c>
      <c r="X128" s="109">
        <f>+U128-V128-W128</f>
        <v>282286155</v>
      </c>
      <c r="Z128" s="136" t="s">
        <v>12</v>
      </c>
      <c r="AA128" s="137">
        <f>SUM(AA130:AA130)</f>
        <v>282286155</v>
      </c>
      <c r="AB128" s="146">
        <f>SUM(AB130:AB130)</f>
        <v>0</v>
      </c>
      <c r="AC128" s="146">
        <f>SUM(AC130:AC130)</f>
        <v>0</v>
      </c>
      <c r="AD128" s="137">
        <f>+AA128-AB128-AC128</f>
        <v>282286155</v>
      </c>
      <c r="AF128" s="165" t="s">
        <v>12</v>
      </c>
      <c r="AG128" s="166">
        <f>SUM(AG130:AG130)</f>
        <v>282286155</v>
      </c>
      <c r="AH128" s="175">
        <f>SUM(AH130:AH130)</f>
        <v>0</v>
      </c>
      <c r="AI128" s="175">
        <f>SUM(AI130:AI130)</f>
        <v>20496234</v>
      </c>
      <c r="AJ128" s="166">
        <f>+AG128-AH128-AI128</f>
        <v>261789921</v>
      </c>
      <c r="AL128" s="196" t="s">
        <v>12</v>
      </c>
      <c r="AM128" s="197">
        <f>SUM(AM130:AM130)</f>
        <v>261789921</v>
      </c>
      <c r="AN128" s="197">
        <f>SUM(AN130:AN130)</f>
        <v>0</v>
      </c>
      <c r="AO128" s="197">
        <f>SUM(AO130:AO130)</f>
        <v>0</v>
      </c>
      <c r="AP128" s="197">
        <f>+AM128-AN128-AO128</f>
        <v>261789921</v>
      </c>
      <c r="AR128" s="165" t="s">
        <v>12</v>
      </c>
      <c r="AS128" s="166">
        <f>SUM(AS130:AS130)</f>
        <v>261789921</v>
      </c>
      <c r="AT128" s="166">
        <f>SUM(AT130:AT130)</f>
        <v>0</v>
      </c>
      <c r="AU128" s="166">
        <f>SUM(AU130:AU130)</f>
        <v>0</v>
      </c>
      <c r="AV128" s="166">
        <f>+AS128-AT128-AU128</f>
        <v>261789921</v>
      </c>
      <c r="AX128" s="230" t="s">
        <v>12</v>
      </c>
      <c r="AY128" s="231">
        <f>SUM(AY130:AY130)</f>
        <v>261789921</v>
      </c>
      <c r="AZ128" s="240">
        <f>SUM(AZ130:AZ130)</f>
        <v>0</v>
      </c>
      <c r="BA128" s="240">
        <f>SUM(BA130:BA130)</f>
        <v>0</v>
      </c>
      <c r="BB128" s="231">
        <f>+AY128-AZ128-BA128</f>
        <v>261789921</v>
      </c>
      <c r="BD128" s="262" t="s">
        <v>12</v>
      </c>
      <c r="BE128" s="263">
        <f>SUM(BE130:BE130)</f>
        <v>261789921</v>
      </c>
      <c r="BF128" s="263">
        <f>SUM(BF130:BF130)</f>
        <v>0</v>
      </c>
      <c r="BG128" s="263">
        <f>SUM(BG130:BG130)</f>
        <v>0</v>
      </c>
      <c r="BH128" s="263">
        <f>+BE128-BF128-BG128</f>
        <v>261789921</v>
      </c>
      <c r="BJ128" s="285" t="s">
        <v>12</v>
      </c>
      <c r="BK128" s="206">
        <f>SUM(BK130:BK130)</f>
        <v>261789921</v>
      </c>
      <c r="BL128" s="206">
        <f>SUM(BL130:BL130)</f>
        <v>0</v>
      </c>
      <c r="BM128" s="206">
        <f>SUM(BM130:BM130)</f>
        <v>0</v>
      </c>
      <c r="BN128" s="206">
        <f>+BK128-BL128-BM128</f>
        <v>261789921</v>
      </c>
      <c r="BP128" s="303" t="s">
        <v>12</v>
      </c>
      <c r="BQ128" s="304">
        <f>SUM(BQ130:BQ130)</f>
        <v>261789921</v>
      </c>
      <c r="BR128" s="304">
        <f>SUM(BR130:BR130)</f>
        <v>0</v>
      </c>
      <c r="BS128" s="304">
        <f>SUM(BS130:BS130)</f>
        <v>0</v>
      </c>
      <c r="BT128" s="304">
        <f>+BQ128-BR128-BS128</f>
        <v>261789921</v>
      </c>
      <c r="BV128" s="49" t="s">
        <v>12</v>
      </c>
      <c r="BW128" s="50">
        <f>SUM(BW130:BW130)</f>
        <v>292352342</v>
      </c>
      <c r="BX128" s="50">
        <f>SUM(BX130:BX130)</f>
        <v>0</v>
      </c>
      <c r="BY128" s="50">
        <f>SUM(BY130:BY130)</f>
        <v>30562421</v>
      </c>
      <c r="BZ128" s="50">
        <f>+BW128-BX128-BY128</f>
        <v>261789921</v>
      </c>
      <c r="CC128" s="221"/>
    </row>
    <row r="129" spans="1:81" x14ac:dyDescent="0.2">
      <c r="A129" s="11" t="s">
        <v>1</v>
      </c>
      <c r="B129" s="323"/>
      <c r="C129" s="323"/>
      <c r="D129" s="323"/>
      <c r="E129" s="323"/>
      <c r="F129" s="325"/>
      <c r="H129" s="28" t="s">
        <v>1</v>
      </c>
      <c r="I129" s="29"/>
      <c r="J129" s="29"/>
      <c r="K129" s="29"/>
      <c r="L129" s="29"/>
      <c r="N129" s="79" t="s">
        <v>1</v>
      </c>
      <c r="O129" s="80"/>
      <c r="P129" s="80"/>
      <c r="Q129" s="80"/>
      <c r="R129" s="80"/>
      <c r="T129" s="110" t="s">
        <v>1</v>
      </c>
      <c r="U129" s="111"/>
      <c r="V129" s="129"/>
      <c r="W129" s="129"/>
      <c r="X129" s="111"/>
      <c r="Z129" s="138" t="s">
        <v>1</v>
      </c>
      <c r="AA129" s="139"/>
      <c r="AB129" s="147"/>
      <c r="AC129" s="147"/>
      <c r="AD129" s="139"/>
      <c r="AF129" s="167" t="s">
        <v>1</v>
      </c>
      <c r="AG129" s="168"/>
      <c r="AH129" s="176"/>
      <c r="AI129" s="176"/>
      <c r="AJ129" s="168"/>
      <c r="AL129" s="198" t="s">
        <v>1</v>
      </c>
      <c r="AM129" s="199"/>
      <c r="AN129" s="199"/>
      <c r="AO129" s="199"/>
      <c r="AP129" s="199"/>
      <c r="AR129" s="167" t="s">
        <v>1</v>
      </c>
      <c r="AS129" s="168"/>
      <c r="AT129" s="168"/>
      <c r="AU129" s="168"/>
      <c r="AV129" s="168"/>
      <c r="AX129" s="232" t="s">
        <v>1</v>
      </c>
      <c r="AY129" s="233"/>
      <c r="AZ129" s="241"/>
      <c r="BA129" s="241"/>
      <c r="BB129" s="233"/>
      <c r="BD129" s="264" t="s">
        <v>1</v>
      </c>
      <c r="BE129" s="265"/>
      <c r="BF129" s="265"/>
      <c r="BG129" s="265"/>
      <c r="BH129" s="265"/>
      <c r="BJ129" s="286" t="s">
        <v>1</v>
      </c>
      <c r="BK129" s="207"/>
      <c r="BL129" s="207"/>
      <c r="BM129" s="207"/>
      <c r="BN129" s="207"/>
      <c r="BP129" s="305" t="s">
        <v>1</v>
      </c>
      <c r="BQ129" s="306"/>
      <c r="BR129" s="306"/>
      <c r="BS129" s="306"/>
      <c r="BT129" s="306"/>
      <c r="BV129" s="51" t="s">
        <v>1</v>
      </c>
      <c r="BW129" s="52"/>
      <c r="BX129" s="52"/>
      <c r="BY129" s="52"/>
      <c r="BZ129" s="52"/>
      <c r="CC129" s="221"/>
    </row>
    <row r="130" spans="1:81" x14ac:dyDescent="0.2">
      <c r="A130" s="14" t="s">
        <v>27</v>
      </c>
      <c r="B130" s="95">
        <v>292352342</v>
      </c>
      <c r="C130" s="95">
        <v>0</v>
      </c>
      <c r="D130" s="95">
        <v>0</v>
      </c>
      <c r="E130" s="95">
        <f>+B130-C130-D130</f>
        <v>292352342</v>
      </c>
      <c r="F130" s="325">
        <v>1981834</v>
      </c>
      <c r="H130" s="36" t="s">
        <v>27</v>
      </c>
      <c r="I130" s="31">
        <f>+E130</f>
        <v>292352342</v>
      </c>
      <c r="J130" s="31">
        <v>0</v>
      </c>
      <c r="K130" s="31">
        <v>0</v>
      </c>
      <c r="L130" s="31">
        <f>+I130-J130-K130</f>
        <v>292352342</v>
      </c>
      <c r="N130" s="87" t="s">
        <v>27</v>
      </c>
      <c r="O130" s="82">
        <f>+L130</f>
        <v>292352342</v>
      </c>
      <c r="P130" s="82">
        <v>0</v>
      </c>
      <c r="Q130" s="82">
        <v>0</v>
      </c>
      <c r="R130" s="82">
        <f>+O130-P130-Q130</f>
        <v>292352342</v>
      </c>
      <c r="T130" s="120" t="s">
        <v>27</v>
      </c>
      <c r="U130" s="113">
        <f>+R130</f>
        <v>292352342</v>
      </c>
      <c r="V130" s="117">
        <v>0</v>
      </c>
      <c r="W130" s="117">
        <v>10066187</v>
      </c>
      <c r="X130" s="113">
        <f>+U130-V130-W130</f>
        <v>282286155</v>
      </c>
      <c r="Z130" s="151" t="s">
        <v>27</v>
      </c>
      <c r="AA130" s="141">
        <f>+X130</f>
        <v>282286155</v>
      </c>
      <c r="AB130" s="142">
        <v>0</v>
      </c>
      <c r="AC130" s="142">
        <v>0</v>
      </c>
      <c r="AD130" s="141">
        <f>+AA130-AB130-AC130</f>
        <v>282286155</v>
      </c>
      <c r="AF130" s="180" t="s">
        <v>27</v>
      </c>
      <c r="AG130" s="170">
        <f>+AD130</f>
        <v>282286155</v>
      </c>
      <c r="AH130" s="171">
        <v>0</v>
      </c>
      <c r="AI130" s="171">
        <v>20496234</v>
      </c>
      <c r="AJ130" s="170">
        <f>+AG130-AH130-AI130</f>
        <v>261789921</v>
      </c>
      <c r="AL130" s="214" t="s">
        <v>27</v>
      </c>
      <c r="AM130" s="201">
        <f>+AJ130</f>
        <v>261789921</v>
      </c>
      <c r="AN130" s="202">
        <v>0</v>
      </c>
      <c r="AO130" s="202">
        <v>0</v>
      </c>
      <c r="AP130" s="201">
        <f>+AM130-AN130-AO130</f>
        <v>261789921</v>
      </c>
      <c r="AR130" s="180" t="s">
        <v>27</v>
      </c>
      <c r="AS130" s="170">
        <f>+AP130</f>
        <v>261789921</v>
      </c>
      <c r="AT130" s="171">
        <v>0</v>
      </c>
      <c r="AU130" s="171">
        <v>0</v>
      </c>
      <c r="AV130" s="170">
        <f>+AS130-AT130-AU130</f>
        <v>261789921</v>
      </c>
      <c r="AX130" s="247" t="s">
        <v>27</v>
      </c>
      <c r="AY130" s="235">
        <f>+AV130</f>
        <v>261789921</v>
      </c>
      <c r="AZ130" s="236">
        <v>0</v>
      </c>
      <c r="BA130" s="236">
        <v>0</v>
      </c>
      <c r="BB130" s="235">
        <f>+AY130-AZ130-BA130</f>
        <v>261789921</v>
      </c>
      <c r="BD130" s="273" t="s">
        <v>27</v>
      </c>
      <c r="BE130" s="267">
        <f>+BB130</f>
        <v>261789921</v>
      </c>
      <c r="BF130" s="267">
        <v>0</v>
      </c>
      <c r="BG130" s="267">
        <v>0</v>
      </c>
      <c r="BH130" s="267">
        <f>+BE130-BF130-BG130</f>
        <v>261789921</v>
      </c>
      <c r="BJ130" s="290" t="s">
        <v>27</v>
      </c>
      <c r="BK130" s="202">
        <f>+BH130</f>
        <v>261789921</v>
      </c>
      <c r="BL130" s="202">
        <v>0</v>
      </c>
      <c r="BM130" s="202">
        <v>0</v>
      </c>
      <c r="BN130" s="202">
        <f>+BK130-BL130-BM130</f>
        <v>261789921</v>
      </c>
      <c r="BP130" s="314" t="s">
        <v>27</v>
      </c>
      <c r="BQ130" s="308">
        <f>+BN130</f>
        <v>261789921</v>
      </c>
      <c r="BR130" s="308">
        <v>0</v>
      </c>
      <c r="BS130" s="308">
        <v>0</v>
      </c>
      <c r="BT130" s="308">
        <f>+BQ130-BR130-BS130</f>
        <v>261789921</v>
      </c>
      <c r="BV130" s="60" t="s">
        <v>27</v>
      </c>
      <c r="BW130" s="54">
        <f>+B130</f>
        <v>292352342</v>
      </c>
      <c r="BX130" s="54">
        <f>+C130+J130+P130+V130+AB130+AH130+AN130+AT130+AZ130+BF130+BL130+BR130</f>
        <v>0</v>
      </c>
      <c r="BY130" s="54">
        <f>+D130+K130+Q130+W130+AC130+AI130+AO130+AU130+BA130+BG130+BM130+BS130</f>
        <v>30562421</v>
      </c>
      <c r="BZ130" s="54">
        <f>+BW130-BX130-BY130</f>
        <v>261789921</v>
      </c>
      <c r="CC130" s="221"/>
    </row>
    <row r="131" spans="1:81" x14ac:dyDescent="0.2">
      <c r="A131" s="3"/>
      <c r="B131" s="330"/>
      <c r="C131" s="330"/>
      <c r="D131" s="330"/>
      <c r="E131" s="330"/>
      <c r="F131" s="325"/>
      <c r="H131" s="25"/>
      <c r="I131" s="35"/>
      <c r="J131" s="35"/>
      <c r="K131" s="35"/>
      <c r="L131" s="35"/>
      <c r="N131" s="76"/>
      <c r="O131" s="86"/>
      <c r="P131" s="86"/>
      <c r="Q131" s="86"/>
      <c r="R131" s="86"/>
      <c r="T131" s="107"/>
      <c r="U131" s="119"/>
      <c r="V131" s="357"/>
      <c r="W131" s="357"/>
      <c r="X131" s="119"/>
      <c r="Z131" s="135"/>
      <c r="AA131" s="150"/>
      <c r="AB131" s="365"/>
      <c r="AC131" s="365"/>
      <c r="AD131" s="150"/>
      <c r="AF131" s="164"/>
      <c r="AG131" s="179"/>
      <c r="AH131" s="369"/>
      <c r="AI131" s="369"/>
      <c r="AJ131" s="179"/>
      <c r="AL131" s="195"/>
      <c r="AM131" s="213"/>
      <c r="AN131" s="213"/>
      <c r="AO131" s="213"/>
      <c r="AP131" s="213"/>
      <c r="AR131" s="164"/>
      <c r="AS131" s="179"/>
      <c r="AT131" s="179"/>
      <c r="AU131" s="179"/>
      <c r="AV131" s="179"/>
      <c r="AX131" s="229"/>
      <c r="AY131" s="246"/>
      <c r="AZ131" s="254"/>
      <c r="BA131" s="254"/>
      <c r="BB131" s="246"/>
      <c r="BD131" s="261"/>
      <c r="BE131" s="272"/>
      <c r="BF131" s="272"/>
      <c r="BG131" s="272"/>
      <c r="BH131" s="272"/>
      <c r="BJ131" s="284"/>
      <c r="BK131" s="289"/>
      <c r="BL131" s="289"/>
      <c r="BM131" s="289"/>
      <c r="BN131" s="289"/>
      <c r="BP131" s="302"/>
      <c r="BQ131" s="313"/>
      <c r="BR131" s="313"/>
      <c r="BS131" s="313"/>
      <c r="BT131" s="313"/>
      <c r="BV131" s="48"/>
      <c r="BW131" s="59"/>
      <c r="BX131" s="59"/>
      <c r="BY131" s="59"/>
      <c r="BZ131" s="59"/>
      <c r="CC131" s="221"/>
    </row>
    <row r="132" spans="1:81" s="19" customFormat="1" x14ac:dyDescent="0.2">
      <c r="A132" s="15" t="s">
        <v>13</v>
      </c>
      <c r="B132" s="322">
        <f>SUM(B134:B134)</f>
        <v>78957018</v>
      </c>
      <c r="C132" s="322">
        <f>SUM(C134:C134)</f>
        <v>0</v>
      </c>
      <c r="D132" s="322">
        <f>SUM(D134:D134)</f>
        <v>0</v>
      </c>
      <c r="E132" s="322">
        <f>+B132-C132-D132</f>
        <v>78957018</v>
      </c>
      <c r="F132" s="325"/>
      <c r="H132" s="26" t="s">
        <v>13</v>
      </c>
      <c r="I132" s="27">
        <f>SUM(I134:I134)</f>
        <v>78957018</v>
      </c>
      <c r="J132" s="27">
        <f>SUM(J134:J134)</f>
        <v>0</v>
      </c>
      <c r="K132" s="27">
        <f>SUM(K134:K134)</f>
        <v>0</v>
      </c>
      <c r="L132" s="27">
        <f>+I132-J132-K132</f>
        <v>78957018</v>
      </c>
      <c r="N132" s="77" t="s">
        <v>13</v>
      </c>
      <c r="O132" s="78">
        <f>SUM(O134:O134)</f>
        <v>78957018</v>
      </c>
      <c r="P132" s="78">
        <f>SUM(P134:P134)</f>
        <v>0</v>
      </c>
      <c r="Q132" s="78">
        <f>SUM(Q134:Q134)</f>
        <v>0</v>
      </c>
      <c r="R132" s="78">
        <f>+O132-P132-Q132</f>
        <v>78957018</v>
      </c>
      <c r="T132" s="108" t="s">
        <v>13</v>
      </c>
      <c r="U132" s="109">
        <f>SUM(U134:U134)</f>
        <v>78957018</v>
      </c>
      <c r="V132" s="128">
        <f>SUM(V134:V134)</f>
        <v>0</v>
      </c>
      <c r="W132" s="128">
        <f>SUM(W134:W134)</f>
        <v>13692092</v>
      </c>
      <c r="X132" s="109">
        <f>+U132-V132-W132</f>
        <v>65264926</v>
      </c>
      <c r="Z132" s="136" t="s">
        <v>13</v>
      </c>
      <c r="AA132" s="137">
        <f>SUM(AA134:AA134)</f>
        <v>65264926</v>
      </c>
      <c r="AB132" s="146">
        <f>SUM(AB134:AB134)</f>
        <v>0</v>
      </c>
      <c r="AC132" s="146">
        <f>SUM(AC134:AC134)</f>
        <v>18303463</v>
      </c>
      <c r="AD132" s="137">
        <f>+AA132-AB132-AC132</f>
        <v>46961463</v>
      </c>
      <c r="AF132" s="165" t="s">
        <v>13</v>
      </c>
      <c r="AG132" s="166">
        <f>SUM(AG134:AG134)</f>
        <v>46961463</v>
      </c>
      <c r="AH132" s="175">
        <f>SUM(AH134:AH134)</f>
        <v>0</v>
      </c>
      <c r="AI132" s="175">
        <f>SUM(AI134:AI134)</f>
        <v>5630000</v>
      </c>
      <c r="AJ132" s="166">
        <f>+AG132-AH132-AI132</f>
        <v>41331463</v>
      </c>
      <c r="AL132" s="196" t="s">
        <v>13</v>
      </c>
      <c r="AM132" s="197">
        <f>SUM(AM134:AM134)</f>
        <v>41331463</v>
      </c>
      <c r="AN132" s="197">
        <f>SUM(AN134:AN134)</f>
        <v>0</v>
      </c>
      <c r="AO132" s="197">
        <f>SUM(AO134:AO134)</f>
        <v>0</v>
      </c>
      <c r="AP132" s="197">
        <f>+AM132-AN132-AO132</f>
        <v>41331463</v>
      </c>
      <c r="AR132" s="165" t="s">
        <v>13</v>
      </c>
      <c r="AS132" s="166">
        <f>SUM(AS134:AS134)</f>
        <v>41331463</v>
      </c>
      <c r="AT132" s="166">
        <f>SUM(AT134:AT134)</f>
        <v>0</v>
      </c>
      <c r="AU132" s="166">
        <f>SUM(AU134:AU134)</f>
        <v>0</v>
      </c>
      <c r="AV132" s="166">
        <f>+AS132-AT132-AU132</f>
        <v>41331463</v>
      </c>
      <c r="AX132" s="230" t="s">
        <v>13</v>
      </c>
      <c r="AY132" s="231">
        <f>SUM(AY134:AY134)</f>
        <v>41331463</v>
      </c>
      <c r="AZ132" s="240">
        <f>SUM(AZ134:AZ134)</f>
        <v>0</v>
      </c>
      <c r="BA132" s="240">
        <f>SUM(BA134:BA134)</f>
        <v>0</v>
      </c>
      <c r="BB132" s="231">
        <f>+AY132-AZ132-BA132</f>
        <v>41331463</v>
      </c>
      <c r="BD132" s="262" t="s">
        <v>13</v>
      </c>
      <c r="BE132" s="263">
        <f>SUM(BE134:BE134)</f>
        <v>41331463</v>
      </c>
      <c r="BF132" s="263">
        <f>SUM(BF134:BF134)</f>
        <v>0</v>
      </c>
      <c r="BG132" s="263">
        <f>SUM(BG134:BG134)</f>
        <v>0</v>
      </c>
      <c r="BH132" s="263">
        <f>+BE132-BF132-BG132</f>
        <v>41331463</v>
      </c>
      <c r="BJ132" s="285" t="s">
        <v>13</v>
      </c>
      <c r="BK132" s="206">
        <f>SUM(BK134:BK134)</f>
        <v>41331463</v>
      </c>
      <c r="BL132" s="206">
        <f>SUM(BL134:BL134)</f>
        <v>0</v>
      </c>
      <c r="BM132" s="206">
        <f>SUM(BM134:BM134)</f>
        <v>0</v>
      </c>
      <c r="BN132" s="206">
        <f>+BK132-BL132-BM132</f>
        <v>41331463</v>
      </c>
      <c r="BP132" s="303" t="s">
        <v>13</v>
      </c>
      <c r="BQ132" s="304">
        <f>SUM(BQ134:BQ134)</f>
        <v>41331463</v>
      </c>
      <c r="BR132" s="304">
        <f>SUM(BR134:BR134)</f>
        <v>0</v>
      </c>
      <c r="BS132" s="304">
        <f>SUM(BS134:BS134)</f>
        <v>0</v>
      </c>
      <c r="BT132" s="304">
        <f>+BQ132-BR132-BS132</f>
        <v>41331463</v>
      </c>
      <c r="BV132" s="49" t="s">
        <v>13</v>
      </c>
      <c r="BW132" s="50">
        <f>SUM(BW134:BW134)</f>
        <v>78957018</v>
      </c>
      <c r="BX132" s="50">
        <f>SUM(BX134:BX134)</f>
        <v>0</v>
      </c>
      <c r="BY132" s="50">
        <f>SUM(BY134:BY134)</f>
        <v>37625555</v>
      </c>
      <c r="BZ132" s="50">
        <f>+BW132-BX132-BY132</f>
        <v>41331463</v>
      </c>
      <c r="CC132" s="221"/>
    </row>
    <row r="133" spans="1:81" x14ac:dyDescent="0.2">
      <c r="A133" s="11" t="s">
        <v>1</v>
      </c>
      <c r="B133" s="323"/>
      <c r="C133" s="323"/>
      <c r="D133" s="323"/>
      <c r="E133" s="323"/>
      <c r="F133" s="325"/>
      <c r="H133" s="28" t="s">
        <v>1</v>
      </c>
      <c r="I133" s="29"/>
      <c r="J133" s="29"/>
      <c r="K133" s="29"/>
      <c r="L133" s="29"/>
      <c r="N133" s="79" t="s">
        <v>1</v>
      </c>
      <c r="O133" s="80"/>
      <c r="P133" s="80"/>
      <c r="Q133" s="80"/>
      <c r="R133" s="80"/>
      <c r="T133" s="110" t="s">
        <v>1</v>
      </c>
      <c r="U133" s="111"/>
      <c r="V133" s="129"/>
      <c r="W133" s="129"/>
      <c r="X133" s="111"/>
      <c r="Z133" s="138" t="s">
        <v>1</v>
      </c>
      <c r="AA133" s="139"/>
      <c r="AB133" s="147"/>
      <c r="AC133" s="147"/>
      <c r="AD133" s="139"/>
      <c r="AF133" s="167" t="s">
        <v>1</v>
      </c>
      <c r="AG133" s="168"/>
      <c r="AH133" s="176"/>
      <c r="AI133" s="176"/>
      <c r="AJ133" s="168"/>
      <c r="AL133" s="198" t="s">
        <v>1</v>
      </c>
      <c r="AM133" s="199"/>
      <c r="AN133" s="199"/>
      <c r="AO133" s="199"/>
      <c r="AP133" s="199"/>
      <c r="AR133" s="167" t="s">
        <v>1</v>
      </c>
      <c r="AS133" s="168"/>
      <c r="AT133" s="168"/>
      <c r="AU133" s="168"/>
      <c r="AV133" s="168"/>
      <c r="AX133" s="232" t="s">
        <v>1</v>
      </c>
      <c r="AY133" s="233"/>
      <c r="AZ133" s="241"/>
      <c r="BA133" s="241"/>
      <c r="BB133" s="233"/>
      <c r="BD133" s="264" t="s">
        <v>1</v>
      </c>
      <c r="BE133" s="265"/>
      <c r="BF133" s="265"/>
      <c r="BG133" s="265"/>
      <c r="BH133" s="265"/>
      <c r="BJ133" s="286" t="s">
        <v>1</v>
      </c>
      <c r="BK133" s="207"/>
      <c r="BL133" s="207"/>
      <c r="BM133" s="207"/>
      <c r="BN133" s="207"/>
      <c r="BP133" s="305" t="s">
        <v>1</v>
      </c>
      <c r="BQ133" s="306"/>
      <c r="BR133" s="306"/>
      <c r="BS133" s="306"/>
      <c r="BT133" s="306"/>
      <c r="BV133" s="51" t="s">
        <v>1</v>
      </c>
      <c r="BW133" s="52"/>
      <c r="BX133" s="52"/>
      <c r="BY133" s="52"/>
      <c r="BZ133" s="52"/>
      <c r="CC133" s="221"/>
    </row>
    <row r="134" spans="1:81" x14ac:dyDescent="0.2">
      <c r="A134" s="13" t="s">
        <v>26</v>
      </c>
      <c r="B134" s="95">
        <v>78957018</v>
      </c>
      <c r="C134" s="95">
        <v>0</v>
      </c>
      <c r="D134" s="95">
        <v>0</v>
      </c>
      <c r="E134" s="95">
        <f>+B134-C134-D134</f>
        <v>78957018</v>
      </c>
      <c r="F134" s="325">
        <v>94886</v>
      </c>
      <c r="H134" s="30" t="s">
        <v>26</v>
      </c>
      <c r="I134" s="31">
        <f>+E134</f>
        <v>78957018</v>
      </c>
      <c r="J134" s="31">
        <v>0</v>
      </c>
      <c r="K134" s="31">
        <v>0</v>
      </c>
      <c r="L134" s="31">
        <f>+I134-J134-K134</f>
        <v>78957018</v>
      </c>
      <c r="N134" s="81" t="s">
        <v>26</v>
      </c>
      <c r="O134" s="82">
        <f>+L134</f>
        <v>78957018</v>
      </c>
      <c r="P134" s="82">
        <v>0</v>
      </c>
      <c r="Q134" s="82">
        <v>0</v>
      </c>
      <c r="R134" s="82">
        <f>+O134-P134-Q134</f>
        <v>78957018</v>
      </c>
      <c r="T134" s="112" t="s">
        <v>26</v>
      </c>
      <c r="U134" s="113">
        <f>+R134</f>
        <v>78957018</v>
      </c>
      <c r="V134" s="117">
        <v>0</v>
      </c>
      <c r="W134" s="117">
        <v>13692092</v>
      </c>
      <c r="X134" s="113">
        <f>+U134-V134-W134</f>
        <v>65264926</v>
      </c>
      <c r="Z134" s="140" t="s">
        <v>26</v>
      </c>
      <c r="AA134" s="141">
        <f>+X134</f>
        <v>65264926</v>
      </c>
      <c r="AB134" s="142">
        <v>0</v>
      </c>
      <c r="AC134" s="142">
        <v>18303463</v>
      </c>
      <c r="AD134" s="141">
        <f>+AA134-AB134-AC134</f>
        <v>46961463</v>
      </c>
      <c r="AF134" s="169" t="s">
        <v>26</v>
      </c>
      <c r="AG134" s="170">
        <f>+AD134</f>
        <v>46961463</v>
      </c>
      <c r="AH134" s="171">
        <v>0</v>
      </c>
      <c r="AI134" s="171">
        <v>5630000</v>
      </c>
      <c r="AJ134" s="170">
        <f>+AG134-AH134-AI134</f>
        <v>41331463</v>
      </c>
      <c r="AL134" s="200" t="s">
        <v>26</v>
      </c>
      <c r="AM134" s="201">
        <f>+AJ134</f>
        <v>41331463</v>
      </c>
      <c r="AN134" s="201">
        <v>0</v>
      </c>
      <c r="AO134" s="201">
        <v>0</v>
      </c>
      <c r="AP134" s="201">
        <f>+AM134-AN134-AO134</f>
        <v>41331463</v>
      </c>
      <c r="AR134" s="169" t="s">
        <v>26</v>
      </c>
      <c r="AS134" s="170">
        <f>+AP134</f>
        <v>41331463</v>
      </c>
      <c r="AT134" s="170">
        <v>0</v>
      </c>
      <c r="AU134" s="170">
        <v>0</v>
      </c>
      <c r="AV134" s="170">
        <f>+AS134-AT134-AU134</f>
        <v>41331463</v>
      </c>
      <c r="AX134" s="234" t="s">
        <v>26</v>
      </c>
      <c r="AY134" s="235">
        <f>+AV134</f>
        <v>41331463</v>
      </c>
      <c r="AZ134" s="236">
        <v>0</v>
      </c>
      <c r="BA134" s="236">
        <v>0</v>
      </c>
      <c r="BB134" s="235">
        <f>+AY134-AZ134-BA134</f>
        <v>41331463</v>
      </c>
      <c r="BD134" s="266" t="s">
        <v>26</v>
      </c>
      <c r="BE134" s="267">
        <f>+BB134</f>
        <v>41331463</v>
      </c>
      <c r="BF134" s="267">
        <v>0</v>
      </c>
      <c r="BG134" s="267">
        <v>0</v>
      </c>
      <c r="BH134" s="267">
        <f>+BE134-BF134-BG134</f>
        <v>41331463</v>
      </c>
      <c r="BJ134" s="208" t="s">
        <v>26</v>
      </c>
      <c r="BK134" s="202">
        <f>+BH134</f>
        <v>41331463</v>
      </c>
      <c r="BL134" s="202">
        <v>0</v>
      </c>
      <c r="BM134" s="202">
        <v>0</v>
      </c>
      <c r="BN134" s="202">
        <f>+BK134-BL134-BM134</f>
        <v>41331463</v>
      </c>
      <c r="BP134" s="307" t="s">
        <v>26</v>
      </c>
      <c r="BQ134" s="308">
        <f>+BN134</f>
        <v>41331463</v>
      </c>
      <c r="BR134" s="308">
        <v>0</v>
      </c>
      <c r="BS134" s="308">
        <v>0</v>
      </c>
      <c r="BT134" s="308">
        <f>+BQ134-BR134-BS134</f>
        <v>41331463</v>
      </c>
      <c r="BV134" s="53" t="s">
        <v>26</v>
      </c>
      <c r="BW134" s="54">
        <f>+B134</f>
        <v>78957018</v>
      </c>
      <c r="BX134" s="54">
        <f>+C134+J134+P134+V134+AB134+AH134+AN134+AT134+AZ134+BF134+BL134+BR134</f>
        <v>0</v>
      </c>
      <c r="BY134" s="54">
        <f>+D134+K134+Q134+W134+AC134+AI134+AO134+AU134+BA134+BG134+BM134+BS134</f>
        <v>37625555</v>
      </c>
      <c r="BZ134" s="54">
        <f>+BW134-BX134-BY134</f>
        <v>41331463</v>
      </c>
      <c r="CC134" s="221"/>
    </row>
    <row r="135" spans="1:81" x14ac:dyDescent="0.2">
      <c r="A135" s="3"/>
      <c r="B135" s="330"/>
      <c r="C135" s="330"/>
      <c r="D135" s="330"/>
      <c r="E135" s="330"/>
      <c r="F135" s="325"/>
      <c r="H135" s="25"/>
      <c r="I135" s="35"/>
      <c r="J135" s="35"/>
      <c r="K135" s="35"/>
      <c r="L135" s="35"/>
      <c r="N135" s="76"/>
      <c r="O135" s="86"/>
      <c r="P135" s="86"/>
      <c r="Q135" s="86"/>
      <c r="R135" s="86"/>
      <c r="T135" s="107"/>
      <c r="U135" s="119"/>
      <c r="V135" s="357"/>
      <c r="W135" s="357"/>
      <c r="X135" s="119"/>
      <c r="Z135" s="135"/>
      <c r="AA135" s="150"/>
      <c r="AB135" s="365"/>
      <c r="AC135" s="365"/>
      <c r="AD135" s="150"/>
      <c r="AF135" s="164"/>
      <c r="AG135" s="179"/>
      <c r="AH135" s="369"/>
      <c r="AI135" s="369"/>
      <c r="AJ135" s="179"/>
      <c r="AL135" s="195"/>
      <c r="AM135" s="213"/>
      <c r="AN135" s="213"/>
      <c r="AO135" s="213"/>
      <c r="AP135" s="213"/>
      <c r="AR135" s="164"/>
      <c r="AS135" s="179"/>
      <c r="AT135" s="179"/>
      <c r="AU135" s="179"/>
      <c r="AV135" s="179"/>
      <c r="AX135" s="229"/>
      <c r="AY135" s="246"/>
      <c r="AZ135" s="254"/>
      <c r="BA135" s="254"/>
      <c r="BB135" s="246"/>
      <c r="BD135" s="261"/>
      <c r="BE135" s="272"/>
      <c r="BF135" s="272"/>
      <c r="BG135" s="272"/>
      <c r="BH135" s="272"/>
      <c r="BJ135" s="284"/>
      <c r="BK135" s="289"/>
      <c r="BL135" s="289"/>
      <c r="BM135" s="289"/>
      <c r="BN135" s="289"/>
      <c r="BP135" s="302"/>
      <c r="BQ135" s="313"/>
      <c r="BR135" s="313"/>
      <c r="BS135" s="313"/>
      <c r="BT135" s="313"/>
      <c r="BV135" s="48"/>
      <c r="BW135" s="59"/>
      <c r="BX135" s="59"/>
      <c r="BY135" s="59"/>
      <c r="BZ135" s="59"/>
      <c r="CC135" s="221"/>
    </row>
    <row r="136" spans="1:81" x14ac:dyDescent="0.2">
      <c r="A136" s="3"/>
      <c r="B136" s="278"/>
      <c r="C136" s="278"/>
      <c r="D136" s="278"/>
      <c r="E136" s="278"/>
      <c r="F136" s="325"/>
      <c r="H136" s="25"/>
      <c r="I136" s="24"/>
      <c r="J136" s="24"/>
      <c r="K136" s="24"/>
      <c r="L136" s="24"/>
      <c r="N136" s="76"/>
      <c r="O136" s="75"/>
      <c r="P136" s="75"/>
      <c r="Q136" s="75"/>
      <c r="R136" s="75"/>
      <c r="T136" s="107"/>
      <c r="U136" s="106"/>
      <c r="V136" s="355"/>
      <c r="W136" s="355"/>
      <c r="X136" s="106"/>
      <c r="Z136" s="135"/>
      <c r="AA136" s="134"/>
      <c r="AB136" s="363"/>
      <c r="AC136" s="363"/>
      <c r="AD136" s="134"/>
      <c r="AF136" s="164"/>
      <c r="AG136" s="163"/>
      <c r="AH136" s="188"/>
      <c r="AI136" s="188"/>
      <c r="AJ136" s="163"/>
      <c r="AL136" s="195"/>
      <c r="AM136" s="194"/>
      <c r="AN136" s="194"/>
      <c r="AO136" s="194"/>
      <c r="AP136" s="194"/>
      <c r="AR136" s="164"/>
      <c r="AS136" s="163"/>
      <c r="AT136" s="163"/>
      <c r="AU136" s="163"/>
      <c r="AV136" s="163"/>
      <c r="AX136" s="229"/>
      <c r="AY136" s="228"/>
      <c r="AZ136" s="244"/>
      <c r="BA136" s="244"/>
      <c r="BB136" s="228"/>
      <c r="BD136" s="261"/>
      <c r="BE136" s="260"/>
      <c r="BF136" s="260"/>
      <c r="BG136" s="260"/>
      <c r="BH136" s="260"/>
      <c r="BJ136" s="284"/>
      <c r="BK136" s="210"/>
      <c r="BL136" s="210"/>
      <c r="BM136" s="210"/>
      <c r="BN136" s="210"/>
      <c r="BP136" s="302"/>
      <c r="BQ136" s="301"/>
      <c r="BR136" s="301"/>
      <c r="BS136" s="301"/>
      <c r="BT136" s="301"/>
      <c r="BV136" s="48"/>
      <c r="BW136" s="47"/>
      <c r="BX136" s="47"/>
      <c r="BY136" s="47"/>
      <c r="BZ136" s="47"/>
      <c r="CC136" s="221"/>
    </row>
    <row r="137" spans="1:81" ht="15.75" x14ac:dyDescent="0.2">
      <c r="A137" s="1" t="s">
        <v>6</v>
      </c>
      <c r="B137" s="333"/>
      <c r="C137" s="278"/>
      <c r="D137" s="278"/>
      <c r="E137" s="278"/>
      <c r="F137" s="325"/>
      <c r="H137" s="23" t="s">
        <v>6</v>
      </c>
      <c r="I137" s="24"/>
      <c r="J137" s="24"/>
      <c r="K137" s="24"/>
      <c r="L137" s="24"/>
      <c r="N137" s="74" t="s">
        <v>6</v>
      </c>
      <c r="O137" s="75"/>
      <c r="P137" s="75"/>
      <c r="Q137" s="75"/>
      <c r="R137" s="75"/>
      <c r="T137" s="105" t="s">
        <v>6</v>
      </c>
      <c r="U137" s="106"/>
      <c r="V137" s="355"/>
      <c r="W137" s="355"/>
      <c r="X137" s="106"/>
      <c r="Z137" s="133" t="s">
        <v>6</v>
      </c>
      <c r="AA137" s="134"/>
      <c r="AB137" s="363"/>
      <c r="AC137" s="363"/>
      <c r="AD137" s="134"/>
      <c r="AF137" s="162" t="s">
        <v>6</v>
      </c>
      <c r="AG137" s="163"/>
      <c r="AH137" s="188"/>
      <c r="AI137" s="188"/>
      <c r="AJ137" s="163"/>
      <c r="AL137" s="193" t="s">
        <v>6</v>
      </c>
      <c r="AM137" s="194"/>
      <c r="AN137" s="194"/>
      <c r="AO137" s="194"/>
      <c r="AP137" s="194"/>
      <c r="AR137" s="162" t="s">
        <v>6</v>
      </c>
      <c r="AS137" s="163"/>
      <c r="AT137" s="163"/>
      <c r="AU137" s="163"/>
      <c r="AV137" s="163"/>
      <c r="AX137" s="227" t="s">
        <v>6</v>
      </c>
      <c r="AY137" s="228"/>
      <c r="AZ137" s="244"/>
      <c r="BA137" s="244"/>
      <c r="BB137" s="228"/>
      <c r="BD137" s="259" t="s">
        <v>6</v>
      </c>
      <c r="BE137" s="260"/>
      <c r="BF137" s="260"/>
      <c r="BG137" s="260"/>
      <c r="BH137" s="260"/>
      <c r="BJ137" s="283" t="s">
        <v>6</v>
      </c>
      <c r="BK137" s="210"/>
      <c r="BL137" s="210"/>
      <c r="BM137" s="210"/>
      <c r="BN137" s="210"/>
      <c r="BP137" s="300" t="s">
        <v>6</v>
      </c>
      <c r="BQ137" s="301"/>
      <c r="BR137" s="301"/>
      <c r="BS137" s="301"/>
      <c r="BT137" s="301"/>
      <c r="BV137" s="46" t="s">
        <v>6</v>
      </c>
      <c r="BW137" s="47"/>
      <c r="BX137" s="47"/>
      <c r="BY137" s="47"/>
      <c r="BZ137" s="47"/>
      <c r="CC137" s="221"/>
    </row>
    <row r="138" spans="1:81" x14ac:dyDescent="0.2">
      <c r="A138" s="5"/>
      <c r="B138" s="278"/>
      <c r="C138" s="278"/>
      <c r="D138" s="278"/>
      <c r="E138" s="278"/>
      <c r="F138" s="325"/>
      <c r="H138" s="38"/>
      <c r="I138" s="24"/>
      <c r="J138" s="24"/>
      <c r="K138" s="24"/>
      <c r="L138" s="24"/>
      <c r="N138" s="89"/>
      <c r="O138" s="75"/>
      <c r="P138" s="75"/>
      <c r="Q138" s="75"/>
      <c r="R138" s="75"/>
      <c r="T138" s="122"/>
      <c r="U138" s="106"/>
      <c r="V138" s="355"/>
      <c r="W138" s="355"/>
      <c r="X138" s="106"/>
      <c r="Z138" s="153"/>
      <c r="AA138" s="134"/>
      <c r="AB138" s="363"/>
      <c r="AC138" s="363"/>
      <c r="AD138" s="134"/>
      <c r="AF138" s="182"/>
      <c r="AG138" s="163"/>
      <c r="AH138" s="188"/>
      <c r="AI138" s="188"/>
      <c r="AJ138" s="163"/>
      <c r="AL138" s="216"/>
      <c r="AM138" s="194"/>
      <c r="AN138" s="194"/>
      <c r="AO138" s="194"/>
      <c r="AP138" s="194"/>
      <c r="AR138" s="182"/>
      <c r="AS138" s="163"/>
      <c r="AT138" s="163"/>
      <c r="AU138" s="163"/>
      <c r="AV138" s="163"/>
      <c r="AX138" s="249"/>
      <c r="AY138" s="228"/>
      <c r="AZ138" s="244"/>
      <c r="BA138" s="244"/>
      <c r="BB138" s="228"/>
      <c r="BD138" s="261"/>
      <c r="BE138" s="260"/>
      <c r="BF138" s="260"/>
      <c r="BG138" s="260"/>
      <c r="BH138" s="260"/>
      <c r="BJ138" s="284"/>
      <c r="BK138" s="210"/>
      <c r="BL138" s="210"/>
      <c r="BM138" s="210"/>
      <c r="BN138" s="210"/>
      <c r="BP138" s="302"/>
      <c r="BQ138" s="301"/>
      <c r="BR138" s="301"/>
      <c r="BS138" s="301"/>
      <c r="BT138" s="301"/>
      <c r="BV138" s="62"/>
      <c r="BW138" s="47"/>
      <c r="BX138" s="47"/>
      <c r="BY138" s="47"/>
      <c r="BZ138" s="47"/>
      <c r="CC138" s="221"/>
    </row>
    <row r="139" spans="1:81" s="19" customFormat="1" x14ac:dyDescent="0.2">
      <c r="A139" s="15" t="s">
        <v>13</v>
      </c>
      <c r="B139" s="322">
        <f>SUM(B141:B141)</f>
        <v>828763335</v>
      </c>
      <c r="C139" s="322">
        <f>SUM(C141:C141)</f>
        <v>0</v>
      </c>
      <c r="D139" s="322">
        <f>SUM(D141:D141)</f>
        <v>0</v>
      </c>
      <c r="E139" s="322">
        <f>+B139-C139-D139</f>
        <v>828763335</v>
      </c>
      <c r="F139" s="325"/>
      <c r="H139" s="26" t="s">
        <v>13</v>
      </c>
      <c r="I139" s="27">
        <f>SUM(I141:I141)</f>
        <v>828763335</v>
      </c>
      <c r="J139" s="27">
        <f>SUM(J141:J141)</f>
        <v>0</v>
      </c>
      <c r="K139" s="27">
        <f>SUM(K141:K141)</f>
        <v>0</v>
      </c>
      <c r="L139" s="27">
        <f>+I139-J139-K139</f>
        <v>828763335</v>
      </c>
      <c r="N139" s="77" t="s">
        <v>13</v>
      </c>
      <c r="O139" s="78">
        <f>SUM(O141:O141)</f>
        <v>828763335</v>
      </c>
      <c r="P139" s="78">
        <f>SUM(P141:P141)</f>
        <v>0</v>
      </c>
      <c r="Q139" s="78">
        <f>SUM(Q141:Q141)</f>
        <v>0</v>
      </c>
      <c r="R139" s="78">
        <f>+O139-P139-Q139</f>
        <v>828763335</v>
      </c>
      <c r="T139" s="108" t="s">
        <v>13</v>
      </c>
      <c r="U139" s="109">
        <f>SUM(U141:U141)</f>
        <v>828763335</v>
      </c>
      <c r="V139" s="128">
        <f>SUM(V141:V141)</f>
        <v>0</v>
      </c>
      <c r="W139" s="128">
        <f>SUM(W141:W141)</f>
        <v>0</v>
      </c>
      <c r="X139" s="109">
        <f>+U139-V139-W139</f>
        <v>828763335</v>
      </c>
      <c r="Z139" s="136" t="s">
        <v>13</v>
      </c>
      <c r="AA139" s="137">
        <f>SUM(AA141:AA141)</f>
        <v>828763335</v>
      </c>
      <c r="AB139" s="146">
        <f>SUM(AB141:AB141)</f>
        <v>0</v>
      </c>
      <c r="AC139" s="146">
        <f>SUM(AC141:AC141)</f>
        <v>0</v>
      </c>
      <c r="AD139" s="137">
        <f>+AA139-AB139-AC139</f>
        <v>828763335</v>
      </c>
      <c r="AF139" s="165" t="s">
        <v>13</v>
      </c>
      <c r="AG139" s="166">
        <f>SUM(AG141:AG141)</f>
        <v>828763335</v>
      </c>
      <c r="AH139" s="175">
        <f>SUM(AH141:AH141)</f>
        <v>0</v>
      </c>
      <c r="AI139" s="175">
        <f>SUM(AI141:AI141)</f>
        <v>0</v>
      </c>
      <c r="AJ139" s="166">
        <f>+AG139-AH139-AI139</f>
        <v>828763335</v>
      </c>
      <c r="AL139" s="196" t="s">
        <v>13</v>
      </c>
      <c r="AM139" s="197">
        <f>SUM(AM141:AM141)</f>
        <v>828763335</v>
      </c>
      <c r="AN139" s="197">
        <f>SUM(AN141:AN141)</f>
        <v>0</v>
      </c>
      <c r="AO139" s="197">
        <f>SUM(AO141:AO141)</f>
        <v>0</v>
      </c>
      <c r="AP139" s="197">
        <f>+AM139-AN139-AO139</f>
        <v>828763335</v>
      </c>
      <c r="AR139" s="165" t="s">
        <v>13</v>
      </c>
      <c r="AS139" s="166">
        <f>SUM(AS141:AS141)</f>
        <v>828763335</v>
      </c>
      <c r="AT139" s="166">
        <f>SUM(AT141:AT141)</f>
        <v>0</v>
      </c>
      <c r="AU139" s="166">
        <f>SUM(AU141:AU141)</f>
        <v>0</v>
      </c>
      <c r="AV139" s="166">
        <f>+AS139-AT139-AU139</f>
        <v>828763335</v>
      </c>
      <c r="AX139" s="230" t="s">
        <v>13</v>
      </c>
      <c r="AY139" s="231">
        <f>SUM(AY141:AY141)</f>
        <v>828763335</v>
      </c>
      <c r="AZ139" s="240">
        <f>SUM(AZ141:AZ141)</f>
        <v>0</v>
      </c>
      <c r="BA139" s="240">
        <f>SUM(BA141:BA141)</f>
        <v>0</v>
      </c>
      <c r="BB139" s="231">
        <f>+AY139-AZ139-BA139</f>
        <v>828763335</v>
      </c>
      <c r="BD139" s="262" t="s">
        <v>13</v>
      </c>
      <c r="BE139" s="263">
        <f>SUM(BE141:BE141)</f>
        <v>828763335</v>
      </c>
      <c r="BF139" s="263">
        <f>SUM(BF141:BF141)</f>
        <v>0</v>
      </c>
      <c r="BG139" s="263">
        <f>SUM(BG141:BG141)</f>
        <v>0</v>
      </c>
      <c r="BH139" s="263">
        <f>+BE139-BF139-BG139</f>
        <v>828763335</v>
      </c>
      <c r="BJ139" s="285" t="s">
        <v>13</v>
      </c>
      <c r="BK139" s="206">
        <f>SUM(BK141:BK141)</f>
        <v>828763335</v>
      </c>
      <c r="BL139" s="206">
        <f>SUM(BL141:BL141)</f>
        <v>0</v>
      </c>
      <c r="BM139" s="206">
        <f>SUM(BM141:BM141)</f>
        <v>0</v>
      </c>
      <c r="BN139" s="206">
        <f>+BK139-BL139-BM139</f>
        <v>828763335</v>
      </c>
      <c r="BP139" s="303" t="s">
        <v>13</v>
      </c>
      <c r="BQ139" s="304">
        <f>SUM(BQ141:BQ141)</f>
        <v>828763335</v>
      </c>
      <c r="BR139" s="304">
        <f>SUM(BR141:BR141)</f>
        <v>0</v>
      </c>
      <c r="BS139" s="304">
        <f>SUM(BS141:BS141)</f>
        <v>0</v>
      </c>
      <c r="BT139" s="304">
        <f>+BQ139-BR139-BS139</f>
        <v>828763335</v>
      </c>
      <c r="BV139" s="49" t="s">
        <v>13</v>
      </c>
      <c r="BW139" s="50">
        <f>SUM(BW141:BW141)</f>
        <v>828763335</v>
      </c>
      <c r="BX139" s="50">
        <f>SUM(BX141:BX141)</f>
        <v>0</v>
      </c>
      <c r="BY139" s="50">
        <f>SUM(BY141:BY141)</f>
        <v>0</v>
      </c>
      <c r="BZ139" s="50">
        <f>+BW139-BX139-BY139</f>
        <v>828763335</v>
      </c>
      <c r="CA139" s="295">
        <f>+BZ139</f>
        <v>828763335</v>
      </c>
      <c r="CB139" s="222">
        <f>+CA140-CA139</f>
        <v>0</v>
      </c>
      <c r="CC139" s="221"/>
    </row>
    <row r="140" spans="1:81" x14ac:dyDescent="0.2">
      <c r="A140" s="11" t="s">
        <v>1</v>
      </c>
      <c r="B140" s="323"/>
      <c r="C140" s="323"/>
      <c r="D140" s="323"/>
      <c r="E140" s="323"/>
      <c r="F140" s="325"/>
      <c r="H140" s="28" t="s">
        <v>1</v>
      </c>
      <c r="I140" s="29"/>
      <c r="J140" s="29"/>
      <c r="K140" s="29"/>
      <c r="L140" s="29"/>
      <c r="N140" s="79" t="s">
        <v>1</v>
      </c>
      <c r="O140" s="80"/>
      <c r="P140" s="80"/>
      <c r="Q140" s="80"/>
      <c r="R140" s="80"/>
      <c r="T140" s="110" t="s">
        <v>1</v>
      </c>
      <c r="U140" s="111"/>
      <c r="V140" s="129"/>
      <c r="W140" s="129"/>
      <c r="X140" s="111"/>
      <c r="Z140" s="138" t="s">
        <v>1</v>
      </c>
      <c r="AA140" s="139"/>
      <c r="AB140" s="147"/>
      <c r="AC140" s="147"/>
      <c r="AD140" s="139"/>
      <c r="AF140" s="167" t="s">
        <v>1</v>
      </c>
      <c r="AG140" s="168"/>
      <c r="AH140" s="176"/>
      <c r="AI140" s="176"/>
      <c r="AJ140" s="168"/>
      <c r="AL140" s="198" t="s">
        <v>1</v>
      </c>
      <c r="AM140" s="199"/>
      <c r="AN140" s="199"/>
      <c r="AO140" s="199"/>
      <c r="AP140" s="199"/>
      <c r="AR140" s="167" t="s">
        <v>1</v>
      </c>
      <c r="AS140" s="168"/>
      <c r="AT140" s="168"/>
      <c r="AU140" s="168"/>
      <c r="AV140" s="168"/>
      <c r="AX140" s="232" t="s">
        <v>1</v>
      </c>
      <c r="AY140" s="233"/>
      <c r="AZ140" s="241"/>
      <c r="BA140" s="241"/>
      <c r="BB140" s="233"/>
      <c r="BD140" s="264" t="s">
        <v>1</v>
      </c>
      <c r="BE140" s="265"/>
      <c r="BF140" s="265"/>
      <c r="BG140" s="265"/>
      <c r="BH140" s="265"/>
      <c r="BJ140" s="286" t="s">
        <v>1</v>
      </c>
      <c r="BK140" s="207"/>
      <c r="BL140" s="207"/>
      <c r="BM140" s="207"/>
      <c r="BN140" s="207"/>
      <c r="BP140" s="305" t="s">
        <v>1</v>
      </c>
      <c r="BQ140" s="306"/>
      <c r="BR140" s="306"/>
      <c r="BS140" s="306"/>
      <c r="BT140" s="306"/>
      <c r="BV140" s="51" t="s">
        <v>1</v>
      </c>
      <c r="BW140" s="52"/>
      <c r="BX140" s="52"/>
      <c r="BY140" s="52"/>
      <c r="BZ140" s="52"/>
      <c r="CA140" s="221">
        <v>828763335</v>
      </c>
      <c r="CC140" s="221"/>
    </row>
    <row r="141" spans="1:81" x14ac:dyDescent="0.2">
      <c r="A141" s="13" t="s">
        <v>35</v>
      </c>
      <c r="B141" s="332">
        <v>828763335</v>
      </c>
      <c r="C141" s="331">
        <v>0</v>
      </c>
      <c r="D141" s="331">
        <v>0</v>
      </c>
      <c r="E141" s="95">
        <f t="shared" ref="E141" si="405">+B141-C141-D141</f>
        <v>828763335</v>
      </c>
      <c r="F141" s="18">
        <v>116338</v>
      </c>
      <c r="H141" s="30" t="s">
        <v>35</v>
      </c>
      <c r="I141" s="31">
        <f>+E141</f>
        <v>828763335</v>
      </c>
      <c r="J141" s="31">
        <v>0</v>
      </c>
      <c r="K141" s="31">
        <v>0</v>
      </c>
      <c r="L141" s="31">
        <f>+I141-J141-K141</f>
        <v>828763335</v>
      </c>
      <c r="N141" s="81" t="s">
        <v>35</v>
      </c>
      <c r="O141" s="82">
        <f>+L141</f>
        <v>828763335</v>
      </c>
      <c r="P141" s="82">
        <v>0</v>
      </c>
      <c r="Q141" s="82">
        <v>0</v>
      </c>
      <c r="R141" s="82">
        <f>+O141-P141-Q141</f>
        <v>828763335</v>
      </c>
      <c r="T141" s="112" t="s">
        <v>35</v>
      </c>
      <c r="U141" s="113">
        <f>+R141</f>
        <v>828763335</v>
      </c>
      <c r="V141" s="117">
        <v>0</v>
      </c>
      <c r="W141" s="117">
        <v>0</v>
      </c>
      <c r="X141" s="113">
        <f>+U141-V141-W141</f>
        <v>828763335</v>
      </c>
      <c r="Z141" s="140" t="s">
        <v>35</v>
      </c>
      <c r="AA141" s="141">
        <f>+X141</f>
        <v>828763335</v>
      </c>
      <c r="AB141" s="142">
        <v>0</v>
      </c>
      <c r="AC141" s="142">
        <v>0</v>
      </c>
      <c r="AD141" s="141">
        <f>+AA141-AB141-AC141</f>
        <v>828763335</v>
      </c>
      <c r="AF141" s="169" t="s">
        <v>35</v>
      </c>
      <c r="AG141" s="170">
        <f>+AD141</f>
        <v>828763335</v>
      </c>
      <c r="AH141" s="171">
        <v>0</v>
      </c>
      <c r="AI141" s="171">
        <v>0</v>
      </c>
      <c r="AJ141" s="170">
        <f>+AG141-AH141-AI141</f>
        <v>828763335</v>
      </c>
      <c r="AL141" s="200" t="s">
        <v>35</v>
      </c>
      <c r="AM141" s="201">
        <f>+AJ141</f>
        <v>828763335</v>
      </c>
      <c r="AN141" s="201">
        <v>0</v>
      </c>
      <c r="AO141" s="201">
        <v>0</v>
      </c>
      <c r="AP141" s="201">
        <f>+AM141-AN141-AO141</f>
        <v>828763335</v>
      </c>
      <c r="AR141" s="169" t="s">
        <v>35</v>
      </c>
      <c r="AS141" s="170">
        <f>+AP141</f>
        <v>828763335</v>
      </c>
      <c r="AT141" s="170">
        <v>0</v>
      </c>
      <c r="AU141" s="170">
        <v>0</v>
      </c>
      <c r="AV141" s="170">
        <f>+AS141-AT141-AU141</f>
        <v>828763335</v>
      </c>
      <c r="AX141" s="234" t="s">
        <v>35</v>
      </c>
      <c r="AY141" s="235">
        <f>+AV141</f>
        <v>828763335</v>
      </c>
      <c r="AZ141" s="236">
        <v>0</v>
      </c>
      <c r="BA141" s="236">
        <v>0</v>
      </c>
      <c r="BB141" s="235">
        <f>+AY141-AZ141-BA141</f>
        <v>828763335</v>
      </c>
      <c r="BD141" s="266" t="s">
        <v>35</v>
      </c>
      <c r="BE141" s="267">
        <f>+BB141</f>
        <v>828763335</v>
      </c>
      <c r="BF141" s="267">
        <v>0</v>
      </c>
      <c r="BG141" s="267">
        <v>0</v>
      </c>
      <c r="BH141" s="267">
        <f>+BE141-BF141-BG141</f>
        <v>828763335</v>
      </c>
      <c r="BJ141" s="208" t="s">
        <v>35</v>
      </c>
      <c r="BK141" s="202">
        <f>+BH141</f>
        <v>828763335</v>
      </c>
      <c r="BL141" s="202">
        <v>0</v>
      </c>
      <c r="BM141" s="202">
        <v>0</v>
      </c>
      <c r="BN141" s="202">
        <f>+BK141-BL141-BM141</f>
        <v>828763335</v>
      </c>
      <c r="BP141" s="307" t="s">
        <v>35</v>
      </c>
      <c r="BQ141" s="308">
        <f>+BN141</f>
        <v>828763335</v>
      </c>
      <c r="BR141" s="308">
        <v>0</v>
      </c>
      <c r="BS141" s="308">
        <v>0</v>
      </c>
      <c r="BT141" s="308">
        <f>+BQ141-BR141-BS141</f>
        <v>828763335</v>
      </c>
      <c r="BV141" s="53" t="s">
        <v>35</v>
      </c>
      <c r="BW141" s="54">
        <f>+B141</f>
        <v>828763335</v>
      </c>
      <c r="BX141" s="54">
        <f>+C141+J141+P141+V141+AB141+AH141+AN141+AT141+AZ141+BF141+BL141+BR141</f>
        <v>0</v>
      </c>
      <c r="BY141" s="54">
        <f>+D141+K141+Q141+W141+AC141+AI141+AO141+AU141+BA141+BG141+BM141+BS141</f>
        <v>0</v>
      </c>
      <c r="BZ141" s="54">
        <f t="shared" ref="BZ141" si="406">+BW141-BX141-BY141</f>
        <v>828763335</v>
      </c>
      <c r="CC141" s="221"/>
    </row>
    <row r="142" spans="1:81" x14ac:dyDescent="0.2">
      <c r="A142" s="3"/>
      <c r="B142" s="278"/>
      <c r="C142" s="278"/>
      <c r="D142" s="278"/>
      <c r="E142" s="278"/>
      <c r="F142" s="325"/>
      <c r="H142" s="25"/>
      <c r="I142" s="24"/>
      <c r="J142" s="24"/>
      <c r="K142" s="24"/>
      <c r="L142" s="24"/>
      <c r="N142" s="76"/>
      <c r="O142" s="75"/>
      <c r="P142" s="75"/>
      <c r="Q142" s="75"/>
      <c r="R142" s="75"/>
      <c r="T142" s="107"/>
      <c r="U142" s="106"/>
      <c r="V142" s="355"/>
      <c r="W142" s="355"/>
      <c r="X142" s="106"/>
      <c r="Z142" s="135"/>
      <c r="AA142" s="134"/>
      <c r="AB142" s="363"/>
      <c r="AC142" s="363"/>
      <c r="AD142" s="134"/>
      <c r="AF142" s="164"/>
      <c r="AG142" s="163"/>
      <c r="AH142" s="188"/>
      <c r="AI142" s="188"/>
      <c r="AJ142" s="163"/>
      <c r="AL142" s="195"/>
      <c r="AM142" s="194"/>
      <c r="AN142" s="194"/>
      <c r="AO142" s="194"/>
      <c r="AP142" s="194"/>
      <c r="AR142" s="164"/>
      <c r="AS142" s="163"/>
      <c r="AT142" s="163"/>
      <c r="AU142" s="163"/>
      <c r="AV142" s="163"/>
      <c r="AX142" s="229"/>
      <c r="AY142" s="228"/>
      <c r="AZ142" s="244"/>
      <c r="BA142" s="244"/>
      <c r="BB142" s="228"/>
      <c r="BD142" s="261"/>
      <c r="BE142" s="260"/>
      <c r="BF142" s="260"/>
      <c r="BG142" s="260"/>
      <c r="BH142" s="260"/>
      <c r="BJ142" s="284"/>
      <c r="BK142" s="210"/>
      <c r="BL142" s="210"/>
      <c r="BM142" s="210"/>
      <c r="BN142" s="210"/>
      <c r="BP142" s="302"/>
      <c r="BQ142" s="301"/>
      <c r="BR142" s="301"/>
      <c r="BS142" s="301"/>
      <c r="BT142" s="301"/>
      <c r="BV142" s="48"/>
      <c r="BW142" s="47"/>
      <c r="BX142" s="47"/>
      <c r="BY142" s="47"/>
      <c r="BZ142" s="47"/>
      <c r="CC142" s="221"/>
    </row>
    <row r="143" spans="1:81" x14ac:dyDescent="0.2">
      <c r="A143" s="3"/>
      <c r="B143" s="278"/>
      <c r="C143" s="278"/>
      <c r="D143" s="278"/>
      <c r="E143" s="278"/>
      <c r="F143" s="325"/>
      <c r="H143" s="25"/>
      <c r="I143" s="24"/>
      <c r="J143" s="24"/>
      <c r="K143" s="24"/>
      <c r="L143" s="24"/>
      <c r="N143" s="76"/>
      <c r="O143" s="75"/>
      <c r="P143" s="75"/>
      <c r="Q143" s="75"/>
      <c r="R143" s="75"/>
      <c r="T143" s="107"/>
      <c r="U143" s="106"/>
      <c r="V143" s="355"/>
      <c r="W143" s="355"/>
      <c r="X143" s="106"/>
      <c r="Z143" s="135"/>
      <c r="AA143" s="134"/>
      <c r="AB143" s="363"/>
      <c r="AC143" s="363"/>
      <c r="AD143" s="134"/>
      <c r="AF143" s="164"/>
      <c r="AG143" s="163"/>
      <c r="AH143" s="188"/>
      <c r="AI143" s="188"/>
      <c r="AJ143" s="163"/>
      <c r="AL143" s="195"/>
      <c r="AM143" s="194"/>
      <c r="AN143" s="194"/>
      <c r="AO143" s="194"/>
      <c r="AP143" s="194"/>
      <c r="AR143" s="164"/>
      <c r="AS143" s="163"/>
      <c r="AT143" s="163"/>
      <c r="AU143" s="163"/>
      <c r="AV143" s="163"/>
      <c r="AX143" s="229"/>
      <c r="AY143" s="228"/>
      <c r="AZ143" s="244"/>
      <c r="BA143" s="244"/>
      <c r="BB143" s="228"/>
      <c r="BD143" s="261"/>
      <c r="BE143" s="260"/>
      <c r="BF143" s="260"/>
      <c r="BG143" s="260"/>
      <c r="BH143" s="260"/>
      <c r="BJ143" s="284"/>
      <c r="BK143" s="210"/>
      <c r="BL143" s="210"/>
      <c r="BM143" s="210"/>
      <c r="BN143" s="210"/>
      <c r="BP143" s="302"/>
      <c r="BQ143" s="301"/>
      <c r="BR143" s="301"/>
      <c r="BS143" s="301"/>
      <c r="BT143" s="301"/>
      <c r="BV143" s="48"/>
      <c r="BW143" s="47"/>
      <c r="BX143" s="47"/>
      <c r="BY143" s="47"/>
      <c r="BZ143" s="47"/>
      <c r="CC143" s="221"/>
    </row>
    <row r="144" spans="1:81" ht="15.75" x14ac:dyDescent="0.2">
      <c r="A144" s="1" t="s">
        <v>7</v>
      </c>
      <c r="B144" s="278"/>
      <c r="C144" s="278"/>
      <c r="D144" s="278"/>
      <c r="E144" s="278"/>
      <c r="F144" s="325"/>
      <c r="H144" s="23" t="s">
        <v>7</v>
      </c>
      <c r="I144" s="24"/>
      <c r="J144" s="24"/>
      <c r="K144" s="24"/>
      <c r="L144" s="24"/>
      <c r="N144" s="74" t="s">
        <v>7</v>
      </c>
      <c r="O144" s="75"/>
      <c r="P144" s="75"/>
      <c r="Q144" s="75"/>
      <c r="R144" s="75"/>
      <c r="T144" s="105" t="s">
        <v>7</v>
      </c>
      <c r="U144" s="106"/>
      <c r="V144" s="355"/>
      <c r="W144" s="355"/>
      <c r="X144" s="106"/>
      <c r="Z144" s="133" t="s">
        <v>7</v>
      </c>
      <c r="AA144" s="134"/>
      <c r="AB144" s="363"/>
      <c r="AC144" s="363"/>
      <c r="AD144" s="134"/>
      <c r="AF144" s="162" t="s">
        <v>7</v>
      </c>
      <c r="AG144" s="163"/>
      <c r="AH144" s="188"/>
      <c r="AI144" s="188"/>
      <c r="AJ144" s="163"/>
      <c r="AL144" s="193" t="s">
        <v>7</v>
      </c>
      <c r="AM144" s="194"/>
      <c r="AN144" s="194"/>
      <c r="AO144" s="194"/>
      <c r="AP144" s="194"/>
      <c r="AR144" s="162" t="s">
        <v>7</v>
      </c>
      <c r="AS144" s="163"/>
      <c r="AT144" s="163"/>
      <c r="AU144" s="163"/>
      <c r="AV144" s="163"/>
      <c r="AX144" s="227" t="s">
        <v>7</v>
      </c>
      <c r="AY144" s="228"/>
      <c r="AZ144" s="244"/>
      <c r="BA144" s="244"/>
      <c r="BB144" s="228"/>
      <c r="BD144" s="259" t="s">
        <v>7</v>
      </c>
      <c r="BE144" s="260"/>
      <c r="BF144" s="260"/>
      <c r="BG144" s="260"/>
      <c r="BH144" s="260"/>
      <c r="BJ144" s="283" t="s">
        <v>7</v>
      </c>
      <c r="BK144" s="210"/>
      <c r="BL144" s="210"/>
      <c r="BM144" s="210"/>
      <c r="BN144" s="210"/>
      <c r="BP144" s="300" t="s">
        <v>7</v>
      </c>
      <c r="BQ144" s="301"/>
      <c r="BR144" s="301"/>
      <c r="BS144" s="301"/>
      <c r="BT144" s="301"/>
      <c r="BV144" s="46" t="s">
        <v>7</v>
      </c>
      <c r="BW144" s="47"/>
      <c r="BX144" s="47"/>
      <c r="BY144" s="47"/>
      <c r="BZ144" s="47"/>
      <c r="CC144" s="221"/>
    </row>
    <row r="145" spans="1:81" x14ac:dyDescent="0.2">
      <c r="A145" s="3"/>
      <c r="B145" s="278"/>
      <c r="C145" s="278"/>
      <c r="D145" s="278"/>
      <c r="E145" s="278"/>
      <c r="F145" s="325"/>
      <c r="H145" s="25"/>
      <c r="I145" s="24"/>
      <c r="J145" s="24"/>
      <c r="K145" s="24"/>
      <c r="L145" s="24"/>
      <c r="N145" s="76"/>
      <c r="O145" s="75"/>
      <c r="P145" s="75"/>
      <c r="Q145" s="75"/>
      <c r="R145" s="75"/>
      <c r="T145" s="107"/>
      <c r="U145" s="106"/>
      <c r="V145" s="355"/>
      <c r="W145" s="355"/>
      <c r="X145" s="106"/>
      <c r="Z145" s="135"/>
      <c r="AA145" s="134"/>
      <c r="AB145" s="363"/>
      <c r="AC145" s="363"/>
      <c r="AD145" s="134"/>
      <c r="AF145" s="164"/>
      <c r="AG145" s="163"/>
      <c r="AH145" s="188"/>
      <c r="AI145" s="188"/>
      <c r="AJ145" s="163"/>
      <c r="AL145" s="195"/>
      <c r="AM145" s="194"/>
      <c r="AN145" s="194"/>
      <c r="AO145" s="194"/>
      <c r="AP145" s="194"/>
      <c r="AR145" s="164"/>
      <c r="AS145" s="163"/>
      <c r="AT145" s="163"/>
      <c r="AU145" s="163"/>
      <c r="AV145" s="163"/>
      <c r="AX145" s="229"/>
      <c r="AY145" s="228"/>
      <c r="AZ145" s="244"/>
      <c r="BA145" s="244"/>
      <c r="BB145" s="228"/>
      <c r="BD145" s="261"/>
      <c r="BE145" s="260"/>
      <c r="BF145" s="260"/>
      <c r="BG145" s="260"/>
      <c r="BH145" s="260"/>
      <c r="BJ145" s="284"/>
      <c r="BK145" s="210"/>
      <c r="BL145" s="210"/>
      <c r="BM145" s="210"/>
      <c r="BN145" s="210"/>
      <c r="BP145" s="302"/>
      <c r="BQ145" s="301"/>
      <c r="BR145" s="301"/>
      <c r="BS145" s="301"/>
      <c r="BT145" s="301"/>
      <c r="BV145" s="48"/>
      <c r="BW145" s="47"/>
      <c r="BX145" s="47"/>
      <c r="BY145" s="47"/>
      <c r="BZ145" s="47"/>
      <c r="CC145" s="221"/>
    </row>
    <row r="146" spans="1:81" s="19" customFormat="1" x14ac:dyDescent="0.2">
      <c r="A146" s="15" t="s">
        <v>13</v>
      </c>
      <c r="B146" s="322">
        <f>SUM(B148:B149)</f>
        <v>156467442</v>
      </c>
      <c r="C146" s="322">
        <f t="shared" ref="C146:D146" si="407">SUM(C148:C149)</f>
        <v>0</v>
      </c>
      <c r="D146" s="322">
        <f t="shared" si="407"/>
        <v>0</v>
      </c>
      <c r="E146" s="322">
        <f>+B146-C146-D146</f>
        <v>156467442</v>
      </c>
      <c r="F146" s="325"/>
      <c r="H146" s="26" t="s">
        <v>13</v>
      </c>
      <c r="I146" s="27">
        <f>SUM(I148:I149)</f>
        <v>156467442</v>
      </c>
      <c r="J146" s="27">
        <f t="shared" ref="J146:K146" si="408">SUM(J148:J149)</f>
        <v>0</v>
      </c>
      <c r="K146" s="27">
        <f t="shared" si="408"/>
        <v>0</v>
      </c>
      <c r="L146" s="27">
        <f>+I146-J146-K146</f>
        <v>156467442</v>
      </c>
      <c r="N146" s="77" t="s">
        <v>13</v>
      </c>
      <c r="O146" s="78">
        <f>SUM(O148:O149)</f>
        <v>156467442</v>
      </c>
      <c r="P146" s="78">
        <f t="shared" ref="P146:Q146" si="409">SUM(P148:P149)</f>
        <v>0</v>
      </c>
      <c r="Q146" s="78">
        <f t="shared" si="409"/>
        <v>0</v>
      </c>
      <c r="R146" s="78">
        <f>+O146-P146-Q146</f>
        <v>156467442</v>
      </c>
      <c r="T146" s="108" t="s">
        <v>13</v>
      </c>
      <c r="U146" s="109">
        <f>SUM(U148:U149)</f>
        <v>156467442</v>
      </c>
      <c r="V146" s="128">
        <f t="shared" ref="V146:W146" si="410">SUM(V148:V149)</f>
        <v>0</v>
      </c>
      <c r="W146" s="128">
        <f t="shared" si="410"/>
        <v>0</v>
      </c>
      <c r="X146" s="109">
        <f>+U146-V146-W146</f>
        <v>156467442</v>
      </c>
      <c r="Z146" s="136" t="s">
        <v>13</v>
      </c>
      <c r="AA146" s="137">
        <f>SUM(AA148:AA149)</f>
        <v>156467442</v>
      </c>
      <c r="AB146" s="146">
        <f t="shared" ref="AB146:AC146" si="411">SUM(AB148:AB149)</f>
        <v>0</v>
      </c>
      <c r="AC146" s="146">
        <f t="shared" si="411"/>
        <v>5502098</v>
      </c>
      <c r="AD146" s="137">
        <f>+AA146-AB146-AC146</f>
        <v>150965344</v>
      </c>
      <c r="AF146" s="165" t="s">
        <v>13</v>
      </c>
      <c r="AG146" s="166">
        <f>SUM(AG148:AG149)</f>
        <v>150965344</v>
      </c>
      <c r="AH146" s="175">
        <f t="shared" ref="AH146:AI146" si="412">SUM(AH148:AH149)</f>
        <v>0</v>
      </c>
      <c r="AI146" s="175">
        <f t="shared" si="412"/>
        <v>41661414</v>
      </c>
      <c r="AJ146" s="166">
        <f>+AG146-AH146-AI146</f>
        <v>109303930</v>
      </c>
      <c r="AL146" s="196" t="s">
        <v>13</v>
      </c>
      <c r="AM146" s="197">
        <f>SUM(AM148:AM149)</f>
        <v>109303930</v>
      </c>
      <c r="AN146" s="197">
        <f t="shared" ref="AN146:AO146" si="413">SUM(AN148:AN149)</f>
        <v>0</v>
      </c>
      <c r="AO146" s="197">
        <f t="shared" si="413"/>
        <v>0</v>
      </c>
      <c r="AP146" s="197">
        <f>+AM146-AN146-AO146</f>
        <v>109303930</v>
      </c>
      <c r="AR146" s="165" t="s">
        <v>13</v>
      </c>
      <c r="AS146" s="166">
        <f>SUM(AS148:AS149)</f>
        <v>109303930</v>
      </c>
      <c r="AT146" s="166">
        <f t="shared" ref="AT146:AU146" si="414">SUM(AT148:AT149)</f>
        <v>0</v>
      </c>
      <c r="AU146" s="166">
        <f t="shared" si="414"/>
        <v>0</v>
      </c>
      <c r="AV146" s="166">
        <f>+AS146-AT146-AU146</f>
        <v>109303930</v>
      </c>
      <c r="AX146" s="230" t="s">
        <v>13</v>
      </c>
      <c r="AY146" s="231">
        <f>SUM(AY148:AY149)</f>
        <v>109303930</v>
      </c>
      <c r="AZ146" s="240">
        <f t="shared" ref="AZ146:BA146" si="415">SUM(AZ148:AZ149)</f>
        <v>0</v>
      </c>
      <c r="BA146" s="240">
        <f t="shared" si="415"/>
        <v>0</v>
      </c>
      <c r="BB146" s="231">
        <f>+AY146-AZ146-BA146</f>
        <v>109303930</v>
      </c>
      <c r="BD146" s="262" t="s">
        <v>13</v>
      </c>
      <c r="BE146" s="263">
        <f>SUM(BE148:BE149)</f>
        <v>109303930</v>
      </c>
      <c r="BF146" s="263">
        <f t="shared" ref="BF146:BG146" si="416">SUM(BF148:BF149)</f>
        <v>0</v>
      </c>
      <c r="BG146" s="263">
        <f t="shared" si="416"/>
        <v>0</v>
      </c>
      <c r="BH146" s="263">
        <f>+BE146-BF146-BG146</f>
        <v>109303930</v>
      </c>
      <c r="BJ146" s="285" t="s">
        <v>13</v>
      </c>
      <c r="BK146" s="206">
        <f>SUM(BK148:BK149)</f>
        <v>109303930</v>
      </c>
      <c r="BL146" s="206">
        <f t="shared" ref="BL146:BM146" si="417">SUM(BL148:BL149)</f>
        <v>0</v>
      </c>
      <c r="BM146" s="206">
        <f t="shared" si="417"/>
        <v>0</v>
      </c>
      <c r="BN146" s="206">
        <f>+BK146-BL146-BM146</f>
        <v>109303930</v>
      </c>
      <c r="BP146" s="303" t="s">
        <v>13</v>
      </c>
      <c r="BQ146" s="304">
        <f>SUM(BQ148:BQ149)</f>
        <v>109303930</v>
      </c>
      <c r="BR146" s="304">
        <f t="shared" ref="BR146:BS146" si="418">SUM(BR148:BR149)</f>
        <v>0</v>
      </c>
      <c r="BS146" s="304">
        <f t="shared" si="418"/>
        <v>0</v>
      </c>
      <c r="BT146" s="304">
        <f>+BQ146-BR146-BS146</f>
        <v>109303930</v>
      </c>
      <c r="BV146" s="49" t="s">
        <v>13</v>
      </c>
      <c r="BW146" s="50">
        <f>SUM(BW148:BW149)</f>
        <v>156467442</v>
      </c>
      <c r="BX146" s="50">
        <f t="shared" ref="BX146:BY146" si="419">SUM(BX148:BX149)</f>
        <v>0</v>
      </c>
      <c r="BY146" s="50">
        <f t="shared" si="419"/>
        <v>47163512</v>
      </c>
      <c r="BZ146" s="50">
        <f>+BW146-BX146-BY146</f>
        <v>109303930</v>
      </c>
      <c r="CA146" s="295">
        <f>+BZ146</f>
        <v>109303930</v>
      </c>
      <c r="CB146" s="222">
        <f>+CA147-CA146</f>
        <v>0</v>
      </c>
      <c r="CC146" s="221"/>
    </row>
    <row r="147" spans="1:81" x14ac:dyDescent="0.2">
      <c r="A147" s="11" t="s">
        <v>1</v>
      </c>
      <c r="B147" s="323"/>
      <c r="C147" s="323"/>
      <c r="D147" s="323"/>
      <c r="E147" s="323"/>
      <c r="F147" s="325"/>
      <c r="H147" s="28" t="s">
        <v>1</v>
      </c>
      <c r="I147" s="29"/>
      <c r="J147" s="29"/>
      <c r="K147" s="29"/>
      <c r="L147" s="29"/>
      <c r="N147" s="79" t="s">
        <v>1</v>
      </c>
      <c r="O147" s="80"/>
      <c r="P147" s="80"/>
      <c r="Q147" s="80"/>
      <c r="R147" s="80"/>
      <c r="T147" s="110" t="s">
        <v>1</v>
      </c>
      <c r="U147" s="111"/>
      <c r="V147" s="129"/>
      <c r="W147" s="129"/>
      <c r="X147" s="111"/>
      <c r="Z147" s="138" t="s">
        <v>1</v>
      </c>
      <c r="AA147" s="139"/>
      <c r="AB147" s="147"/>
      <c r="AC147" s="147"/>
      <c r="AD147" s="139"/>
      <c r="AF147" s="167" t="s">
        <v>1</v>
      </c>
      <c r="AG147" s="168"/>
      <c r="AH147" s="176"/>
      <c r="AI147" s="176"/>
      <c r="AJ147" s="168"/>
      <c r="AL147" s="198" t="s">
        <v>1</v>
      </c>
      <c r="AM147" s="199"/>
      <c r="AN147" s="199"/>
      <c r="AO147" s="199"/>
      <c r="AP147" s="199"/>
      <c r="AR147" s="167" t="s">
        <v>1</v>
      </c>
      <c r="AS147" s="168"/>
      <c r="AT147" s="168"/>
      <c r="AU147" s="168"/>
      <c r="AV147" s="168"/>
      <c r="AX147" s="232" t="s">
        <v>1</v>
      </c>
      <c r="AY147" s="233"/>
      <c r="AZ147" s="241"/>
      <c r="BA147" s="241"/>
      <c r="BB147" s="233"/>
      <c r="BD147" s="264" t="s">
        <v>1</v>
      </c>
      <c r="BE147" s="265"/>
      <c r="BF147" s="265"/>
      <c r="BG147" s="265"/>
      <c r="BH147" s="265"/>
      <c r="BJ147" s="286" t="s">
        <v>1</v>
      </c>
      <c r="BK147" s="207"/>
      <c r="BL147" s="207"/>
      <c r="BM147" s="207"/>
      <c r="BN147" s="207"/>
      <c r="BP147" s="305" t="s">
        <v>1</v>
      </c>
      <c r="BQ147" s="306"/>
      <c r="BR147" s="306"/>
      <c r="BS147" s="306"/>
      <c r="BT147" s="306"/>
      <c r="BV147" s="51" t="s">
        <v>1</v>
      </c>
      <c r="BW147" s="52"/>
      <c r="BX147" s="52"/>
      <c r="BY147" s="52"/>
      <c r="BZ147" s="52"/>
      <c r="CA147" s="221">
        <v>109303930</v>
      </c>
      <c r="CC147" s="221"/>
    </row>
    <row r="148" spans="1:81" x14ac:dyDescent="0.2">
      <c r="A148" s="13" t="s">
        <v>39</v>
      </c>
      <c r="B148" s="332">
        <v>143780918</v>
      </c>
      <c r="C148" s="331">
        <v>0</v>
      </c>
      <c r="D148" s="331">
        <v>0</v>
      </c>
      <c r="E148" s="95">
        <f t="shared" ref="E148:E149" si="420">+B148-C148-D148</f>
        <v>143780918</v>
      </c>
      <c r="F148" s="325"/>
      <c r="H148" s="30" t="s">
        <v>39</v>
      </c>
      <c r="I148" s="31">
        <f t="shared" ref="I148:I149" si="421">+E148</f>
        <v>143780918</v>
      </c>
      <c r="J148" s="31">
        <v>0</v>
      </c>
      <c r="K148" s="31">
        <v>0</v>
      </c>
      <c r="L148" s="31">
        <f>+I148-J148-K148</f>
        <v>143780918</v>
      </c>
      <c r="N148" s="81" t="s">
        <v>39</v>
      </c>
      <c r="O148" s="82">
        <f t="shared" ref="O148:O149" si="422">+L148</f>
        <v>143780918</v>
      </c>
      <c r="P148" s="82">
        <v>0</v>
      </c>
      <c r="Q148" s="82">
        <v>0</v>
      </c>
      <c r="R148" s="82">
        <f>+O148-P148-Q148</f>
        <v>143780918</v>
      </c>
      <c r="T148" s="112" t="s">
        <v>39</v>
      </c>
      <c r="U148" s="113">
        <f t="shared" ref="U148:U149" si="423">+R148</f>
        <v>143780918</v>
      </c>
      <c r="V148" s="117">
        <v>0</v>
      </c>
      <c r="W148" s="117">
        <v>0</v>
      </c>
      <c r="X148" s="113">
        <f>+U148-V148-W148</f>
        <v>143780918</v>
      </c>
      <c r="Z148" s="140" t="s">
        <v>39</v>
      </c>
      <c r="AA148" s="141">
        <f t="shared" ref="AA148:AA149" si="424">+X148</f>
        <v>143780918</v>
      </c>
      <c r="AB148" s="142">
        <v>0</v>
      </c>
      <c r="AC148" s="142">
        <v>5502098</v>
      </c>
      <c r="AD148" s="141">
        <f>+AA148-AB148-AC148</f>
        <v>138278820</v>
      </c>
      <c r="AF148" s="169" t="s">
        <v>39</v>
      </c>
      <c r="AG148" s="170">
        <f t="shared" ref="AG148:AG149" si="425">+AD148</f>
        <v>138278820</v>
      </c>
      <c r="AH148" s="171">
        <v>0</v>
      </c>
      <c r="AI148" s="171">
        <v>41661414</v>
      </c>
      <c r="AJ148" s="170">
        <f>+AG148-AH148-AI148</f>
        <v>96617406</v>
      </c>
      <c r="AL148" s="200" t="s">
        <v>39</v>
      </c>
      <c r="AM148" s="201">
        <f t="shared" ref="AM148:AM149" si="426">+AJ148</f>
        <v>96617406</v>
      </c>
      <c r="AN148" s="201">
        <v>0</v>
      </c>
      <c r="AO148" s="201">
        <v>0</v>
      </c>
      <c r="AP148" s="201">
        <f>+AM148-AN148-AO148</f>
        <v>96617406</v>
      </c>
      <c r="AR148" s="169" t="s">
        <v>39</v>
      </c>
      <c r="AS148" s="170">
        <f t="shared" ref="AS148:AS149" si="427">+AP148</f>
        <v>96617406</v>
      </c>
      <c r="AT148" s="170">
        <v>0</v>
      </c>
      <c r="AU148" s="170">
        <v>0</v>
      </c>
      <c r="AV148" s="170">
        <f>+AS148-AT148-AU148</f>
        <v>96617406</v>
      </c>
      <c r="AX148" s="234" t="s">
        <v>39</v>
      </c>
      <c r="AY148" s="235">
        <f t="shared" ref="AY148:AY149" si="428">+AV148</f>
        <v>96617406</v>
      </c>
      <c r="AZ148" s="236">
        <v>0</v>
      </c>
      <c r="BA148" s="236">
        <v>0</v>
      </c>
      <c r="BB148" s="235">
        <f>+AY148-AZ148-BA148</f>
        <v>96617406</v>
      </c>
      <c r="BD148" s="266" t="s">
        <v>39</v>
      </c>
      <c r="BE148" s="267">
        <f t="shared" ref="BE148:BE149" si="429">+BB148</f>
        <v>96617406</v>
      </c>
      <c r="BF148" s="267">
        <v>0</v>
      </c>
      <c r="BG148" s="267">
        <v>0</v>
      </c>
      <c r="BH148" s="267">
        <f>+BE148-BF148-BG148</f>
        <v>96617406</v>
      </c>
      <c r="BJ148" s="208" t="s">
        <v>39</v>
      </c>
      <c r="BK148" s="202">
        <f t="shared" ref="BK148:BK149" si="430">+BH148</f>
        <v>96617406</v>
      </c>
      <c r="BL148" s="202">
        <v>0</v>
      </c>
      <c r="BM148" s="202">
        <v>0</v>
      </c>
      <c r="BN148" s="202">
        <f>+BK148-BL148-BM148</f>
        <v>96617406</v>
      </c>
      <c r="BP148" s="307" t="s">
        <v>39</v>
      </c>
      <c r="BQ148" s="308">
        <f t="shared" ref="BQ148:BQ149" si="431">+BN148</f>
        <v>96617406</v>
      </c>
      <c r="BR148" s="308">
        <v>0</v>
      </c>
      <c r="BS148" s="308">
        <v>0</v>
      </c>
      <c r="BT148" s="308">
        <f>+BQ148-BR148-BS148</f>
        <v>96617406</v>
      </c>
      <c r="BV148" s="53" t="s">
        <v>39</v>
      </c>
      <c r="BW148" s="54">
        <f t="shared" ref="BW148:BW149" si="432">+B148</f>
        <v>143780918</v>
      </c>
      <c r="BX148" s="54">
        <f t="shared" ref="BX148:BX149" si="433">+C148+J148+P148+V148+AB148+AH148+AN148+AT148+AZ148+BF148+BL148+BR148</f>
        <v>0</v>
      </c>
      <c r="BY148" s="54">
        <f t="shared" ref="BY148:BY149" si="434">+D148+K148+Q148+W148+AC148+AI148+AO148+AU148+BA148+BG148+BM148+BS148</f>
        <v>47163512</v>
      </c>
      <c r="BZ148" s="54">
        <f t="shared" ref="BZ148:BZ149" si="435">+BW148-BX148-BY148</f>
        <v>96617406</v>
      </c>
      <c r="CC148" s="221"/>
    </row>
    <row r="149" spans="1:81" x14ac:dyDescent="0.2">
      <c r="A149" s="14" t="s">
        <v>27</v>
      </c>
      <c r="B149" s="332">
        <v>12686524</v>
      </c>
      <c r="C149" s="331">
        <v>0</v>
      </c>
      <c r="D149" s="331">
        <v>0</v>
      </c>
      <c r="E149" s="95">
        <f t="shared" si="420"/>
        <v>12686524</v>
      </c>
      <c r="F149" s="325"/>
      <c r="H149" s="36" t="s">
        <v>27</v>
      </c>
      <c r="I149" s="31">
        <f t="shared" si="421"/>
        <v>12686524</v>
      </c>
      <c r="J149" s="31">
        <v>0</v>
      </c>
      <c r="K149" s="31">
        <v>0</v>
      </c>
      <c r="L149" s="31">
        <f>+I149-J149-K149</f>
        <v>12686524</v>
      </c>
      <c r="N149" s="87" t="s">
        <v>27</v>
      </c>
      <c r="O149" s="82">
        <f t="shared" si="422"/>
        <v>12686524</v>
      </c>
      <c r="P149" s="82">
        <v>0</v>
      </c>
      <c r="Q149" s="82">
        <v>0</v>
      </c>
      <c r="R149" s="82">
        <f>+O149-P149-Q149</f>
        <v>12686524</v>
      </c>
      <c r="T149" s="120" t="s">
        <v>27</v>
      </c>
      <c r="U149" s="113">
        <f t="shared" si="423"/>
        <v>12686524</v>
      </c>
      <c r="V149" s="117">
        <v>0</v>
      </c>
      <c r="W149" s="117">
        <v>0</v>
      </c>
      <c r="X149" s="113">
        <f>+U149-V149-W149</f>
        <v>12686524</v>
      </c>
      <c r="Z149" s="151" t="s">
        <v>27</v>
      </c>
      <c r="AA149" s="141">
        <f t="shared" si="424"/>
        <v>12686524</v>
      </c>
      <c r="AB149" s="142">
        <v>0</v>
      </c>
      <c r="AC149" s="142">
        <v>0</v>
      </c>
      <c r="AD149" s="141">
        <f>+AA149-AB149-AC149</f>
        <v>12686524</v>
      </c>
      <c r="AF149" s="180" t="s">
        <v>27</v>
      </c>
      <c r="AG149" s="170">
        <f t="shared" si="425"/>
        <v>12686524</v>
      </c>
      <c r="AH149" s="171">
        <v>0</v>
      </c>
      <c r="AI149" s="171">
        <v>0</v>
      </c>
      <c r="AJ149" s="170">
        <f>+AG149-AH149-AI149</f>
        <v>12686524</v>
      </c>
      <c r="AL149" s="214" t="s">
        <v>27</v>
      </c>
      <c r="AM149" s="201">
        <f t="shared" si="426"/>
        <v>12686524</v>
      </c>
      <c r="AN149" s="201">
        <v>0</v>
      </c>
      <c r="AO149" s="201">
        <v>0</v>
      </c>
      <c r="AP149" s="201">
        <f>+AM149-AN149-AO149</f>
        <v>12686524</v>
      </c>
      <c r="AR149" s="180" t="s">
        <v>27</v>
      </c>
      <c r="AS149" s="170">
        <f t="shared" si="427"/>
        <v>12686524</v>
      </c>
      <c r="AT149" s="170">
        <v>0</v>
      </c>
      <c r="AU149" s="170">
        <v>0</v>
      </c>
      <c r="AV149" s="170">
        <f>+AS149-AT149-AU149</f>
        <v>12686524</v>
      </c>
      <c r="AX149" s="247" t="s">
        <v>27</v>
      </c>
      <c r="AY149" s="235">
        <f t="shared" si="428"/>
        <v>12686524</v>
      </c>
      <c r="AZ149" s="236">
        <v>0</v>
      </c>
      <c r="BA149" s="236">
        <v>0</v>
      </c>
      <c r="BB149" s="235">
        <f>+AY149-AZ149-BA149</f>
        <v>12686524</v>
      </c>
      <c r="BD149" s="273" t="s">
        <v>27</v>
      </c>
      <c r="BE149" s="267">
        <f t="shared" si="429"/>
        <v>12686524</v>
      </c>
      <c r="BF149" s="267">
        <v>0</v>
      </c>
      <c r="BG149" s="267">
        <v>0</v>
      </c>
      <c r="BH149" s="267">
        <f>+BE149-BF149-BG149</f>
        <v>12686524</v>
      </c>
      <c r="BJ149" s="290" t="s">
        <v>27</v>
      </c>
      <c r="BK149" s="202">
        <f t="shared" si="430"/>
        <v>12686524</v>
      </c>
      <c r="BL149" s="202">
        <v>0</v>
      </c>
      <c r="BM149" s="202">
        <v>0</v>
      </c>
      <c r="BN149" s="202">
        <f>+BK149-BL149-BM149</f>
        <v>12686524</v>
      </c>
      <c r="BP149" s="314" t="s">
        <v>27</v>
      </c>
      <c r="BQ149" s="308">
        <f t="shared" si="431"/>
        <v>12686524</v>
      </c>
      <c r="BR149" s="308">
        <v>0</v>
      </c>
      <c r="BS149" s="308">
        <v>0</v>
      </c>
      <c r="BT149" s="308">
        <f>+BQ149-BR149-BS149</f>
        <v>12686524</v>
      </c>
      <c r="BV149" s="60" t="s">
        <v>27</v>
      </c>
      <c r="BW149" s="54">
        <f t="shared" si="432"/>
        <v>12686524</v>
      </c>
      <c r="BX149" s="54">
        <f t="shared" si="433"/>
        <v>0</v>
      </c>
      <c r="BY149" s="54">
        <f t="shared" si="434"/>
        <v>0</v>
      </c>
      <c r="BZ149" s="54">
        <f t="shared" si="435"/>
        <v>12686524</v>
      </c>
      <c r="CC149" s="221"/>
    </row>
    <row r="150" spans="1:81" x14ac:dyDescent="0.2">
      <c r="A150" s="2"/>
      <c r="B150" s="278"/>
      <c r="C150" s="278"/>
      <c r="D150" s="278"/>
      <c r="E150" s="278"/>
      <c r="F150" s="325"/>
      <c r="H150" s="37"/>
      <c r="I150" s="24"/>
      <c r="J150" s="24"/>
      <c r="K150" s="24"/>
      <c r="L150" s="24"/>
      <c r="N150" s="88"/>
      <c r="O150" s="75"/>
      <c r="P150" s="75"/>
      <c r="Q150" s="75"/>
      <c r="R150" s="75"/>
      <c r="T150" s="121"/>
      <c r="U150" s="106"/>
      <c r="V150" s="355"/>
      <c r="W150" s="355"/>
      <c r="X150" s="106"/>
      <c r="Z150" s="152"/>
      <c r="AA150" s="134"/>
      <c r="AB150" s="363"/>
      <c r="AC150" s="363"/>
      <c r="AD150" s="134"/>
      <c r="AF150" s="181"/>
      <c r="AG150" s="163"/>
      <c r="AH150" s="188"/>
      <c r="AI150" s="188"/>
      <c r="AJ150" s="163"/>
      <c r="AL150" s="215"/>
      <c r="AM150" s="194"/>
      <c r="AN150" s="194"/>
      <c r="AO150" s="194"/>
      <c r="AP150" s="194"/>
      <c r="AR150" s="181"/>
      <c r="AS150" s="163"/>
      <c r="AT150" s="163"/>
      <c r="AU150" s="163"/>
      <c r="AV150" s="163"/>
      <c r="AX150" s="248"/>
      <c r="AY150" s="228"/>
      <c r="AZ150" s="244"/>
      <c r="BA150" s="244"/>
      <c r="BB150" s="228"/>
      <c r="BD150" s="274"/>
      <c r="BE150" s="260"/>
      <c r="BF150" s="260"/>
      <c r="BG150" s="260"/>
      <c r="BH150" s="260"/>
      <c r="BJ150" s="291"/>
      <c r="BK150" s="210"/>
      <c r="BL150" s="210"/>
      <c r="BM150" s="210"/>
      <c r="BN150" s="210"/>
      <c r="BP150" s="315"/>
      <c r="BQ150" s="301"/>
      <c r="BR150" s="301"/>
      <c r="BS150" s="301"/>
      <c r="BT150" s="301"/>
      <c r="BV150" s="61"/>
      <c r="BW150" s="47"/>
      <c r="BX150" s="47"/>
      <c r="BY150" s="47"/>
      <c r="BZ150" s="47"/>
      <c r="CC150" s="221"/>
    </row>
    <row r="151" spans="1:81" x14ac:dyDescent="0.2">
      <c r="A151" s="3"/>
      <c r="B151" s="278"/>
      <c r="C151" s="278"/>
      <c r="D151" s="278"/>
      <c r="E151" s="278"/>
      <c r="F151" s="325"/>
      <c r="H151" s="25"/>
      <c r="I151" s="24"/>
      <c r="J151" s="24"/>
      <c r="K151" s="24"/>
      <c r="L151" s="24"/>
      <c r="N151" s="76"/>
      <c r="O151" s="75"/>
      <c r="P151" s="75"/>
      <c r="Q151" s="75"/>
      <c r="R151" s="75"/>
      <c r="T151" s="107"/>
      <c r="U151" s="106"/>
      <c r="V151" s="355"/>
      <c r="W151" s="355"/>
      <c r="X151" s="106"/>
      <c r="Z151" s="135"/>
      <c r="AA151" s="134"/>
      <c r="AB151" s="363"/>
      <c r="AC151" s="363"/>
      <c r="AD151" s="134"/>
      <c r="AF151" s="164"/>
      <c r="AG151" s="163"/>
      <c r="AH151" s="188"/>
      <c r="AI151" s="188"/>
      <c r="AJ151" s="163"/>
      <c r="AL151" s="195"/>
      <c r="AM151" s="194"/>
      <c r="AN151" s="194"/>
      <c r="AO151" s="194"/>
      <c r="AP151" s="194"/>
      <c r="AR151" s="164"/>
      <c r="AS151" s="163"/>
      <c r="AT151" s="163"/>
      <c r="AU151" s="163"/>
      <c r="AV151" s="163"/>
      <c r="AX151" s="229"/>
      <c r="AY151" s="228"/>
      <c r="AZ151" s="244"/>
      <c r="BA151" s="244"/>
      <c r="BB151" s="228"/>
      <c r="BD151" s="261"/>
      <c r="BE151" s="260"/>
      <c r="BF151" s="260"/>
      <c r="BG151" s="260"/>
      <c r="BH151" s="260"/>
      <c r="BJ151" s="284"/>
      <c r="BK151" s="210"/>
      <c r="BL151" s="210"/>
      <c r="BM151" s="210"/>
      <c r="BN151" s="210"/>
      <c r="BP151" s="302"/>
      <c r="BQ151" s="301"/>
      <c r="BR151" s="301"/>
      <c r="BS151" s="301"/>
      <c r="BT151" s="301"/>
      <c r="BV151" s="48"/>
      <c r="BW151" s="47"/>
      <c r="BX151" s="47"/>
      <c r="BY151" s="47"/>
      <c r="BZ151" s="47"/>
      <c r="CC151" s="221"/>
    </row>
    <row r="152" spans="1:81" ht="15.75" x14ac:dyDescent="0.2">
      <c r="A152" s="1" t="s">
        <v>8</v>
      </c>
      <c r="B152" s="278"/>
      <c r="C152" s="278"/>
      <c r="D152" s="278"/>
      <c r="E152" s="278"/>
      <c r="F152" s="325"/>
      <c r="H152" s="23" t="s">
        <v>8</v>
      </c>
      <c r="I152" s="24"/>
      <c r="J152" s="24"/>
      <c r="K152" s="24"/>
      <c r="L152" s="24"/>
      <c r="N152" s="74" t="s">
        <v>8</v>
      </c>
      <c r="O152" s="75"/>
      <c r="P152" s="75"/>
      <c r="Q152" s="75"/>
      <c r="R152" s="75"/>
      <c r="T152" s="105" t="s">
        <v>8</v>
      </c>
      <c r="U152" s="106"/>
      <c r="V152" s="355"/>
      <c r="W152" s="355"/>
      <c r="X152" s="106"/>
      <c r="Z152" s="133" t="s">
        <v>8</v>
      </c>
      <c r="AA152" s="134"/>
      <c r="AB152" s="363"/>
      <c r="AC152" s="363"/>
      <c r="AD152" s="134"/>
      <c r="AF152" s="162" t="s">
        <v>8</v>
      </c>
      <c r="AG152" s="163"/>
      <c r="AH152" s="188"/>
      <c r="AI152" s="188"/>
      <c r="AJ152" s="163"/>
      <c r="AL152" s="193" t="s">
        <v>8</v>
      </c>
      <c r="AM152" s="194"/>
      <c r="AN152" s="194"/>
      <c r="AO152" s="194"/>
      <c r="AP152" s="194"/>
      <c r="AR152" s="162" t="s">
        <v>8</v>
      </c>
      <c r="AS152" s="163"/>
      <c r="AT152" s="163"/>
      <c r="AU152" s="163"/>
      <c r="AV152" s="163"/>
      <c r="AX152" s="227" t="s">
        <v>8</v>
      </c>
      <c r="AY152" s="228"/>
      <c r="AZ152" s="244"/>
      <c r="BA152" s="244"/>
      <c r="BB152" s="228"/>
      <c r="BD152" s="259" t="s">
        <v>8</v>
      </c>
      <c r="BE152" s="260"/>
      <c r="BF152" s="260"/>
      <c r="BG152" s="260"/>
      <c r="BH152" s="260"/>
      <c r="BJ152" s="283" t="s">
        <v>8</v>
      </c>
      <c r="BK152" s="210"/>
      <c r="BL152" s="210"/>
      <c r="BM152" s="210"/>
      <c r="BN152" s="210"/>
      <c r="BP152" s="300" t="s">
        <v>8</v>
      </c>
      <c r="BQ152" s="301"/>
      <c r="BR152" s="301"/>
      <c r="BS152" s="301"/>
      <c r="BT152" s="301"/>
      <c r="BV152" s="46" t="s">
        <v>8</v>
      </c>
      <c r="BW152" s="47"/>
      <c r="BX152" s="47"/>
      <c r="BY152" s="47"/>
      <c r="BZ152" s="47"/>
      <c r="CC152" s="221"/>
    </row>
    <row r="153" spans="1:81" x14ac:dyDescent="0.2">
      <c r="A153" s="3"/>
      <c r="B153" s="278"/>
      <c r="C153" s="278"/>
      <c r="D153" s="278"/>
      <c r="E153" s="278"/>
      <c r="F153" s="325"/>
      <c r="H153" s="25"/>
      <c r="I153" s="24"/>
      <c r="J153" s="24"/>
      <c r="K153" s="24"/>
      <c r="L153" s="24"/>
      <c r="N153" s="76"/>
      <c r="O153" s="75"/>
      <c r="P153" s="75"/>
      <c r="Q153" s="75"/>
      <c r="R153" s="75"/>
      <c r="T153" s="107"/>
      <c r="U153" s="106"/>
      <c r="V153" s="355"/>
      <c r="W153" s="355"/>
      <c r="X153" s="106"/>
      <c r="Z153" s="135"/>
      <c r="AA153" s="134"/>
      <c r="AB153" s="363"/>
      <c r="AC153" s="363"/>
      <c r="AD153" s="134"/>
      <c r="AF153" s="164"/>
      <c r="AG153" s="163"/>
      <c r="AH153" s="188"/>
      <c r="AI153" s="188"/>
      <c r="AJ153" s="163"/>
      <c r="AL153" s="195"/>
      <c r="AM153" s="194"/>
      <c r="AN153" s="194"/>
      <c r="AO153" s="194"/>
      <c r="AP153" s="194"/>
      <c r="AR153" s="164"/>
      <c r="AS153" s="163"/>
      <c r="AT153" s="163"/>
      <c r="AU153" s="163"/>
      <c r="AV153" s="163"/>
      <c r="AX153" s="229"/>
      <c r="AY153" s="228"/>
      <c r="AZ153" s="244"/>
      <c r="BA153" s="244"/>
      <c r="BB153" s="228"/>
      <c r="BD153" s="261"/>
      <c r="BE153" s="260"/>
      <c r="BF153" s="260"/>
      <c r="BG153" s="260"/>
      <c r="BH153" s="260"/>
      <c r="BJ153" s="284"/>
      <c r="BK153" s="210"/>
      <c r="BL153" s="210"/>
      <c r="BM153" s="210"/>
      <c r="BN153" s="210"/>
      <c r="BP153" s="302"/>
      <c r="BQ153" s="301"/>
      <c r="BR153" s="301"/>
      <c r="BS153" s="301"/>
      <c r="BT153" s="301"/>
      <c r="BV153" s="48"/>
      <c r="BW153" s="47"/>
      <c r="BX153" s="47"/>
      <c r="BY153" s="47"/>
      <c r="BZ153" s="47"/>
      <c r="CC153" s="221"/>
    </row>
    <row r="154" spans="1:81" s="19" customFormat="1" x14ac:dyDescent="0.2">
      <c r="A154" s="15" t="s">
        <v>13</v>
      </c>
      <c r="B154" s="322">
        <f>SUM(B156:B156)</f>
        <v>680384550</v>
      </c>
      <c r="C154" s="322">
        <f>SUM(C156:C156)</f>
        <v>0</v>
      </c>
      <c r="D154" s="322">
        <f>SUM(D156:D156)</f>
        <v>0</v>
      </c>
      <c r="E154" s="322">
        <f>+B154-C154-D154</f>
        <v>680384550</v>
      </c>
      <c r="F154" s="325"/>
      <c r="H154" s="26" t="s">
        <v>13</v>
      </c>
      <c r="I154" s="27">
        <f>SUM(I156:I156)</f>
        <v>680384550</v>
      </c>
      <c r="J154" s="27">
        <f>SUM(J156:J156)</f>
        <v>0</v>
      </c>
      <c r="K154" s="27">
        <f>SUM(K156:K156)</f>
        <v>0</v>
      </c>
      <c r="L154" s="27">
        <f>+I154-J154-K154</f>
        <v>680384550</v>
      </c>
      <c r="N154" s="77" t="s">
        <v>13</v>
      </c>
      <c r="O154" s="78">
        <f>SUM(O156:O156)</f>
        <v>680384550</v>
      </c>
      <c r="P154" s="78">
        <f>SUM(P156:P156)</f>
        <v>0</v>
      </c>
      <c r="Q154" s="78">
        <f>SUM(Q156:Q156)</f>
        <v>0</v>
      </c>
      <c r="R154" s="78">
        <f>+O154-P154-Q154</f>
        <v>680384550</v>
      </c>
      <c r="T154" s="108" t="s">
        <v>13</v>
      </c>
      <c r="U154" s="109">
        <f>SUM(U156:U156)</f>
        <v>680384550</v>
      </c>
      <c r="V154" s="128">
        <f>SUM(V156:V156)</f>
        <v>0</v>
      </c>
      <c r="W154" s="128">
        <f>SUM(W156:W156)</f>
        <v>0</v>
      </c>
      <c r="X154" s="109">
        <f>+U154-V154-W154</f>
        <v>680384550</v>
      </c>
      <c r="Z154" s="136" t="s">
        <v>13</v>
      </c>
      <c r="AA154" s="137">
        <f>SUM(AA156:AA156)</f>
        <v>680384550</v>
      </c>
      <c r="AB154" s="146">
        <f>SUM(AB156:AB156)</f>
        <v>0</v>
      </c>
      <c r="AC154" s="146">
        <f>SUM(AC156:AC156)</f>
        <v>0</v>
      </c>
      <c r="AD154" s="137">
        <f>+AA154-AB154-AC154</f>
        <v>680384550</v>
      </c>
      <c r="AF154" s="165" t="s">
        <v>13</v>
      </c>
      <c r="AG154" s="166">
        <f>SUM(AG156:AG156)</f>
        <v>680384550</v>
      </c>
      <c r="AH154" s="175">
        <f>SUM(AH156:AH156)</f>
        <v>0</v>
      </c>
      <c r="AI154" s="175">
        <f>SUM(AI156:AI156)</f>
        <v>0</v>
      </c>
      <c r="AJ154" s="166">
        <f>+AG154-AH154-AI154</f>
        <v>680384550</v>
      </c>
      <c r="AL154" s="196" t="s">
        <v>13</v>
      </c>
      <c r="AM154" s="197">
        <f>SUM(AM156:AM156)</f>
        <v>680384550</v>
      </c>
      <c r="AN154" s="197">
        <f>SUM(AN156:AN156)</f>
        <v>0</v>
      </c>
      <c r="AO154" s="197">
        <f>SUM(AO156:AO156)</f>
        <v>0</v>
      </c>
      <c r="AP154" s="197">
        <f>+AM154-AN154-AO154</f>
        <v>680384550</v>
      </c>
      <c r="AR154" s="165" t="s">
        <v>13</v>
      </c>
      <c r="AS154" s="166">
        <f>SUM(AS156:AS156)</f>
        <v>680384550</v>
      </c>
      <c r="AT154" s="166">
        <f>SUM(AT156:AT156)</f>
        <v>0</v>
      </c>
      <c r="AU154" s="166">
        <f>SUM(AU156:AU156)</f>
        <v>0</v>
      </c>
      <c r="AV154" s="166">
        <f>+AS154-AT154-AU154</f>
        <v>680384550</v>
      </c>
      <c r="AX154" s="230" t="s">
        <v>13</v>
      </c>
      <c r="AY154" s="231">
        <f>SUM(AY156:AY156)</f>
        <v>680384550</v>
      </c>
      <c r="AZ154" s="240">
        <f>SUM(AZ156:AZ156)</f>
        <v>0</v>
      </c>
      <c r="BA154" s="240">
        <f>SUM(BA156:BA156)</f>
        <v>0</v>
      </c>
      <c r="BB154" s="231">
        <f>+AY154-AZ154-BA154</f>
        <v>680384550</v>
      </c>
      <c r="BD154" s="262" t="s">
        <v>13</v>
      </c>
      <c r="BE154" s="263">
        <f>SUM(BE156:BE156)</f>
        <v>680384550</v>
      </c>
      <c r="BF154" s="263">
        <f>SUM(BF156:BF156)</f>
        <v>0</v>
      </c>
      <c r="BG154" s="263">
        <f>SUM(BG156:BG156)</f>
        <v>0</v>
      </c>
      <c r="BH154" s="263">
        <f>+BE154-BF154-BG154</f>
        <v>680384550</v>
      </c>
      <c r="BJ154" s="285" t="s">
        <v>13</v>
      </c>
      <c r="BK154" s="206">
        <f>SUM(BK156:BK156)</f>
        <v>680384550</v>
      </c>
      <c r="BL154" s="206">
        <f>SUM(BL156:BL156)</f>
        <v>0</v>
      </c>
      <c r="BM154" s="206">
        <f>SUM(BM156:BM156)</f>
        <v>0</v>
      </c>
      <c r="BN154" s="206">
        <f>+BK154-BL154-BM154</f>
        <v>680384550</v>
      </c>
      <c r="BP154" s="303" t="s">
        <v>13</v>
      </c>
      <c r="BQ154" s="304">
        <f>SUM(BQ156:BQ156)</f>
        <v>680384550</v>
      </c>
      <c r="BR154" s="304">
        <f>SUM(BR156:BR156)</f>
        <v>0</v>
      </c>
      <c r="BS154" s="304">
        <f>SUM(BS156:BS156)</f>
        <v>0</v>
      </c>
      <c r="BT154" s="304">
        <f>+BQ154-BR154-BS154</f>
        <v>680384550</v>
      </c>
      <c r="BV154" s="49" t="s">
        <v>13</v>
      </c>
      <c r="BW154" s="50">
        <f>SUM(BW156:BW156)</f>
        <v>680384550</v>
      </c>
      <c r="BX154" s="50">
        <f>SUM(BX156:BX156)</f>
        <v>0</v>
      </c>
      <c r="BY154" s="50">
        <f>SUM(BY156:BY156)</f>
        <v>0</v>
      </c>
      <c r="BZ154" s="50">
        <f>+BW154-BX154-BY154</f>
        <v>680384550</v>
      </c>
      <c r="CA154" s="295">
        <f>+BZ154</f>
        <v>680384550</v>
      </c>
      <c r="CB154" s="222">
        <f>+CA155-CA154</f>
        <v>0</v>
      </c>
      <c r="CC154" s="221"/>
    </row>
    <row r="155" spans="1:81" x14ac:dyDescent="0.2">
      <c r="A155" s="11" t="s">
        <v>1</v>
      </c>
      <c r="B155" s="323"/>
      <c r="C155" s="323"/>
      <c r="D155" s="323"/>
      <c r="E155" s="323"/>
      <c r="F155" s="325"/>
      <c r="H155" s="28" t="s">
        <v>1</v>
      </c>
      <c r="I155" s="29"/>
      <c r="J155" s="29"/>
      <c r="K155" s="29"/>
      <c r="L155" s="29"/>
      <c r="N155" s="79" t="s">
        <v>1</v>
      </c>
      <c r="O155" s="80"/>
      <c r="P155" s="80"/>
      <c r="Q155" s="80"/>
      <c r="R155" s="80"/>
      <c r="T155" s="110" t="s">
        <v>1</v>
      </c>
      <c r="U155" s="111"/>
      <c r="V155" s="129"/>
      <c r="W155" s="129"/>
      <c r="X155" s="111"/>
      <c r="Z155" s="138" t="s">
        <v>1</v>
      </c>
      <c r="AA155" s="139"/>
      <c r="AB155" s="147"/>
      <c r="AC155" s="147"/>
      <c r="AD155" s="139"/>
      <c r="AF155" s="167" t="s">
        <v>1</v>
      </c>
      <c r="AG155" s="168"/>
      <c r="AH155" s="176"/>
      <c r="AI155" s="176"/>
      <c r="AJ155" s="168"/>
      <c r="AL155" s="198" t="s">
        <v>1</v>
      </c>
      <c r="AM155" s="199"/>
      <c r="AN155" s="199"/>
      <c r="AO155" s="199"/>
      <c r="AP155" s="199"/>
      <c r="AR155" s="167" t="s">
        <v>1</v>
      </c>
      <c r="AS155" s="168"/>
      <c r="AT155" s="168"/>
      <c r="AU155" s="168"/>
      <c r="AV155" s="168"/>
      <c r="AX155" s="232" t="s">
        <v>1</v>
      </c>
      <c r="AY155" s="233"/>
      <c r="AZ155" s="241"/>
      <c r="BA155" s="241"/>
      <c r="BB155" s="233"/>
      <c r="BD155" s="264" t="s">
        <v>1</v>
      </c>
      <c r="BE155" s="265"/>
      <c r="BF155" s="265"/>
      <c r="BG155" s="265"/>
      <c r="BH155" s="265"/>
      <c r="BJ155" s="286" t="s">
        <v>1</v>
      </c>
      <c r="BK155" s="207"/>
      <c r="BL155" s="207"/>
      <c r="BM155" s="207"/>
      <c r="BN155" s="207"/>
      <c r="BP155" s="305" t="s">
        <v>1</v>
      </c>
      <c r="BQ155" s="306"/>
      <c r="BR155" s="306"/>
      <c r="BS155" s="306"/>
      <c r="BT155" s="306"/>
      <c r="BV155" s="51" t="s">
        <v>1</v>
      </c>
      <c r="BW155" s="52"/>
      <c r="BX155" s="52"/>
      <c r="BY155" s="52"/>
      <c r="BZ155" s="52"/>
      <c r="CA155" s="221">
        <v>680384550</v>
      </c>
      <c r="CC155" s="221"/>
    </row>
    <row r="156" spans="1:81" x14ac:dyDescent="0.2">
      <c r="A156" s="13" t="s">
        <v>35</v>
      </c>
      <c r="B156" s="332">
        <v>680384550</v>
      </c>
      <c r="C156" s="331">
        <v>0</v>
      </c>
      <c r="D156" s="331">
        <v>0</v>
      </c>
      <c r="E156" s="95">
        <f t="shared" ref="E156" si="436">+B156-C156-D156</f>
        <v>680384550</v>
      </c>
      <c r="F156" s="325"/>
      <c r="H156" s="30" t="s">
        <v>35</v>
      </c>
      <c r="I156" s="31">
        <f t="shared" ref="I156" si="437">+E156</f>
        <v>680384550</v>
      </c>
      <c r="J156" s="31">
        <v>0</v>
      </c>
      <c r="K156" s="31">
        <v>0</v>
      </c>
      <c r="L156" s="31">
        <f>+I156-J156-K156</f>
        <v>680384550</v>
      </c>
      <c r="N156" s="81" t="s">
        <v>35</v>
      </c>
      <c r="O156" s="82">
        <f t="shared" ref="O156" si="438">+L156</f>
        <v>680384550</v>
      </c>
      <c r="P156" s="82">
        <v>0</v>
      </c>
      <c r="Q156" s="82">
        <v>0</v>
      </c>
      <c r="R156" s="82">
        <f>+O156-P156-Q156</f>
        <v>680384550</v>
      </c>
      <c r="T156" s="112" t="s">
        <v>35</v>
      </c>
      <c r="U156" s="113">
        <f t="shared" ref="U156" si="439">+R156</f>
        <v>680384550</v>
      </c>
      <c r="V156" s="117">
        <v>0</v>
      </c>
      <c r="W156" s="117">
        <v>0</v>
      </c>
      <c r="X156" s="113">
        <f>+U156-V156-W156</f>
        <v>680384550</v>
      </c>
      <c r="Z156" s="140" t="s">
        <v>35</v>
      </c>
      <c r="AA156" s="141">
        <f t="shared" ref="AA156" si="440">+X156</f>
        <v>680384550</v>
      </c>
      <c r="AB156" s="142">
        <v>0</v>
      </c>
      <c r="AC156" s="142">
        <v>0</v>
      </c>
      <c r="AD156" s="141">
        <f>+AA156-AB156-AC156</f>
        <v>680384550</v>
      </c>
      <c r="AF156" s="169" t="s">
        <v>35</v>
      </c>
      <c r="AG156" s="170">
        <f t="shared" ref="AG156" si="441">+AD156</f>
        <v>680384550</v>
      </c>
      <c r="AH156" s="171">
        <v>0</v>
      </c>
      <c r="AI156" s="171">
        <v>0</v>
      </c>
      <c r="AJ156" s="170">
        <f>+AG156-AH156-AI156</f>
        <v>680384550</v>
      </c>
      <c r="AL156" s="200" t="s">
        <v>35</v>
      </c>
      <c r="AM156" s="201">
        <f t="shared" ref="AM156" si="442">+AJ156</f>
        <v>680384550</v>
      </c>
      <c r="AN156" s="201">
        <v>0</v>
      </c>
      <c r="AO156" s="201">
        <v>0</v>
      </c>
      <c r="AP156" s="201">
        <f>+AM156-AN156-AO156</f>
        <v>680384550</v>
      </c>
      <c r="AR156" s="169" t="s">
        <v>35</v>
      </c>
      <c r="AS156" s="170">
        <f t="shared" ref="AS156" si="443">+AP156</f>
        <v>680384550</v>
      </c>
      <c r="AT156" s="170">
        <v>0</v>
      </c>
      <c r="AU156" s="170">
        <v>0</v>
      </c>
      <c r="AV156" s="170">
        <f>+AS156-AT156-AU156</f>
        <v>680384550</v>
      </c>
      <c r="AX156" s="234" t="s">
        <v>35</v>
      </c>
      <c r="AY156" s="235">
        <f t="shared" ref="AY156" si="444">+AV156</f>
        <v>680384550</v>
      </c>
      <c r="AZ156" s="236">
        <v>0</v>
      </c>
      <c r="BA156" s="236">
        <v>0</v>
      </c>
      <c r="BB156" s="235">
        <f>+AY156-AZ156-BA156</f>
        <v>680384550</v>
      </c>
      <c r="BD156" s="266" t="s">
        <v>35</v>
      </c>
      <c r="BE156" s="267">
        <f t="shared" ref="BE156" si="445">+BB156</f>
        <v>680384550</v>
      </c>
      <c r="BF156" s="267">
        <v>0</v>
      </c>
      <c r="BG156" s="267">
        <v>0</v>
      </c>
      <c r="BH156" s="267">
        <f>+BE156-BF156-BG156</f>
        <v>680384550</v>
      </c>
      <c r="BJ156" s="208" t="s">
        <v>35</v>
      </c>
      <c r="BK156" s="202">
        <f t="shared" ref="BK156" si="446">+BH156</f>
        <v>680384550</v>
      </c>
      <c r="BL156" s="202">
        <v>0</v>
      </c>
      <c r="BM156" s="202">
        <v>0</v>
      </c>
      <c r="BN156" s="202">
        <f>+BK156-BL156-BM156</f>
        <v>680384550</v>
      </c>
      <c r="BP156" s="307" t="s">
        <v>35</v>
      </c>
      <c r="BQ156" s="308">
        <f t="shared" ref="BQ156" si="447">+BN156</f>
        <v>680384550</v>
      </c>
      <c r="BR156" s="308">
        <v>0</v>
      </c>
      <c r="BS156" s="308">
        <v>0</v>
      </c>
      <c r="BT156" s="308">
        <f>+BQ156-BR156-BS156</f>
        <v>680384550</v>
      </c>
      <c r="BV156" s="53" t="s">
        <v>35</v>
      </c>
      <c r="BW156" s="54">
        <f>+B156</f>
        <v>680384550</v>
      </c>
      <c r="BX156" s="54">
        <f t="shared" ref="BX156" si="448">+C156+J156+P156+V156+AB156+AH156+AN156+AT156+AZ156+BF156+BL156+BR156</f>
        <v>0</v>
      </c>
      <c r="BY156" s="54">
        <f t="shared" ref="BY156" si="449">+D156+K156+Q156+W156+AC156+AI156+AO156+AU156+BA156+BG156+BM156+BS156</f>
        <v>0</v>
      </c>
      <c r="BZ156" s="54">
        <f t="shared" ref="BZ156" si="450">+BW156-BX156-BY156</f>
        <v>680384550</v>
      </c>
      <c r="CC156" s="221"/>
    </row>
    <row r="157" spans="1:81" x14ac:dyDescent="0.2">
      <c r="A157" s="3"/>
      <c r="B157" s="278"/>
      <c r="C157" s="278"/>
      <c r="D157" s="278"/>
      <c r="E157" s="278"/>
      <c r="F157" s="325"/>
      <c r="H157" s="25"/>
      <c r="I157" s="24"/>
      <c r="J157" s="24"/>
      <c r="K157" s="24"/>
      <c r="L157" s="24"/>
      <c r="N157" s="76"/>
      <c r="O157" s="75"/>
      <c r="P157" s="75"/>
      <c r="Q157" s="75"/>
      <c r="R157" s="75"/>
      <c r="T157" s="107"/>
      <c r="U157" s="106"/>
      <c r="V157" s="355"/>
      <c r="W157" s="355"/>
      <c r="X157" s="106"/>
      <c r="Z157" s="135"/>
      <c r="AA157" s="134"/>
      <c r="AB157" s="363"/>
      <c r="AC157" s="363"/>
      <c r="AD157" s="134"/>
      <c r="AF157" s="164"/>
      <c r="AG157" s="163"/>
      <c r="AH157" s="188"/>
      <c r="AI157" s="188"/>
      <c r="AJ157" s="163"/>
      <c r="AL157" s="195"/>
      <c r="AM157" s="194"/>
      <c r="AN157" s="194"/>
      <c r="AO157" s="194"/>
      <c r="AP157" s="194"/>
      <c r="AR157" s="164"/>
      <c r="AS157" s="163"/>
      <c r="AT157" s="163"/>
      <c r="AU157" s="163"/>
      <c r="AV157" s="163"/>
      <c r="AX157" s="229"/>
      <c r="AY157" s="228"/>
      <c r="AZ157" s="244"/>
      <c r="BA157" s="244"/>
      <c r="BB157" s="228"/>
      <c r="BD157" s="261"/>
      <c r="BE157" s="260"/>
      <c r="BF157" s="260"/>
      <c r="BG157" s="260"/>
      <c r="BH157" s="260"/>
      <c r="BJ157" s="284"/>
      <c r="BK157" s="210"/>
      <c r="BL157" s="210"/>
      <c r="BM157" s="210"/>
      <c r="BN157" s="210"/>
      <c r="BP157" s="302"/>
      <c r="BQ157" s="301"/>
      <c r="BR157" s="301"/>
      <c r="BS157" s="301"/>
      <c r="BT157" s="301"/>
      <c r="BV157" s="48"/>
      <c r="BW157" s="47"/>
      <c r="BX157" s="47"/>
      <c r="BY157" s="47"/>
      <c r="BZ157" s="47"/>
      <c r="CC157" s="221"/>
    </row>
    <row r="158" spans="1:81" x14ac:dyDescent="0.2">
      <c r="A158" s="3"/>
      <c r="B158" s="278"/>
      <c r="C158" s="278"/>
      <c r="D158" s="278"/>
      <c r="E158" s="278"/>
      <c r="F158" s="325"/>
      <c r="H158" s="25"/>
      <c r="I158" s="24"/>
      <c r="J158" s="24"/>
      <c r="K158" s="24"/>
      <c r="L158" s="24"/>
      <c r="N158" s="76"/>
      <c r="O158" s="75"/>
      <c r="P158" s="75"/>
      <c r="Q158" s="75"/>
      <c r="R158" s="75"/>
      <c r="T158" s="107"/>
      <c r="U158" s="106"/>
      <c r="V158" s="355"/>
      <c r="W158" s="355"/>
      <c r="X158" s="106"/>
      <c r="Z158" s="135"/>
      <c r="AA158" s="134"/>
      <c r="AB158" s="363"/>
      <c r="AC158" s="363"/>
      <c r="AD158" s="134"/>
      <c r="AF158" s="164"/>
      <c r="AG158" s="163"/>
      <c r="AH158" s="188"/>
      <c r="AI158" s="188"/>
      <c r="AJ158" s="163"/>
      <c r="AL158" s="195"/>
      <c r="AM158" s="194"/>
      <c r="AN158" s="194"/>
      <c r="AO158" s="194"/>
      <c r="AP158" s="194"/>
      <c r="AR158" s="164"/>
      <c r="AS158" s="163"/>
      <c r="AT158" s="163"/>
      <c r="AU158" s="163"/>
      <c r="AV158" s="163"/>
      <c r="AX158" s="229"/>
      <c r="AY158" s="228"/>
      <c r="AZ158" s="244"/>
      <c r="BA158" s="244"/>
      <c r="BB158" s="228"/>
      <c r="BD158" s="261"/>
      <c r="BE158" s="260"/>
      <c r="BF158" s="260"/>
      <c r="BG158" s="260"/>
      <c r="BH158" s="260"/>
      <c r="BJ158" s="284"/>
      <c r="BK158" s="210"/>
      <c r="BL158" s="210"/>
      <c r="BM158" s="210"/>
      <c r="BN158" s="210"/>
      <c r="BP158" s="302"/>
      <c r="BQ158" s="301"/>
      <c r="BR158" s="301"/>
      <c r="BS158" s="301"/>
      <c r="BT158" s="301"/>
      <c r="BV158" s="48"/>
      <c r="BW158" s="47"/>
      <c r="BX158" s="47"/>
      <c r="BY158" s="47"/>
      <c r="BZ158" s="47"/>
      <c r="CC158" s="221"/>
    </row>
    <row r="159" spans="1:81" ht="15.75" x14ac:dyDescent="0.2">
      <c r="A159" s="1" t="s">
        <v>9</v>
      </c>
      <c r="B159" s="278"/>
      <c r="C159" s="278"/>
      <c r="D159" s="278"/>
      <c r="E159" s="278"/>
      <c r="F159" s="325"/>
      <c r="H159" s="23" t="s">
        <v>9</v>
      </c>
      <c r="I159" s="24"/>
      <c r="J159" s="24"/>
      <c r="K159" s="24"/>
      <c r="L159" s="24"/>
      <c r="N159" s="74" t="s">
        <v>9</v>
      </c>
      <c r="O159" s="75"/>
      <c r="P159" s="75"/>
      <c r="Q159" s="75"/>
      <c r="R159" s="75"/>
      <c r="T159" s="105" t="s">
        <v>9</v>
      </c>
      <c r="U159" s="106"/>
      <c r="V159" s="355"/>
      <c r="W159" s="355"/>
      <c r="X159" s="106"/>
      <c r="Z159" s="133" t="s">
        <v>9</v>
      </c>
      <c r="AA159" s="134"/>
      <c r="AB159" s="363"/>
      <c r="AC159" s="363"/>
      <c r="AD159" s="134"/>
      <c r="AF159" s="162" t="s">
        <v>9</v>
      </c>
      <c r="AG159" s="163"/>
      <c r="AH159" s="188"/>
      <c r="AI159" s="188"/>
      <c r="AJ159" s="163"/>
      <c r="AL159" s="193" t="s">
        <v>9</v>
      </c>
      <c r="AM159" s="194"/>
      <c r="AN159" s="194"/>
      <c r="AO159" s="194"/>
      <c r="AP159" s="194"/>
      <c r="AR159" s="162" t="s">
        <v>9</v>
      </c>
      <c r="AS159" s="163"/>
      <c r="AT159" s="163"/>
      <c r="AU159" s="163"/>
      <c r="AV159" s="163"/>
      <c r="AX159" s="227" t="s">
        <v>9</v>
      </c>
      <c r="AY159" s="228"/>
      <c r="AZ159" s="244"/>
      <c r="BA159" s="244"/>
      <c r="BB159" s="228"/>
      <c r="BD159" s="259" t="s">
        <v>9</v>
      </c>
      <c r="BE159" s="260"/>
      <c r="BF159" s="260"/>
      <c r="BG159" s="260"/>
      <c r="BH159" s="260"/>
      <c r="BJ159" s="283" t="s">
        <v>9</v>
      </c>
      <c r="BK159" s="210"/>
      <c r="BL159" s="210"/>
      <c r="BM159" s="210"/>
      <c r="BN159" s="210"/>
      <c r="BP159" s="300" t="s">
        <v>9</v>
      </c>
      <c r="BQ159" s="301"/>
      <c r="BR159" s="301"/>
      <c r="BS159" s="301"/>
      <c r="BT159" s="301"/>
      <c r="BV159" s="46" t="s">
        <v>9</v>
      </c>
      <c r="BW159" s="47"/>
      <c r="BX159" s="47"/>
      <c r="BY159" s="47"/>
      <c r="BZ159" s="47"/>
      <c r="CC159" s="221"/>
    </row>
    <row r="160" spans="1:81" x14ac:dyDescent="0.2">
      <c r="A160" s="3"/>
      <c r="B160" s="278"/>
      <c r="C160" s="278"/>
      <c r="D160" s="278"/>
      <c r="E160" s="278"/>
      <c r="F160" s="325"/>
      <c r="H160" s="25"/>
      <c r="I160" s="24"/>
      <c r="J160" s="24"/>
      <c r="K160" s="24"/>
      <c r="L160" s="24"/>
      <c r="N160" s="76"/>
      <c r="O160" s="75"/>
      <c r="P160" s="75"/>
      <c r="Q160" s="75"/>
      <c r="R160" s="75"/>
      <c r="T160" s="107"/>
      <c r="U160" s="106"/>
      <c r="V160" s="355"/>
      <c r="W160" s="355"/>
      <c r="X160" s="106"/>
      <c r="Z160" s="135"/>
      <c r="AA160" s="134"/>
      <c r="AB160" s="363"/>
      <c r="AC160" s="363"/>
      <c r="AD160" s="134"/>
      <c r="AF160" s="164"/>
      <c r="AG160" s="163"/>
      <c r="AH160" s="188"/>
      <c r="AI160" s="188"/>
      <c r="AJ160" s="163"/>
      <c r="AL160" s="195"/>
      <c r="AM160" s="194"/>
      <c r="AN160" s="194"/>
      <c r="AO160" s="194"/>
      <c r="AP160" s="194"/>
      <c r="AR160" s="164"/>
      <c r="AS160" s="163"/>
      <c r="AT160" s="163"/>
      <c r="AU160" s="163"/>
      <c r="AV160" s="163"/>
      <c r="AX160" s="229"/>
      <c r="AY160" s="228"/>
      <c r="AZ160" s="244"/>
      <c r="BA160" s="244"/>
      <c r="BB160" s="228"/>
      <c r="BD160" s="261"/>
      <c r="BE160" s="260"/>
      <c r="BF160" s="260"/>
      <c r="BG160" s="260"/>
      <c r="BH160" s="260"/>
      <c r="BJ160" s="284"/>
      <c r="BK160" s="210"/>
      <c r="BL160" s="210"/>
      <c r="BM160" s="210"/>
      <c r="BN160" s="210"/>
      <c r="BP160" s="302"/>
      <c r="BQ160" s="301"/>
      <c r="BR160" s="301"/>
      <c r="BS160" s="301"/>
      <c r="BT160" s="301"/>
      <c r="BV160" s="48"/>
      <c r="BW160" s="47"/>
      <c r="BX160" s="47"/>
      <c r="BY160" s="47"/>
      <c r="BZ160" s="47"/>
      <c r="CC160" s="221"/>
    </row>
    <row r="161" spans="1:81" s="19" customFormat="1" x14ac:dyDescent="0.2">
      <c r="A161" s="15" t="s">
        <v>13</v>
      </c>
      <c r="B161" s="322">
        <f>SUM(B163:B164)</f>
        <v>10675224620</v>
      </c>
      <c r="C161" s="322">
        <f t="shared" ref="C161:D161" si="451">SUM(C163:C164)</f>
        <v>0</v>
      </c>
      <c r="D161" s="322">
        <f t="shared" si="451"/>
        <v>0</v>
      </c>
      <c r="E161" s="322">
        <f>+B161-C161-D161</f>
        <v>10675224620</v>
      </c>
      <c r="F161" s="325"/>
      <c r="H161" s="26" t="s">
        <v>13</v>
      </c>
      <c r="I161" s="27">
        <f>SUM(I163:I164)</f>
        <v>10675224620</v>
      </c>
      <c r="J161" s="27">
        <f t="shared" ref="J161:K161" si="452">SUM(J163:J164)</f>
        <v>0</v>
      </c>
      <c r="K161" s="27">
        <f t="shared" si="452"/>
        <v>0</v>
      </c>
      <c r="L161" s="27">
        <f>+I161-J161-K161</f>
        <v>10675224620</v>
      </c>
      <c r="N161" s="77" t="s">
        <v>13</v>
      </c>
      <c r="O161" s="78">
        <f>SUM(O163:O164)</f>
        <v>10675224620</v>
      </c>
      <c r="P161" s="78">
        <f t="shared" ref="P161:Q161" si="453">SUM(P163:P164)</f>
        <v>0</v>
      </c>
      <c r="Q161" s="78">
        <f t="shared" si="453"/>
        <v>0</v>
      </c>
      <c r="R161" s="78">
        <f>+O161-P161-Q161</f>
        <v>10675224620</v>
      </c>
      <c r="T161" s="108" t="s">
        <v>13</v>
      </c>
      <c r="U161" s="109">
        <f>SUM(U163:U164)</f>
        <v>10675224620</v>
      </c>
      <c r="V161" s="128">
        <f t="shared" ref="V161:W161" si="454">SUM(V163:V164)</f>
        <v>0</v>
      </c>
      <c r="W161" s="128">
        <f t="shared" si="454"/>
        <v>0</v>
      </c>
      <c r="X161" s="109">
        <f>+U161-V161-W161</f>
        <v>10675224620</v>
      </c>
      <c r="Z161" s="136" t="s">
        <v>13</v>
      </c>
      <c r="AA161" s="137">
        <f>SUM(AA163:AA164)</f>
        <v>10675224620</v>
      </c>
      <c r="AB161" s="146">
        <f t="shared" ref="AB161:AC161" si="455">SUM(AB163:AB164)</f>
        <v>0</v>
      </c>
      <c r="AC161" s="146">
        <f t="shared" si="455"/>
        <v>0</v>
      </c>
      <c r="AD161" s="137">
        <f>+AA161-AB161-AC161</f>
        <v>10675224620</v>
      </c>
      <c r="AF161" s="165" t="s">
        <v>13</v>
      </c>
      <c r="AG161" s="166">
        <f>SUM(AG163:AG164)</f>
        <v>10675224620</v>
      </c>
      <c r="AH161" s="175">
        <f t="shared" ref="AH161:AI161" si="456">SUM(AH163:AH164)</f>
        <v>0</v>
      </c>
      <c r="AI161" s="175">
        <f t="shared" si="456"/>
        <v>0</v>
      </c>
      <c r="AJ161" s="166">
        <f>+AG161-AH161-AI161</f>
        <v>10675224620</v>
      </c>
      <c r="AL161" s="196" t="s">
        <v>13</v>
      </c>
      <c r="AM161" s="197">
        <f>SUM(AM163:AM164)</f>
        <v>10675224620</v>
      </c>
      <c r="AN161" s="197">
        <f t="shared" ref="AN161:AO161" si="457">SUM(AN163:AN164)</f>
        <v>0</v>
      </c>
      <c r="AO161" s="197">
        <f t="shared" si="457"/>
        <v>0</v>
      </c>
      <c r="AP161" s="197">
        <f>+AM161-AN161-AO161</f>
        <v>10675224620</v>
      </c>
      <c r="AR161" s="165" t="s">
        <v>13</v>
      </c>
      <c r="AS161" s="166">
        <f>SUM(AS163:AS164)</f>
        <v>10675224620</v>
      </c>
      <c r="AT161" s="166">
        <f t="shared" ref="AT161:AU161" si="458">SUM(AT163:AT164)</f>
        <v>0</v>
      </c>
      <c r="AU161" s="166">
        <f t="shared" si="458"/>
        <v>0</v>
      </c>
      <c r="AV161" s="166">
        <f>+AS161-AT161-AU161</f>
        <v>10675224620</v>
      </c>
      <c r="AX161" s="230" t="s">
        <v>13</v>
      </c>
      <c r="AY161" s="231">
        <f>SUM(AY163:AY164)</f>
        <v>10675224620</v>
      </c>
      <c r="AZ161" s="240">
        <f t="shared" ref="AZ161:BA161" si="459">SUM(AZ163:AZ164)</f>
        <v>0</v>
      </c>
      <c r="BA161" s="240">
        <f t="shared" si="459"/>
        <v>0</v>
      </c>
      <c r="BB161" s="231">
        <f>+AY161-AZ161-BA161</f>
        <v>10675224620</v>
      </c>
      <c r="BD161" s="262" t="s">
        <v>13</v>
      </c>
      <c r="BE161" s="263">
        <f>SUM(BE163:BE164)</f>
        <v>10675224620</v>
      </c>
      <c r="BF161" s="263">
        <f t="shared" ref="BF161:BG161" si="460">SUM(BF163:BF164)</f>
        <v>0</v>
      </c>
      <c r="BG161" s="263">
        <f t="shared" si="460"/>
        <v>0</v>
      </c>
      <c r="BH161" s="263">
        <f>+BE161-BF161-BG161</f>
        <v>10675224620</v>
      </c>
      <c r="BJ161" s="285" t="s">
        <v>13</v>
      </c>
      <c r="BK161" s="206">
        <f>SUM(BK163:BK164)</f>
        <v>10675224620</v>
      </c>
      <c r="BL161" s="206">
        <f t="shared" ref="BL161:BM161" si="461">SUM(BL163:BL164)</f>
        <v>0</v>
      </c>
      <c r="BM161" s="206">
        <f t="shared" si="461"/>
        <v>0</v>
      </c>
      <c r="BN161" s="206">
        <f>+BK161-BL161-BM161</f>
        <v>10675224620</v>
      </c>
      <c r="BP161" s="303" t="s">
        <v>13</v>
      </c>
      <c r="BQ161" s="304">
        <f>SUM(BQ163:BQ164)</f>
        <v>10675224620</v>
      </c>
      <c r="BR161" s="304">
        <f t="shared" ref="BR161:BS161" si="462">SUM(BR163:BR164)</f>
        <v>0</v>
      </c>
      <c r="BS161" s="304">
        <f t="shared" si="462"/>
        <v>0</v>
      </c>
      <c r="BT161" s="304">
        <f>+BQ161-BR161-BS161</f>
        <v>10675224620</v>
      </c>
      <c r="BV161" s="49" t="s">
        <v>13</v>
      </c>
      <c r="BW161" s="50">
        <f>SUM(BW163:BW164)</f>
        <v>10675224620</v>
      </c>
      <c r="BX161" s="50">
        <f t="shared" ref="BX161:BY161" si="463">SUM(BX163:BX164)</f>
        <v>0</v>
      </c>
      <c r="BY161" s="50">
        <f t="shared" si="463"/>
        <v>0</v>
      </c>
      <c r="BZ161" s="50">
        <f>+BW161-BX161-BY161</f>
        <v>10675224620</v>
      </c>
      <c r="CA161" s="295">
        <f>+BZ161</f>
        <v>10675224620</v>
      </c>
      <c r="CB161" s="222">
        <f>+CA162-CA161</f>
        <v>0</v>
      </c>
      <c r="CC161" s="221"/>
    </row>
    <row r="162" spans="1:81" x14ac:dyDescent="0.2">
      <c r="A162" s="11" t="s">
        <v>1</v>
      </c>
      <c r="B162" s="323"/>
      <c r="C162" s="323"/>
      <c r="D162" s="323"/>
      <c r="E162" s="323"/>
      <c r="F162" s="325"/>
      <c r="H162" s="28" t="s">
        <v>1</v>
      </c>
      <c r="I162" s="29"/>
      <c r="J162" s="29"/>
      <c r="K162" s="29"/>
      <c r="L162" s="29"/>
      <c r="N162" s="79" t="s">
        <v>1</v>
      </c>
      <c r="O162" s="80"/>
      <c r="P162" s="80"/>
      <c r="Q162" s="80"/>
      <c r="R162" s="80"/>
      <c r="T162" s="110" t="s">
        <v>1</v>
      </c>
      <c r="U162" s="111"/>
      <c r="V162" s="129"/>
      <c r="W162" s="129"/>
      <c r="X162" s="111"/>
      <c r="Z162" s="138" t="s">
        <v>1</v>
      </c>
      <c r="AA162" s="139"/>
      <c r="AB162" s="147"/>
      <c r="AC162" s="147"/>
      <c r="AD162" s="139"/>
      <c r="AF162" s="167" t="s">
        <v>1</v>
      </c>
      <c r="AG162" s="168"/>
      <c r="AH162" s="176"/>
      <c r="AI162" s="176"/>
      <c r="AJ162" s="168"/>
      <c r="AL162" s="198" t="s">
        <v>1</v>
      </c>
      <c r="AM162" s="199"/>
      <c r="AN162" s="199"/>
      <c r="AO162" s="199"/>
      <c r="AP162" s="199"/>
      <c r="AR162" s="167" t="s">
        <v>1</v>
      </c>
      <c r="AS162" s="168"/>
      <c r="AT162" s="168"/>
      <c r="AU162" s="168"/>
      <c r="AV162" s="168"/>
      <c r="AX162" s="232" t="s">
        <v>1</v>
      </c>
      <c r="AY162" s="233"/>
      <c r="AZ162" s="241"/>
      <c r="BA162" s="241"/>
      <c r="BB162" s="233"/>
      <c r="BD162" s="264" t="s">
        <v>1</v>
      </c>
      <c r="BE162" s="265"/>
      <c r="BF162" s="265"/>
      <c r="BG162" s="265"/>
      <c r="BH162" s="265"/>
      <c r="BJ162" s="286" t="s">
        <v>1</v>
      </c>
      <c r="BK162" s="207"/>
      <c r="BL162" s="207"/>
      <c r="BM162" s="207"/>
      <c r="BN162" s="207"/>
      <c r="BP162" s="305" t="s">
        <v>1</v>
      </c>
      <c r="BQ162" s="306"/>
      <c r="BR162" s="306"/>
      <c r="BS162" s="306"/>
      <c r="BT162" s="306"/>
      <c r="BV162" s="51" t="s">
        <v>1</v>
      </c>
      <c r="BW162" s="52"/>
      <c r="BX162" s="52"/>
      <c r="BY162" s="52"/>
      <c r="BZ162" s="52"/>
      <c r="CA162" s="221">
        <v>10675224620</v>
      </c>
      <c r="CC162" s="221"/>
    </row>
    <row r="163" spans="1:81" x14ac:dyDescent="0.2">
      <c r="A163" s="13" t="s">
        <v>35</v>
      </c>
      <c r="B163" s="332">
        <v>10667196617</v>
      </c>
      <c r="C163" s="331">
        <v>0</v>
      </c>
      <c r="D163" s="331">
        <v>0</v>
      </c>
      <c r="E163" s="95">
        <f t="shared" ref="E163:E164" si="464">+B163-C163-D163</f>
        <v>10667196617</v>
      </c>
      <c r="F163" s="325">
        <v>7509</v>
      </c>
      <c r="H163" s="30" t="s">
        <v>35</v>
      </c>
      <c r="I163" s="31">
        <f t="shared" ref="I163:I164" si="465">+E163</f>
        <v>10667196617</v>
      </c>
      <c r="J163" s="31">
        <v>0</v>
      </c>
      <c r="K163" s="31">
        <v>0</v>
      </c>
      <c r="L163" s="31">
        <f>+I163-J163-K163</f>
        <v>10667196617</v>
      </c>
      <c r="N163" s="81" t="s">
        <v>35</v>
      </c>
      <c r="O163" s="82">
        <f t="shared" ref="O163:O164" si="466">+L163</f>
        <v>10667196617</v>
      </c>
      <c r="P163" s="82">
        <v>0</v>
      </c>
      <c r="Q163" s="82">
        <v>0</v>
      </c>
      <c r="R163" s="82">
        <f>+O163-P163-Q163</f>
        <v>10667196617</v>
      </c>
      <c r="T163" s="112" t="s">
        <v>35</v>
      </c>
      <c r="U163" s="113">
        <f t="shared" ref="U163:U164" si="467">+R163</f>
        <v>10667196617</v>
      </c>
      <c r="V163" s="117">
        <v>0</v>
      </c>
      <c r="W163" s="117">
        <v>0</v>
      </c>
      <c r="X163" s="113">
        <f>+U163-V163-W163</f>
        <v>10667196617</v>
      </c>
      <c r="Z163" s="140" t="s">
        <v>35</v>
      </c>
      <c r="AA163" s="141">
        <f t="shared" ref="AA163:AA164" si="468">+X163</f>
        <v>10667196617</v>
      </c>
      <c r="AB163" s="142">
        <v>0</v>
      </c>
      <c r="AC163" s="142">
        <v>0</v>
      </c>
      <c r="AD163" s="141">
        <f>+AA163-AB163-AC163</f>
        <v>10667196617</v>
      </c>
      <c r="AF163" s="169" t="s">
        <v>35</v>
      </c>
      <c r="AG163" s="170">
        <f t="shared" ref="AG163:AG164" si="469">+AD163</f>
        <v>10667196617</v>
      </c>
      <c r="AH163" s="171">
        <v>0</v>
      </c>
      <c r="AI163" s="171">
        <v>0</v>
      </c>
      <c r="AJ163" s="170">
        <f>+AG163-AH163-AI163</f>
        <v>10667196617</v>
      </c>
      <c r="AL163" s="200" t="s">
        <v>35</v>
      </c>
      <c r="AM163" s="201">
        <f t="shared" ref="AM163:AM164" si="470">+AJ163</f>
        <v>10667196617</v>
      </c>
      <c r="AN163" s="201">
        <v>0</v>
      </c>
      <c r="AO163" s="201">
        <v>0</v>
      </c>
      <c r="AP163" s="201">
        <f>+AM163-AN163-AO163</f>
        <v>10667196617</v>
      </c>
      <c r="AR163" s="169" t="s">
        <v>35</v>
      </c>
      <c r="AS163" s="170">
        <f t="shared" ref="AS163:AS164" si="471">+AP163</f>
        <v>10667196617</v>
      </c>
      <c r="AT163" s="170">
        <v>0</v>
      </c>
      <c r="AU163" s="170">
        <v>0</v>
      </c>
      <c r="AV163" s="170">
        <f>+AS163-AT163-AU163</f>
        <v>10667196617</v>
      </c>
      <c r="AX163" s="234" t="s">
        <v>35</v>
      </c>
      <c r="AY163" s="235">
        <f t="shared" ref="AY163:AY164" si="472">+AV163</f>
        <v>10667196617</v>
      </c>
      <c r="AZ163" s="236">
        <v>0</v>
      </c>
      <c r="BA163" s="236">
        <v>0</v>
      </c>
      <c r="BB163" s="235">
        <f>+AY163-AZ163-BA163</f>
        <v>10667196617</v>
      </c>
      <c r="BD163" s="266" t="s">
        <v>35</v>
      </c>
      <c r="BE163" s="267">
        <f t="shared" ref="BE163:BE164" si="473">+BB163</f>
        <v>10667196617</v>
      </c>
      <c r="BF163" s="267">
        <v>0</v>
      </c>
      <c r="BG163" s="267">
        <v>0</v>
      </c>
      <c r="BH163" s="267">
        <f>+BE163-BF163-BG163</f>
        <v>10667196617</v>
      </c>
      <c r="BJ163" s="208" t="s">
        <v>35</v>
      </c>
      <c r="BK163" s="202">
        <f t="shared" ref="BK163:BK164" si="474">+BH163</f>
        <v>10667196617</v>
      </c>
      <c r="BL163" s="202">
        <v>0</v>
      </c>
      <c r="BM163" s="202">
        <v>0</v>
      </c>
      <c r="BN163" s="202">
        <f>+BK163-BL163-BM163</f>
        <v>10667196617</v>
      </c>
      <c r="BP163" s="307" t="s">
        <v>35</v>
      </c>
      <c r="BQ163" s="308">
        <f t="shared" ref="BQ163:BQ164" si="475">+BN163</f>
        <v>10667196617</v>
      </c>
      <c r="BR163" s="308">
        <v>0</v>
      </c>
      <c r="BS163" s="308">
        <v>0</v>
      </c>
      <c r="BT163" s="308">
        <f>+BQ163-BR163-BS163</f>
        <v>10667196617</v>
      </c>
      <c r="BV163" s="53" t="s">
        <v>35</v>
      </c>
      <c r="BW163" s="54">
        <f t="shared" ref="BW163:BW164" si="476">+B163</f>
        <v>10667196617</v>
      </c>
      <c r="BX163" s="54">
        <f t="shared" ref="BX163:BX164" si="477">+C163+J163+P163+V163+AB163+AH163+AN163+AT163+AZ163+BF163+BL163+BR163</f>
        <v>0</v>
      </c>
      <c r="BY163" s="54">
        <f t="shared" ref="BY163:BY164" si="478">+D163+K163+Q163+W163+AC163+AI163+AO163+AU163+BA163+BG163+BM163+BS163</f>
        <v>0</v>
      </c>
      <c r="BZ163" s="54">
        <f t="shared" ref="BZ163:BZ164" si="479">+BW163-BX163-BY163</f>
        <v>10667196617</v>
      </c>
      <c r="CC163" s="221"/>
    </row>
    <row r="164" spans="1:81" x14ac:dyDescent="0.2">
      <c r="A164" s="14" t="s">
        <v>27</v>
      </c>
      <c r="B164" s="332">
        <v>8028003</v>
      </c>
      <c r="C164" s="331">
        <v>0</v>
      </c>
      <c r="D164" s="331">
        <v>0</v>
      </c>
      <c r="E164" s="95">
        <f t="shared" si="464"/>
        <v>8028003</v>
      </c>
      <c r="F164" s="325"/>
      <c r="H164" s="36" t="s">
        <v>27</v>
      </c>
      <c r="I164" s="31">
        <f t="shared" si="465"/>
        <v>8028003</v>
      </c>
      <c r="J164" s="31">
        <v>0</v>
      </c>
      <c r="K164" s="31">
        <v>0</v>
      </c>
      <c r="L164" s="31">
        <f>+I164-J164-K164</f>
        <v>8028003</v>
      </c>
      <c r="N164" s="87" t="s">
        <v>27</v>
      </c>
      <c r="O164" s="82">
        <f t="shared" si="466"/>
        <v>8028003</v>
      </c>
      <c r="P164" s="82">
        <v>0</v>
      </c>
      <c r="Q164" s="82">
        <v>0</v>
      </c>
      <c r="R164" s="82">
        <f>+O164-P164-Q164</f>
        <v>8028003</v>
      </c>
      <c r="T164" s="120" t="s">
        <v>27</v>
      </c>
      <c r="U164" s="113">
        <f t="shared" si="467"/>
        <v>8028003</v>
      </c>
      <c r="V164" s="117">
        <v>0</v>
      </c>
      <c r="W164" s="117">
        <v>0</v>
      </c>
      <c r="X164" s="113">
        <f>+U164-V164-W164</f>
        <v>8028003</v>
      </c>
      <c r="Z164" s="151" t="s">
        <v>27</v>
      </c>
      <c r="AA164" s="141">
        <f t="shared" si="468"/>
        <v>8028003</v>
      </c>
      <c r="AB164" s="142">
        <v>0</v>
      </c>
      <c r="AC164" s="142">
        <v>0</v>
      </c>
      <c r="AD164" s="141">
        <f>+AA164-AB164-AC164</f>
        <v>8028003</v>
      </c>
      <c r="AF164" s="180" t="s">
        <v>27</v>
      </c>
      <c r="AG164" s="170">
        <f t="shared" si="469"/>
        <v>8028003</v>
      </c>
      <c r="AH164" s="171">
        <v>0</v>
      </c>
      <c r="AI164" s="171">
        <v>0</v>
      </c>
      <c r="AJ164" s="170">
        <f>+AG164-AH164-AI164</f>
        <v>8028003</v>
      </c>
      <c r="AL164" s="214" t="s">
        <v>27</v>
      </c>
      <c r="AM164" s="201">
        <f t="shared" si="470"/>
        <v>8028003</v>
      </c>
      <c r="AN164" s="201">
        <v>0</v>
      </c>
      <c r="AO164" s="201">
        <v>0</v>
      </c>
      <c r="AP164" s="201">
        <f>+AM164-AN164-AO164</f>
        <v>8028003</v>
      </c>
      <c r="AR164" s="180" t="s">
        <v>27</v>
      </c>
      <c r="AS164" s="170">
        <f t="shared" si="471"/>
        <v>8028003</v>
      </c>
      <c r="AT164" s="170">
        <v>0</v>
      </c>
      <c r="AU164" s="170">
        <v>0</v>
      </c>
      <c r="AV164" s="170">
        <f>+AS164-AT164-AU164</f>
        <v>8028003</v>
      </c>
      <c r="AX164" s="247" t="s">
        <v>27</v>
      </c>
      <c r="AY164" s="235">
        <f t="shared" si="472"/>
        <v>8028003</v>
      </c>
      <c r="AZ164" s="236">
        <v>0</v>
      </c>
      <c r="BA164" s="236">
        <v>0</v>
      </c>
      <c r="BB164" s="235">
        <f>+AY164-AZ164-BA164</f>
        <v>8028003</v>
      </c>
      <c r="BD164" s="273" t="s">
        <v>27</v>
      </c>
      <c r="BE164" s="267">
        <f t="shared" si="473"/>
        <v>8028003</v>
      </c>
      <c r="BF164" s="267">
        <v>0</v>
      </c>
      <c r="BG164" s="267">
        <v>0</v>
      </c>
      <c r="BH164" s="267">
        <f>+BE164-BF164-BG164</f>
        <v>8028003</v>
      </c>
      <c r="BJ164" s="290" t="s">
        <v>27</v>
      </c>
      <c r="BK164" s="202">
        <f t="shared" si="474"/>
        <v>8028003</v>
      </c>
      <c r="BL164" s="202">
        <v>0</v>
      </c>
      <c r="BM164" s="202">
        <v>0</v>
      </c>
      <c r="BN164" s="202">
        <f>+BK164-BL164-BM164</f>
        <v>8028003</v>
      </c>
      <c r="BP164" s="314" t="s">
        <v>27</v>
      </c>
      <c r="BQ164" s="308">
        <f t="shared" si="475"/>
        <v>8028003</v>
      </c>
      <c r="BR164" s="308">
        <v>0</v>
      </c>
      <c r="BS164" s="308">
        <v>0</v>
      </c>
      <c r="BT164" s="308">
        <f>+BQ164-BR164-BS164</f>
        <v>8028003</v>
      </c>
      <c r="BV164" s="60" t="s">
        <v>27</v>
      </c>
      <c r="BW164" s="54">
        <f t="shared" si="476"/>
        <v>8028003</v>
      </c>
      <c r="BX164" s="54">
        <f t="shared" si="477"/>
        <v>0</v>
      </c>
      <c r="BY164" s="54">
        <f t="shared" si="478"/>
        <v>0</v>
      </c>
      <c r="BZ164" s="54">
        <f t="shared" si="479"/>
        <v>8028003</v>
      </c>
      <c r="CC164" s="221"/>
    </row>
    <row r="165" spans="1:81" x14ac:dyDescent="0.2">
      <c r="A165" s="2"/>
      <c r="B165" s="278"/>
      <c r="C165" s="278"/>
      <c r="D165" s="278"/>
      <c r="E165" s="278"/>
      <c r="F165" s="325"/>
      <c r="H165" s="37"/>
      <c r="I165" s="24"/>
      <c r="J165" s="24"/>
      <c r="K165" s="24"/>
      <c r="L165" s="24"/>
      <c r="N165" s="88"/>
      <c r="O165" s="75"/>
      <c r="P165" s="75"/>
      <c r="Q165" s="75"/>
      <c r="R165" s="75"/>
      <c r="T165" s="121"/>
      <c r="U165" s="106"/>
      <c r="V165" s="355"/>
      <c r="W165" s="355"/>
      <c r="X165" s="106"/>
      <c r="Z165" s="152"/>
      <c r="AA165" s="134"/>
      <c r="AB165" s="363"/>
      <c r="AC165" s="363"/>
      <c r="AD165" s="134"/>
      <c r="AF165" s="181"/>
      <c r="AG165" s="163"/>
      <c r="AH165" s="188"/>
      <c r="AI165" s="188"/>
      <c r="AJ165" s="163"/>
      <c r="AL165" s="215"/>
      <c r="AM165" s="194"/>
      <c r="AN165" s="194"/>
      <c r="AO165" s="194"/>
      <c r="AP165" s="194"/>
      <c r="AR165" s="181"/>
      <c r="AS165" s="163"/>
      <c r="AT165" s="163"/>
      <c r="AU165" s="163"/>
      <c r="AV165" s="163"/>
      <c r="AX165" s="248"/>
      <c r="AY165" s="228"/>
      <c r="AZ165" s="244"/>
      <c r="BA165" s="244"/>
      <c r="BB165" s="228"/>
      <c r="BD165" s="274"/>
      <c r="BE165" s="260"/>
      <c r="BF165" s="260"/>
      <c r="BG165" s="260"/>
      <c r="BH165" s="260"/>
      <c r="BJ165" s="291"/>
      <c r="BK165" s="210"/>
      <c r="BL165" s="210"/>
      <c r="BM165" s="210"/>
      <c r="BN165" s="210"/>
      <c r="BP165" s="315"/>
      <c r="BQ165" s="301"/>
      <c r="BR165" s="301"/>
      <c r="BS165" s="301"/>
      <c r="BT165" s="301"/>
      <c r="BV165" s="61"/>
      <c r="BW165" s="47"/>
      <c r="BX165" s="47"/>
      <c r="BY165" s="47"/>
      <c r="BZ165" s="47"/>
      <c r="CC165" s="221"/>
    </row>
    <row r="166" spans="1:81" x14ac:dyDescent="0.2">
      <c r="A166" s="3"/>
      <c r="B166" s="278"/>
      <c r="C166" s="278"/>
      <c r="D166" s="278"/>
      <c r="E166" s="278"/>
      <c r="F166" s="325"/>
      <c r="H166" s="25"/>
      <c r="I166" s="24"/>
      <c r="J166" s="24"/>
      <c r="K166" s="24"/>
      <c r="L166" s="24"/>
      <c r="N166" s="76"/>
      <c r="O166" s="75"/>
      <c r="P166" s="75"/>
      <c r="Q166" s="75"/>
      <c r="R166" s="75"/>
      <c r="T166" s="107"/>
      <c r="U166" s="106"/>
      <c r="V166" s="355"/>
      <c r="W166" s="355"/>
      <c r="X166" s="106"/>
      <c r="Z166" s="135"/>
      <c r="AA166" s="134"/>
      <c r="AB166" s="363"/>
      <c r="AC166" s="363"/>
      <c r="AD166" s="134"/>
      <c r="AF166" s="164"/>
      <c r="AG166" s="163"/>
      <c r="AH166" s="188"/>
      <c r="AI166" s="188"/>
      <c r="AJ166" s="163"/>
      <c r="AL166" s="195"/>
      <c r="AM166" s="194"/>
      <c r="AN166" s="194"/>
      <c r="AO166" s="194"/>
      <c r="AP166" s="194"/>
      <c r="AR166" s="164"/>
      <c r="AS166" s="163"/>
      <c r="AT166" s="163"/>
      <c r="AU166" s="163"/>
      <c r="AV166" s="163"/>
      <c r="AX166" s="229"/>
      <c r="AY166" s="228"/>
      <c r="AZ166" s="244"/>
      <c r="BA166" s="244"/>
      <c r="BB166" s="228"/>
      <c r="BD166" s="261"/>
      <c r="BE166" s="260"/>
      <c r="BF166" s="260"/>
      <c r="BG166" s="260"/>
      <c r="BH166" s="260"/>
      <c r="BJ166" s="284"/>
      <c r="BK166" s="210"/>
      <c r="BL166" s="210"/>
      <c r="BM166" s="210"/>
      <c r="BN166" s="210"/>
      <c r="BP166" s="302"/>
      <c r="BQ166" s="301"/>
      <c r="BR166" s="301"/>
      <c r="BS166" s="301"/>
      <c r="BT166" s="301"/>
      <c r="BV166" s="48"/>
      <c r="BW166" s="47"/>
      <c r="BX166" s="47"/>
      <c r="BY166" s="47"/>
      <c r="BZ166" s="47"/>
      <c r="CC166" s="221"/>
    </row>
    <row r="167" spans="1:81" ht="15.75" x14ac:dyDescent="0.2">
      <c r="A167" s="1" t="s">
        <v>10</v>
      </c>
      <c r="B167" s="327"/>
      <c r="C167" s="278"/>
      <c r="D167" s="278"/>
      <c r="E167" s="278"/>
      <c r="F167" s="325"/>
      <c r="H167" s="23" t="s">
        <v>10</v>
      </c>
      <c r="I167" s="24"/>
      <c r="J167" s="24"/>
      <c r="K167" s="24"/>
      <c r="L167" s="24"/>
      <c r="N167" s="74" t="s">
        <v>10</v>
      </c>
      <c r="O167" s="75"/>
      <c r="P167" s="75"/>
      <c r="Q167" s="75"/>
      <c r="R167" s="75"/>
      <c r="T167" s="105" t="s">
        <v>10</v>
      </c>
      <c r="U167" s="106"/>
      <c r="V167" s="355"/>
      <c r="W167" s="355"/>
      <c r="X167" s="106"/>
      <c r="Z167" s="133" t="s">
        <v>10</v>
      </c>
      <c r="AA167" s="134"/>
      <c r="AB167" s="363"/>
      <c r="AC167" s="363"/>
      <c r="AD167" s="134"/>
      <c r="AF167" s="162" t="s">
        <v>10</v>
      </c>
      <c r="AG167" s="163"/>
      <c r="AH167" s="188"/>
      <c r="AI167" s="188"/>
      <c r="AJ167" s="163"/>
      <c r="AL167" s="193" t="s">
        <v>10</v>
      </c>
      <c r="AM167" s="194"/>
      <c r="AN167" s="194"/>
      <c r="AO167" s="194"/>
      <c r="AP167" s="194"/>
      <c r="AR167" s="162" t="s">
        <v>10</v>
      </c>
      <c r="AS167" s="163"/>
      <c r="AT167" s="163"/>
      <c r="AU167" s="163"/>
      <c r="AV167" s="163"/>
      <c r="AX167" s="227" t="s">
        <v>10</v>
      </c>
      <c r="AY167" s="228"/>
      <c r="AZ167" s="244"/>
      <c r="BA167" s="244"/>
      <c r="BB167" s="228"/>
      <c r="BD167" s="259" t="s">
        <v>10</v>
      </c>
      <c r="BE167" s="260"/>
      <c r="BF167" s="260"/>
      <c r="BG167" s="260"/>
      <c r="BH167" s="260"/>
      <c r="BJ167" s="283" t="s">
        <v>10</v>
      </c>
      <c r="BK167" s="210"/>
      <c r="BL167" s="210"/>
      <c r="BM167" s="210"/>
      <c r="BN167" s="210"/>
      <c r="BP167" s="300" t="s">
        <v>10</v>
      </c>
      <c r="BQ167" s="301"/>
      <c r="BR167" s="301"/>
      <c r="BS167" s="301"/>
      <c r="BT167" s="301"/>
      <c r="BV167" s="46" t="s">
        <v>10</v>
      </c>
      <c r="BW167" s="47"/>
      <c r="BX167" s="47"/>
      <c r="BY167" s="47"/>
      <c r="BZ167" s="47"/>
      <c r="CC167" s="221"/>
    </row>
    <row r="168" spans="1:81" x14ac:dyDescent="0.2">
      <c r="A168" s="3"/>
      <c r="B168" s="278"/>
      <c r="C168" s="278"/>
      <c r="D168" s="278"/>
      <c r="E168" s="278"/>
      <c r="F168" s="325"/>
      <c r="H168" s="25"/>
      <c r="I168" s="24"/>
      <c r="J168" s="24"/>
      <c r="K168" s="24"/>
      <c r="L168" s="24"/>
      <c r="N168" s="76"/>
      <c r="O168" s="75"/>
      <c r="P168" s="75"/>
      <c r="Q168" s="75"/>
      <c r="R168" s="75"/>
      <c r="T168" s="107"/>
      <c r="U168" s="106"/>
      <c r="V168" s="355"/>
      <c r="W168" s="355"/>
      <c r="X168" s="106"/>
      <c r="Z168" s="135"/>
      <c r="AA168" s="134"/>
      <c r="AB168" s="363"/>
      <c r="AC168" s="363"/>
      <c r="AD168" s="134"/>
      <c r="AF168" s="164"/>
      <c r="AG168" s="163"/>
      <c r="AH168" s="188"/>
      <c r="AI168" s="188"/>
      <c r="AJ168" s="163"/>
      <c r="AL168" s="195"/>
      <c r="AM168" s="194"/>
      <c r="AN168" s="194"/>
      <c r="AO168" s="194"/>
      <c r="AP168" s="194"/>
      <c r="AR168" s="164"/>
      <c r="AS168" s="163"/>
      <c r="AT168" s="163"/>
      <c r="AU168" s="163"/>
      <c r="AV168" s="163"/>
      <c r="AX168" s="229"/>
      <c r="AY168" s="228"/>
      <c r="AZ168" s="244"/>
      <c r="BA168" s="244"/>
      <c r="BB168" s="228"/>
      <c r="BD168" s="261"/>
      <c r="BE168" s="260"/>
      <c r="BF168" s="260"/>
      <c r="BG168" s="260"/>
      <c r="BH168" s="260"/>
      <c r="BJ168" s="284"/>
      <c r="BK168" s="210"/>
      <c r="BL168" s="210"/>
      <c r="BM168" s="210"/>
      <c r="BN168" s="210"/>
      <c r="BP168" s="302"/>
      <c r="BQ168" s="301"/>
      <c r="BR168" s="301"/>
      <c r="BS168" s="301"/>
      <c r="BT168" s="301"/>
      <c r="BV168" s="48"/>
      <c r="BW168" s="47"/>
      <c r="BX168" s="47"/>
      <c r="BY168" s="47"/>
      <c r="BZ168" s="47"/>
      <c r="CC168" s="221"/>
    </row>
    <row r="169" spans="1:81" s="19" customFormat="1" x14ac:dyDescent="0.2">
      <c r="A169" s="15" t="s">
        <v>13</v>
      </c>
      <c r="B169" s="322">
        <f>SUM(B171:B172)</f>
        <v>148175464</v>
      </c>
      <c r="C169" s="322">
        <f t="shared" ref="C169:D169" si="480">SUM(C171:C172)</f>
        <v>0</v>
      </c>
      <c r="D169" s="322">
        <f t="shared" si="480"/>
        <v>0</v>
      </c>
      <c r="E169" s="322">
        <f>+B169-C169-D169</f>
        <v>148175464</v>
      </c>
      <c r="F169" s="325"/>
      <c r="H169" s="26" t="s">
        <v>13</v>
      </c>
      <c r="I169" s="27">
        <f>SUM(I171:I172)</f>
        <v>148175464</v>
      </c>
      <c r="J169" s="27">
        <f t="shared" ref="J169:K169" si="481">SUM(J171:J172)</f>
        <v>0</v>
      </c>
      <c r="K169" s="27">
        <f t="shared" si="481"/>
        <v>0</v>
      </c>
      <c r="L169" s="27">
        <f>+I169-J169-K169</f>
        <v>148175464</v>
      </c>
      <c r="N169" s="77" t="s">
        <v>13</v>
      </c>
      <c r="O169" s="78">
        <f>SUM(O171:O172)</f>
        <v>148175464</v>
      </c>
      <c r="P169" s="78">
        <f t="shared" ref="P169:Q169" si="482">SUM(P171:P172)</f>
        <v>0</v>
      </c>
      <c r="Q169" s="78">
        <f t="shared" si="482"/>
        <v>0</v>
      </c>
      <c r="R169" s="78">
        <f>+O169-P169-Q169</f>
        <v>148175464</v>
      </c>
      <c r="T169" s="108" t="s">
        <v>13</v>
      </c>
      <c r="U169" s="109">
        <f>SUM(U171:U172)</f>
        <v>148175464</v>
      </c>
      <c r="V169" s="128">
        <f t="shared" ref="V169:W169" si="483">SUM(V171:V172)</f>
        <v>0</v>
      </c>
      <c r="W169" s="128">
        <f t="shared" si="483"/>
        <v>0</v>
      </c>
      <c r="X169" s="109">
        <f>+U169-V169-W169</f>
        <v>148175464</v>
      </c>
      <c r="Z169" s="136" t="s">
        <v>13</v>
      </c>
      <c r="AA169" s="137">
        <f>SUM(AA171:AA172)</f>
        <v>148175464</v>
      </c>
      <c r="AB169" s="146">
        <f t="shared" ref="AB169:AC169" si="484">SUM(AB171:AB172)</f>
        <v>0</v>
      </c>
      <c r="AC169" s="146">
        <f t="shared" si="484"/>
        <v>0</v>
      </c>
      <c r="AD169" s="137">
        <f>+AA169-AB169-AC169</f>
        <v>148175464</v>
      </c>
      <c r="AF169" s="165" t="s">
        <v>13</v>
      </c>
      <c r="AG169" s="166">
        <f>SUM(AG171:AG172)</f>
        <v>148175464</v>
      </c>
      <c r="AH169" s="175">
        <f t="shared" ref="AH169:AI169" si="485">SUM(AH171:AH172)</f>
        <v>0</v>
      </c>
      <c r="AI169" s="175">
        <f t="shared" si="485"/>
        <v>0</v>
      </c>
      <c r="AJ169" s="166">
        <f>+AG169-AH169-AI169</f>
        <v>148175464</v>
      </c>
      <c r="AL169" s="196" t="s">
        <v>13</v>
      </c>
      <c r="AM169" s="197">
        <f>SUM(AM171:AM172)</f>
        <v>148175464</v>
      </c>
      <c r="AN169" s="197">
        <f t="shared" ref="AN169:AO169" si="486">SUM(AN171:AN172)</f>
        <v>0</v>
      </c>
      <c r="AO169" s="197">
        <f t="shared" si="486"/>
        <v>0</v>
      </c>
      <c r="AP169" s="197">
        <f>+AM169-AN169-AO169</f>
        <v>148175464</v>
      </c>
      <c r="AR169" s="165" t="s">
        <v>13</v>
      </c>
      <c r="AS169" s="166">
        <f>SUM(AS171:AS172)</f>
        <v>148175464</v>
      </c>
      <c r="AT169" s="166">
        <f t="shared" ref="AT169:AU169" si="487">SUM(AT171:AT172)</f>
        <v>0</v>
      </c>
      <c r="AU169" s="166">
        <f t="shared" si="487"/>
        <v>0</v>
      </c>
      <c r="AV169" s="166">
        <f>+AS169-AT169-AU169</f>
        <v>148175464</v>
      </c>
      <c r="AX169" s="230" t="s">
        <v>13</v>
      </c>
      <c r="AY169" s="231">
        <f>SUM(AY171:AY172)</f>
        <v>148175464</v>
      </c>
      <c r="AZ169" s="240">
        <f t="shared" ref="AZ169:BA169" si="488">SUM(AZ171:AZ172)</f>
        <v>0</v>
      </c>
      <c r="BA169" s="240">
        <f t="shared" si="488"/>
        <v>0</v>
      </c>
      <c r="BB169" s="231">
        <f>+AY169-AZ169-BA169</f>
        <v>148175464</v>
      </c>
      <c r="BD169" s="262" t="s">
        <v>13</v>
      </c>
      <c r="BE169" s="263">
        <f>SUM(BE171:BE172)</f>
        <v>148175464</v>
      </c>
      <c r="BF169" s="263">
        <f t="shared" ref="BF169:BG169" si="489">SUM(BF171:BF172)</f>
        <v>0</v>
      </c>
      <c r="BG169" s="263">
        <f t="shared" si="489"/>
        <v>0</v>
      </c>
      <c r="BH169" s="263">
        <f>+BE169-BF169-BG169</f>
        <v>148175464</v>
      </c>
      <c r="BJ169" s="285" t="s">
        <v>13</v>
      </c>
      <c r="BK169" s="206">
        <f>SUM(BK171:BK172)</f>
        <v>148175464</v>
      </c>
      <c r="BL169" s="206">
        <f t="shared" ref="BL169:BM169" si="490">SUM(BL171:BL172)</f>
        <v>0</v>
      </c>
      <c r="BM169" s="206">
        <f t="shared" si="490"/>
        <v>0</v>
      </c>
      <c r="BN169" s="206">
        <f>+BK169-BL169-BM169</f>
        <v>148175464</v>
      </c>
      <c r="BP169" s="303" t="s">
        <v>13</v>
      </c>
      <c r="BQ169" s="304">
        <f>SUM(BQ171:BQ172)</f>
        <v>148175464</v>
      </c>
      <c r="BR169" s="304">
        <f t="shared" ref="BR169:BS169" si="491">SUM(BR171:BR172)</f>
        <v>0</v>
      </c>
      <c r="BS169" s="304">
        <f t="shared" si="491"/>
        <v>0</v>
      </c>
      <c r="BT169" s="304">
        <f>+BQ169-BR169-BS169</f>
        <v>148175464</v>
      </c>
      <c r="BV169" s="49" t="s">
        <v>13</v>
      </c>
      <c r="BW169" s="50">
        <f>SUM(BW171:BW172)</f>
        <v>148175464</v>
      </c>
      <c r="BX169" s="50">
        <f t="shared" ref="BX169:BY169" si="492">SUM(BX171:BX172)</f>
        <v>0</v>
      </c>
      <c r="BY169" s="50">
        <f t="shared" si="492"/>
        <v>0</v>
      </c>
      <c r="BZ169" s="50">
        <f>+BW169-BX169-BY169</f>
        <v>148175464</v>
      </c>
      <c r="CA169" s="295">
        <f>+BZ169</f>
        <v>148175464</v>
      </c>
      <c r="CB169" s="222">
        <f>+CA170-CA169</f>
        <v>0</v>
      </c>
      <c r="CC169" s="221"/>
    </row>
    <row r="170" spans="1:81" x14ac:dyDescent="0.2">
      <c r="A170" s="11" t="s">
        <v>1</v>
      </c>
      <c r="B170" s="323"/>
      <c r="C170" s="323"/>
      <c r="D170" s="323"/>
      <c r="E170" s="323"/>
      <c r="F170" s="325"/>
      <c r="H170" s="28" t="s">
        <v>1</v>
      </c>
      <c r="I170" s="29"/>
      <c r="J170" s="29"/>
      <c r="K170" s="29"/>
      <c r="L170" s="29"/>
      <c r="N170" s="79" t="s">
        <v>1</v>
      </c>
      <c r="O170" s="80"/>
      <c r="P170" s="80"/>
      <c r="Q170" s="80"/>
      <c r="R170" s="80"/>
      <c r="T170" s="110" t="s">
        <v>1</v>
      </c>
      <c r="U170" s="111"/>
      <c r="V170" s="129"/>
      <c r="W170" s="129"/>
      <c r="X170" s="111"/>
      <c r="Z170" s="138" t="s">
        <v>1</v>
      </c>
      <c r="AA170" s="139"/>
      <c r="AB170" s="147"/>
      <c r="AC170" s="147"/>
      <c r="AD170" s="139"/>
      <c r="AF170" s="167" t="s">
        <v>1</v>
      </c>
      <c r="AG170" s="168"/>
      <c r="AH170" s="176"/>
      <c r="AI170" s="176"/>
      <c r="AJ170" s="168"/>
      <c r="AL170" s="198" t="s">
        <v>1</v>
      </c>
      <c r="AM170" s="199"/>
      <c r="AN170" s="199"/>
      <c r="AO170" s="199"/>
      <c r="AP170" s="199"/>
      <c r="AR170" s="167" t="s">
        <v>1</v>
      </c>
      <c r="AS170" s="168"/>
      <c r="AT170" s="168"/>
      <c r="AU170" s="168"/>
      <c r="AV170" s="168"/>
      <c r="AX170" s="232" t="s">
        <v>1</v>
      </c>
      <c r="AY170" s="233"/>
      <c r="AZ170" s="241"/>
      <c r="BA170" s="241"/>
      <c r="BB170" s="233"/>
      <c r="BD170" s="264" t="s">
        <v>1</v>
      </c>
      <c r="BE170" s="265"/>
      <c r="BF170" s="265"/>
      <c r="BG170" s="265"/>
      <c r="BH170" s="265"/>
      <c r="BJ170" s="286" t="s">
        <v>1</v>
      </c>
      <c r="BK170" s="207"/>
      <c r="BL170" s="207"/>
      <c r="BM170" s="207"/>
      <c r="BN170" s="207"/>
      <c r="BP170" s="305" t="s">
        <v>1</v>
      </c>
      <c r="BQ170" s="306"/>
      <c r="BR170" s="306"/>
      <c r="BS170" s="306"/>
      <c r="BT170" s="306"/>
      <c r="BV170" s="51" t="s">
        <v>1</v>
      </c>
      <c r="BW170" s="52"/>
      <c r="BX170" s="52"/>
      <c r="BY170" s="52"/>
      <c r="BZ170" s="52"/>
      <c r="CA170" s="221">
        <v>148175464</v>
      </c>
      <c r="CC170" s="221"/>
    </row>
    <row r="171" spans="1:81" x14ac:dyDescent="0.2">
      <c r="A171" s="13" t="s">
        <v>35</v>
      </c>
      <c r="B171" s="332">
        <v>137526896</v>
      </c>
      <c r="C171" s="331">
        <v>0</v>
      </c>
      <c r="D171" s="331">
        <v>0</v>
      </c>
      <c r="E171" s="95">
        <f t="shared" ref="E171:E172" si="493">+B171-C171-D171</f>
        <v>137526896</v>
      </c>
      <c r="F171" s="325">
        <v>41095</v>
      </c>
      <c r="H171" s="30" t="s">
        <v>35</v>
      </c>
      <c r="I171" s="31">
        <f t="shared" ref="I171:I172" si="494">+E171</f>
        <v>137526896</v>
      </c>
      <c r="J171" s="31">
        <v>0</v>
      </c>
      <c r="K171" s="31">
        <v>0</v>
      </c>
      <c r="L171" s="31">
        <f>+I171-J171-K171</f>
        <v>137526896</v>
      </c>
      <c r="N171" s="81" t="s">
        <v>35</v>
      </c>
      <c r="O171" s="82">
        <f t="shared" ref="O171:O172" si="495">+L171</f>
        <v>137526896</v>
      </c>
      <c r="P171" s="82">
        <v>0</v>
      </c>
      <c r="Q171" s="82">
        <v>0</v>
      </c>
      <c r="R171" s="82">
        <f>+O171-P171-Q171</f>
        <v>137526896</v>
      </c>
      <c r="T171" s="112" t="s">
        <v>35</v>
      </c>
      <c r="U171" s="113">
        <f t="shared" ref="U171:U172" si="496">+R171</f>
        <v>137526896</v>
      </c>
      <c r="V171" s="117">
        <v>0</v>
      </c>
      <c r="W171" s="117">
        <v>0</v>
      </c>
      <c r="X171" s="113">
        <f>+U171-V171-W171</f>
        <v>137526896</v>
      </c>
      <c r="Z171" s="140" t="s">
        <v>35</v>
      </c>
      <c r="AA171" s="141">
        <f t="shared" ref="AA171:AA172" si="497">+X171</f>
        <v>137526896</v>
      </c>
      <c r="AB171" s="142">
        <v>0</v>
      </c>
      <c r="AC171" s="142">
        <v>0</v>
      </c>
      <c r="AD171" s="141">
        <f>+AA171-AB171-AC171</f>
        <v>137526896</v>
      </c>
      <c r="AF171" s="169" t="s">
        <v>35</v>
      </c>
      <c r="AG171" s="170">
        <f t="shared" ref="AG171:AG172" si="498">+AD171</f>
        <v>137526896</v>
      </c>
      <c r="AH171" s="171">
        <v>0</v>
      </c>
      <c r="AI171" s="171">
        <v>0</v>
      </c>
      <c r="AJ171" s="170">
        <f>+AG171-AH171-AI171</f>
        <v>137526896</v>
      </c>
      <c r="AL171" s="200" t="s">
        <v>35</v>
      </c>
      <c r="AM171" s="201">
        <f t="shared" ref="AM171:AM172" si="499">+AJ171</f>
        <v>137526896</v>
      </c>
      <c r="AN171" s="201">
        <v>0</v>
      </c>
      <c r="AO171" s="201">
        <v>0</v>
      </c>
      <c r="AP171" s="201">
        <f>+AM171-AN171-AO171</f>
        <v>137526896</v>
      </c>
      <c r="AR171" s="169" t="s">
        <v>35</v>
      </c>
      <c r="AS171" s="170">
        <f t="shared" ref="AS171:AS172" si="500">+AP171</f>
        <v>137526896</v>
      </c>
      <c r="AT171" s="170">
        <v>0</v>
      </c>
      <c r="AU171" s="170">
        <v>0</v>
      </c>
      <c r="AV171" s="170">
        <f>+AS171-AT171-AU171</f>
        <v>137526896</v>
      </c>
      <c r="AX171" s="234" t="s">
        <v>35</v>
      </c>
      <c r="AY171" s="235">
        <f t="shared" ref="AY171:AY172" si="501">+AV171</f>
        <v>137526896</v>
      </c>
      <c r="AZ171" s="236">
        <v>0</v>
      </c>
      <c r="BA171" s="236">
        <v>0</v>
      </c>
      <c r="BB171" s="235">
        <f>+AY171-AZ171-BA171</f>
        <v>137526896</v>
      </c>
      <c r="BD171" s="266" t="s">
        <v>35</v>
      </c>
      <c r="BE171" s="267">
        <f t="shared" ref="BE171:BE172" si="502">+BB171</f>
        <v>137526896</v>
      </c>
      <c r="BF171" s="267">
        <v>0</v>
      </c>
      <c r="BG171" s="267">
        <v>0</v>
      </c>
      <c r="BH171" s="267">
        <f>+BE171-BF171-BG171</f>
        <v>137526896</v>
      </c>
      <c r="BJ171" s="208" t="s">
        <v>35</v>
      </c>
      <c r="BK171" s="202">
        <f t="shared" ref="BK171:BK172" si="503">+BH171</f>
        <v>137526896</v>
      </c>
      <c r="BL171" s="202">
        <v>0</v>
      </c>
      <c r="BM171" s="202">
        <v>0</v>
      </c>
      <c r="BN171" s="202">
        <f>+BK171-BL171-BM171</f>
        <v>137526896</v>
      </c>
      <c r="BP171" s="307" t="s">
        <v>35</v>
      </c>
      <c r="BQ171" s="308">
        <f t="shared" ref="BQ171:BQ172" si="504">+BN171</f>
        <v>137526896</v>
      </c>
      <c r="BR171" s="308">
        <v>0</v>
      </c>
      <c r="BS171" s="308">
        <v>0</v>
      </c>
      <c r="BT171" s="308">
        <f>+BQ171-BR171-BS171</f>
        <v>137526896</v>
      </c>
      <c r="BV171" s="53" t="s">
        <v>35</v>
      </c>
      <c r="BW171" s="54">
        <f t="shared" ref="BW171:BW172" si="505">+B171</f>
        <v>137526896</v>
      </c>
      <c r="BX171" s="54">
        <f t="shared" ref="BX171:BX172" si="506">+C171+J171+P171+V171+AB171+AH171+AN171+AT171+AZ171+BF171+BL171+BR171</f>
        <v>0</v>
      </c>
      <c r="BY171" s="54">
        <f t="shared" ref="BY171:BY172" si="507">+D171+K171+Q171+W171+AC171+AI171+AO171+AU171+BA171+BG171+BM171+BS171</f>
        <v>0</v>
      </c>
      <c r="BZ171" s="54">
        <f t="shared" ref="BZ171:BZ172" si="508">+BW171-BX171-BY171</f>
        <v>137526896</v>
      </c>
      <c r="CC171" s="221"/>
    </row>
    <row r="172" spans="1:81" x14ac:dyDescent="0.2">
      <c r="A172" s="14" t="s">
        <v>27</v>
      </c>
      <c r="B172" s="332">
        <v>10648568</v>
      </c>
      <c r="C172" s="331">
        <v>0</v>
      </c>
      <c r="D172" s="331">
        <v>0</v>
      </c>
      <c r="E172" s="95">
        <f t="shared" si="493"/>
        <v>10648568</v>
      </c>
      <c r="F172" s="325"/>
      <c r="H172" s="36" t="s">
        <v>27</v>
      </c>
      <c r="I172" s="31">
        <f t="shared" si="494"/>
        <v>10648568</v>
      </c>
      <c r="J172" s="31">
        <v>0</v>
      </c>
      <c r="K172" s="31">
        <v>0</v>
      </c>
      <c r="L172" s="31">
        <f>+I172-J172-K172</f>
        <v>10648568</v>
      </c>
      <c r="N172" s="87" t="s">
        <v>27</v>
      </c>
      <c r="O172" s="82">
        <f t="shared" si="495"/>
        <v>10648568</v>
      </c>
      <c r="P172" s="82">
        <v>0</v>
      </c>
      <c r="Q172" s="82">
        <v>0</v>
      </c>
      <c r="R172" s="82">
        <f>+O172-P172-Q172</f>
        <v>10648568</v>
      </c>
      <c r="T172" s="120" t="s">
        <v>27</v>
      </c>
      <c r="U172" s="113">
        <f t="shared" si="496"/>
        <v>10648568</v>
      </c>
      <c r="V172" s="117">
        <v>0</v>
      </c>
      <c r="W172" s="117">
        <v>0</v>
      </c>
      <c r="X172" s="113">
        <f>+U172-V172-W172</f>
        <v>10648568</v>
      </c>
      <c r="Z172" s="151" t="s">
        <v>27</v>
      </c>
      <c r="AA172" s="141">
        <f t="shared" si="497"/>
        <v>10648568</v>
      </c>
      <c r="AB172" s="142">
        <v>0</v>
      </c>
      <c r="AC172" s="142">
        <v>0</v>
      </c>
      <c r="AD172" s="141">
        <f>+AA172-AB172-AC172</f>
        <v>10648568</v>
      </c>
      <c r="AF172" s="180" t="s">
        <v>27</v>
      </c>
      <c r="AG172" s="170">
        <f t="shared" si="498"/>
        <v>10648568</v>
      </c>
      <c r="AH172" s="171">
        <v>0</v>
      </c>
      <c r="AI172" s="171">
        <v>0</v>
      </c>
      <c r="AJ172" s="170">
        <f>+AG172-AH172-AI172</f>
        <v>10648568</v>
      </c>
      <c r="AL172" s="214" t="s">
        <v>27</v>
      </c>
      <c r="AM172" s="201">
        <f t="shared" si="499"/>
        <v>10648568</v>
      </c>
      <c r="AN172" s="201">
        <v>0</v>
      </c>
      <c r="AO172" s="201">
        <v>0</v>
      </c>
      <c r="AP172" s="201">
        <f>+AM172-AN172-AO172</f>
        <v>10648568</v>
      </c>
      <c r="AR172" s="180" t="s">
        <v>27</v>
      </c>
      <c r="AS172" s="170">
        <f t="shared" si="500"/>
        <v>10648568</v>
      </c>
      <c r="AT172" s="170">
        <v>0</v>
      </c>
      <c r="AU172" s="170">
        <v>0</v>
      </c>
      <c r="AV172" s="170">
        <f>+AS172-AT172-AU172</f>
        <v>10648568</v>
      </c>
      <c r="AX172" s="247" t="s">
        <v>27</v>
      </c>
      <c r="AY172" s="235">
        <f t="shared" si="501"/>
        <v>10648568</v>
      </c>
      <c r="AZ172" s="236">
        <v>0</v>
      </c>
      <c r="BA172" s="236">
        <v>0</v>
      </c>
      <c r="BB172" s="235">
        <f>+AY172-AZ172-BA172</f>
        <v>10648568</v>
      </c>
      <c r="BD172" s="273" t="s">
        <v>27</v>
      </c>
      <c r="BE172" s="267">
        <f t="shared" si="502"/>
        <v>10648568</v>
      </c>
      <c r="BF172" s="267">
        <v>0</v>
      </c>
      <c r="BG172" s="267">
        <v>0</v>
      </c>
      <c r="BH172" s="267">
        <f>+BE172-BF172-BG172</f>
        <v>10648568</v>
      </c>
      <c r="BJ172" s="290" t="s">
        <v>27</v>
      </c>
      <c r="BK172" s="202">
        <f t="shared" si="503"/>
        <v>10648568</v>
      </c>
      <c r="BL172" s="202">
        <v>0</v>
      </c>
      <c r="BM172" s="202">
        <v>0</v>
      </c>
      <c r="BN172" s="202">
        <f>+BK172-BL172-BM172</f>
        <v>10648568</v>
      </c>
      <c r="BP172" s="314" t="s">
        <v>27</v>
      </c>
      <c r="BQ172" s="308">
        <f t="shared" si="504"/>
        <v>10648568</v>
      </c>
      <c r="BR172" s="308">
        <v>0</v>
      </c>
      <c r="BS172" s="308">
        <v>0</v>
      </c>
      <c r="BT172" s="308">
        <f>+BQ172-BR172-BS172</f>
        <v>10648568</v>
      </c>
      <c r="BV172" s="60" t="s">
        <v>27</v>
      </c>
      <c r="BW172" s="54">
        <f t="shared" si="505"/>
        <v>10648568</v>
      </c>
      <c r="BX172" s="54">
        <f t="shared" si="506"/>
        <v>0</v>
      </c>
      <c r="BY172" s="54">
        <f t="shared" si="507"/>
        <v>0</v>
      </c>
      <c r="BZ172" s="54">
        <f t="shared" si="508"/>
        <v>10648568</v>
      </c>
      <c r="CC172" s="221"/>
    </row>
    <row r="173" spans="1:81" x14ac:dyDescent="0.2">
      <c r="A173" s="3"/>
      <c r="B173" s="278"/>
      <c r="C173" s="278"/>
      <c r="D173" s="278"/>
      <c r="E173" s="278"/>
      <c r="F173" s="325"/>
      <c r="H173" s="25"/>
      <c r="I173" s="24"/>
      <c r="J173" s="24"/>
      <c r="K173" s="24"/>
      <c r="L173" s="24"/>
      <c r="N173" s="76"/>
      <c r="O173" s="75"/>
      <c r="P173" s="75"/>
      <c r="Q173" s="75"/>
      <c r="R173" s="75"/>
      <c r="T173" s="107"/>
      <c r="U173" s="106"/>
      <c r="V173" s="355"/>
      <c r="W173" s="355"/>
      <c r="X173" s="106"/>
      <c r="Z173" s="135"/>
      <c r="AA173" s="134"/>
      <c r="AB173" s="363"/>
      <c r="AC173" s="363"/>
      <c r="AD173" s="134"/>
      <c r="AF173" s="164"/>
      <c r="AG173" s="163"/>
      <c r="AH173" s="188"/>
      <c r="AI173" s="188"/>
      <c r="AJ173" s="163"/>
      <c r="AL173" s="195"/>
      <c r="AM173" s="194"/>
      <c r="AN173" s="194"/>
      <c r="AO173" s="194"/>
      <c r="AP173" s="194"/>
      <c r="AR173" s="164"/>
      <c r="AS173" s="163"/>
      <c r="AT173" s="163"/>
      <c r="AU173" s="163"/>
      <c r="AV173" s="163"/>
      <c r="AX173" s="229"/>
      <c r="AY173" s="228"/>
      <c r="AZ173" s="244"/>
      <c r="BA173" s="244"/>
      <c r="BB173" s="228"/>
      <c r="BD173" s="261"/>
      <c r="BE173" s="260"/>
      <c r="BF173" s="260"/>
      <c r="BG173" s="260"/>
      <c r="BH173" s="260"/>
      <c r="BJ173" s="284"/>
      <c r="BK173" s="210"/>
      <c r="BL173" s="210"/>
      <c r="BM173" s="210"/>
      <c r="BN173" s="210"/>
      <c r="BP173" s="302"/>
      <c r="BQ173" s="301"/>
      <c r="BR173" s="301"/>
      <c r="BS173" s="301"/>
      <c r="BT173" s="301"/>
      <c r="BV173" s="48"/>
      <c r="BW173" s="47"/>
      <c r="BX173" s="47"/>
      <c r="BY173" s="47"/>
      <c r="BZ173" s="47"/>
      <c r="CC173" s="221"/>
    </row>
    <row r="174" spans="1:81" x14ac:dyDescent="0.2">
      <c r="A174" s="3"/>
      <c r="B174" s="278"/>
      <c r="C174" s="278"/>
      <c r="D174" s="278"/>
      <c r="E174" s="278"/>
      <c r="F174" s="325"/>
      <c r="H174" s="25"/>
      <c r="I174" s="24"/>
      <c r="J174" s="24"/>
      <c r="K174" s="24"/>
      <c r="L174" s="24"/>
      <c r="N174" s="76"/>
      <c r="O174" s="75"/>
      <c r="P174" s="75"/>
      <c r="Q174" s="75"/>
      <c r="R174" s="75"/>
      <c r="T174" s="107"/>
      <c r="U174" s="106"/>
      <c r="V174" s="355"/>
      <c r="W174" s="355"/>
      <c r="X174" s="106"/>
      <c r="Z174" s="135"/>
      <c r="AA174" s="134"/>
      <c r="AB174" s="363"/>
      <c r="AC174" s="363"/>
      <c r="AD174" s="134"/>
      <c r="AF174" s="164"/>
      <c r="AG174" s="163"/>
      <c r="AH174" s="188"/>
      <c r="AI174" s="188"/>
      <c r="AJ174" s="163"/>
      <c r="AL174" s="195"/>
      <c r="AM174" s="194"/>
      <c r="AN174" s="194"/>
      <c r="AO174" s="194"/>
      <c r="AP174" s="194"/>
      <c r="AR174" s="164"/>
      <c r="AS174" s="163"/>
      <c r="AT174" s="163"/>
      <c r="AU174" s="163"/>
      <c r="AV174" s="163"/>
      <c r="AX174" s="229"/>
      <c r="AY174" s="228"/>
      <c r="AZ174" s="244"/>
      <c r="BA174" s="244"/>
      <c r="BB174" s="228"/>
      <c r="BD174" s="261"/>
      <c r="BE174" s="260"/>
      <c r="BF174" s="260"/>
      <c r="BG174" s="260"/>
      <c r="BH174" s="260"/>
      <c r="BJ174" s="284"/>
      <c r="BK174" s="210"/>
      <c r="BL174" s="210"/>
      <c r="BM174" s="210"/>
      <c r="BN174" s="210"/>
      <c r="BP174" s="302"/>
      <c r="BQ174" s="301"/>
      <c r="BR174" s="301"/>
      <c r="BS174" s="301"/>
      <c r="BT174" s="301"/>
      <c r="BV174" s="48"/>
      <c r="BW174" s="47"/>
      <c r="BX174" s="47"/>
      <c r="BY174" s="47"/>
      <c r="BZ174" s="47"/>
      <c r="CC174" s="221"/>
    </row>
    <row r="175" spans="1:81" ht="15.75" x14ac:dyDescent="0.2">
      <c r="A175" s="1" t="s">
        <v>11</v>
      </c>
      <c r="B175" s="278"/>
      <c r="C175" s="278"/>
      <c r="D175" s="278"/>
      <c r="E175" s="278"/>
      <c r="F175" s="325"/>
      <c r="H175" s="23" t="s">
        <v>11</v>
      </c>
      <c r="I175" s="24"/>
      <c r="J175" s="24"/>
      <c r="K175" s="24"/>
      <c r="L175" s="24"/>
      <c r="N175" s="74" t="s">
        <v>11</v>
      </c>
      <c r="O175" s="75"/>
      <c r="P175" s="75"/>
      <c r="Q175" s="75"/>
      <c r="R175" s="75"/>
      <c r="T175" s="105" t="s">
        <v>11</v>
      </c>
      <c r="U175" s="106"/>
      <c r="V175" s="355"/>
      <c r="W175" s="355"/>
      <c r="X175" s="106"/>
      <c r="Z175" s="133" t="s">
        <v>11</v>
      </c>
      <c r="AA175" s="134"/>
      <c r="AB175" s="363"/>
      <c r="AC175" s="363"/>
      <c r="AD175" s="134"/>
      <c r="AF175" s="162" t="s">
        <v>11</v>
      </c>
      <c r="AG175" s="163"/>
      <c r="AH175" s="188"/>
      <c r="AI175" s="188"/>
      <c r="AJ175" s="163"/>
      <c r="AL175" s="193" t="s">
        <v>11</v>
      </c>
      <c r="AM175" s="194"/>
      <c r="AN175" s="194"/>
      <c r="AO175" s="194"/>
      <c r="AP175" s="194"/>
      <c r="AR175" s="162" t="s">
        <v>11</v>
      </c>
      <c r="AS175" s="163"/>
      <c r="AT175" s="163"/>
      <c r="AU175" s="163"/>
      <c r="AV175" s="163"/>
      <c r="AX175" s="227" t="s">
        <v>11</v>
      </c>
      <c r="AY175" s="228"/>
      <c r="AZ175" s="244"/>
      <c r="BA175" s="244"/>
      <c r="BB175" s="228"/>
      <c r="BD175" s="259" t="s">
        <v>11</v>
      </c>
      <c r="BE175" s="260"/>
      <c r="BF175" s="260"/>
      <c r="BG175" s="260"/>
      <c r="BH175" s="260"/>
      <c r="BJ175" s="283" t="s">
        <v>11</v>
      </c>
      <c r="BK175" s="210"/>
      <c r="BL175" s="210"/>
      <c r="BM175" s="210"/>
      <c r="BN175" s="210"/>
      <c r="BP175" s="300" t="s">
        <v>11</v>
      </c>
      <c r="BQ175" s="301"/>
      <c r="BR175" s="301"/>
      <c r="BS175" s="301"/>
      <c r="BT175" s="301"/>
      <c r="BV175" s="46" t="s">
        <v>11</v>
      </c>
      <c r="BW175" s="47"/>
      <c r="BX175" s="47"/>
      <c r="BY175" s="47"/>
      <c r="BZ175" s="47"/>
      <c r="CC175" s="221"/>
    </row>
    <row r="176" spans="1:81" x14ac:dyDescent="0.2">
      <c r="A176" s="3"/>
      <c r="B176" s="278"/>
      <c r="C176" s="278"/>
      <c r="D176" s="278"/>
      <c r="E176" s="278"/>
      <c r="F176" s="325"/>
      <c r="H176" s="25"/>
      <c r="I176" s="24"/>
      <c r="J176" s="24"/>
      <c r="K176" s="24"/>
      <c r="L176" s="24"/>
      <c r="N176" s="76"/>
      <c r="O176" s="75"/>
      <c r="P176" s="75"/>
      <c r="Q176" s="75"/>
      <c r="R176" s="75"/>
      <c r="T176" s="107"/>
      <c r="U176" s="106"/>
      <c r="V176" s="355"/>
      <c r="W176" s="355"/>
      <c r="X176" s="106"/>
      <c r="Z176" s="135"/>
      <c r="AA176" s="134"/>
      <c r="AB176" s="363"/>
      <c r="AC176" s="363"/>
      <c r="AD176" s="134"/>
      <c r="AF176" s="164"/>
      <c r="AG176" s="163"/>
      <c r="AH176" s="188"/>
      <c r="AI176" s="188"/>
      <c r="AJ176" s="163"/>
      <c r="AL176" s="195"/>
      <c r="AM176" s="194"/>
      <c r="AN176" s="194"/>
      <c r="AO176" s="194"/>
      <c r="AP176" s="194"/>
      <c r="AR176" s="164"/>
      <c r="AS176" s="163"/>
      <c r="AT176" s="163"/>
      <c r="AU176" s="163"/>
      <c r="AV176" s="163"/>
      <c r="AX176" s="229"/>
      <c r="AY176" s="228"/>
      <c r="AZ176" s="228"/>
      <c r="BA176" s="228"/>
      <c r="BB176" s="228"/>
      <c r="BD176" s="261"/>
      <c r="BE176" s="260"/>
      <c r="BF176" s="260"/>
      <c r="BG176" s="260"/>
      <c r="BH176" s="260"/>
      <c r="BJ176" s="284"/>
      <c r="BK176" s="210"/>
      <c r="BL176" s="210"/>
      <c r="BM176" s="210"/>
      <c r="BN176" s="210"/>
      <c r="BP176" s="302"/>
      <c r="BQ176" s="301"/>
      <c r="BR176" s="301"/>
      <c r="BS176" s="301"/>
      <c r="BT176" s="301"/>
      <c r="BV176" s="48"/>
      <c r="BW176" s="47"/>
      <c r="BX176" s="47"/>
      <c r="BY176" s="47"/>
      <c r="BZ176" s="47"/>
      <c r="CC176" s="221"/>
    </row>
    <row r="177" spans="1:81" s="19" customFormat="1" x14ac:dyDescent="0.2">
      <c r="A177" s="15" t="s">
        <v>13</v>
      </c>
      <c r="B177" s="322">
        <f>SUM(B179:B179)</f>
        <v>26098836</v>
      </c>
      <c r="C177" s="322">
        <f>SUM(C179:C179)</f>
        <v>0</v>
      </c>
      <c r="D177" s="322">
        <f>SUM(D179:D179)</f>
        <v>0</v>
      </c>
      <c r="E177" s="322">
        <f>+B177-C177-D177</f>
        <v>26098836</v>
      </c>
      <c r="F177" s="325"/>
      <c r="H177" s="26" t="s">
        <v>13</v>
      </c>
      <c r="I177" s="27">
        <f>SUM(I179:I179)</f>
        <v>26098836</v>
      </c>
      <c r="J177" s="27">
        <f>SUM(J179:J179)</f>
        <v>0</v>
      </c>
      <c r="K177" s="27">
        <f>SUM(K179:K179)</f>
        <v>0</v>
      </c>
      <c r="L177" s="27">
        <f>+I177-J177-K177</f>
        <v>26098836</v>
      </c>
      <c r="N177" s="77" t="s">
        <v>13</v>
      </c>
      <c r="O177" s="78">
        <f>SUM(O179:O179)</f>
        <v>26098836</v>
      </c>
      <c r="P177" s="78">
        <f>SUM(P179:P179)</f>
        <v>0</v>
      </c>
      <c r="Q177" s="78">
        <f>SUM(Q179:Q179)</f>
        <v>0</v>
      </c>
      <c r="R177" s="78">
        <f>+O177-P177-Q177</f>
        <v>26098836</v>
      </c>
      <c r="T177" s="108" t="s">
        <v>13</v>
      </c>
      <c r="U177" s="109">
        <f>SUM(U179:U179)</f>
        <v>26098836</v>
      </c>
      <c r="V177" s="128">
        <f>SUM(V179:V179)</f>
        <v>0</v>
      </c>
      <c r="W177" s="128">
        <f>SUM(W179:W179)</f>
        <v>0</v>
      </c>
      <c r="X177" s="109">
        <f>+U177-V177-W177</f>
        <v>26098836</v>
      </c>
      <c r="Z177" s="136" t="s">
        <v>13</v>
      </c>
      <c r="AA177" s="137">
        <f>SUM(AA179:AA179)</f>
        <v>26098836</v>
      </c>
      <c r="AB177" s="146">
        <f>SUM(AB179:AB179)</f>
        <v>0</v>
      </c>
      <c r="AC177" s="146">
        <f>SUM(AC179:AC179)</f>
        <v>0</v>
      </c>
      <c r="AD177" s="137">
        <f>+AA177-AB177-AC177</f>
        <v>26098836</v>
      </c>
      <c r="AF177" s="165" t="s">
        <v>13</v>
      </c>
      <c r="AG177" s="166">
        <f>SUM(AG179:AG179)</f>
        <v>26098836</v>
      </c>
      <c r="AH177" s="175">
        <f>SUM(AH179:AH179)</f>
        <v>0</v>
      </c>
      <c r="AI177" s="175">
        <f>SUM(AI179:AI179)</f>
        <v>1091232</v>
      </c>
      <c r="AJ177" s="166">
        <f>+AG177-AH177-AI177</f>
        <v>25007604</v>
      </c>
      <c r="AL177" s="196" t="s">
        <v>13</v>
      </c>
      <c r="AM177" s="197">
        <f>SUM(AM179:AM179)</f>
        <v>25007604</v>
      </c>
      <c r="AN177" s="197">
        <f>SUM(AN179:AN179)</f>
        <v>0</v>
      </c>
      <c r="AO177" s="197">
        <f>SUM(AO179:AO179)</f>
        <v>0</v>
      </c>
      <c r="AP177" s="197">
        <f>+AM177-AN177-AO177</f>
        <v>25007604</v>
      </c>
      <c r="AR177" s="165" t="s">
        <v>13</v>
      </c>
      <c r="AS177" s="166">
        <f>SUM(AS179:AS179)</f>
        <v>25007604</v>
      </c>
      <c r="AT177" s="166">
        <f>SUM(AT179:AT179)</f>
        <v>0</v>
      </c>
      <c r="AU177" s="166">
        <f>SUM(AU179:AU179)</f>
        <v>0</v>
      </c>
      <c r="AV177" s="166">
        <f>+AS177-AT177-AU177</f>
        <v>25007604</v>
      </c>
      <c r="AX177" s="230" t="s">
        <v>13</v>
      </c>
      <c r="AY177" s="231">
        <f>SUM(AY179:AY179)</f>
        <v>25007604</v>
      </c>
      <c r="AZ177" s="231">
        <f>SUM(AZ179:AZ179)</f>
        <v>0</v>
      </c>
      <c r="BA177" s="231">
        <f>SUM(BA179:BA179)</f>
        <v>0</v>
      </c>
      <c r="BB177" s="231">
        <f>+AY177-AZ177-BA177</f>
        <v>25007604</v>
      </c>
      <c r="BD177" s="262" t="s">
        <v>13</v>
      </c>
      <c r="BE177" s="263">
        <f>SUM(BE179:BE179)</f>
        <v>25007604</v>
      </c>
      <c r="BF177" s="263">
        <f>SUM(BF179:BF179)</f>
        <v>0</v>
      </c>
      <c r="BG177" s="263">
        <f>SUM(BG179:BG179)</f>
        <v>0</v>
      </c>
      <c r="BH177" s="263">
        <f>+BE177-BF177-BG177</f>
        <v>25007604</v>
      </c>
      <c r="BJ177" s="285" t="s">
        <v>13</v>
      </c>
      <c r="BK177" s="206">
        <f>SUM(BK179:BK179)</f>
        <v>25007604</v>
      </c>
      <c r="BL177" s="206">
        <f>SUM(BL179:BL179)</f>
        <v>0</v>
      </c>
      <c r="BM177" s="206">
        <f>SUM(BM179:BM179)</f>
        <v>0</v>
      </c>
      <c r="BN177" s="206">
        <f>+BK177-BL177-BM177</f>
        <v>25007604</v>
      </c>
      <c r="BP177" s="303" t="s">
        <v>13</v>
      </c>
      <c r="BQ177" s="304">
        <f>SUM(BQ179:BQ179)</f>
        <v>25007604</v>
      </c>
      <c r="BR177" s="304">
        <f>SUM(BR179:BR179)</f>
        <v>0</v>
      </c>
      <c r="BS177" s="304">
        <f>SUM(BS179:BS179)</f>
        <v>0</v>
      </c>
      <c r="BT177" s="304">
        <f>+BQ177-BR177-BS177</f>
        <v>25007604</v>
      </c>
      <c r="BV177" s="49" t="s">
        <v>13</v>
      </c>
      <c r="BW177" s="50">
        <f>SUM(BW179:BW179)</f>
        <v>26098836</v>
      </c>
      <c r="BX177" s="50">
        <f>SUM(BX179:BX179)</f>
        <v>0</v>
      </c>
      <c r="BY177" s="50">
        <f>SUM(BY179:BY179)</f>
        <v>1091232</v>
      </c>
      <c r="BZ177" s="50">
        <f>+BW177-BX177-BY177</f>
        <v>25007604</v>
      </c>
      <c r="CA177" s="295">
        <f>+BZ177</f>
        <v>25007604</v>
      </c>
      <c r="CB177" s="222">
        <f>+CA178-CA177</f>
        <v>1091232</v>
      </c>
      <c r="CC177" s="221"/>
    </row>
    <row r="178" spans="1:81" x14ac:dyDescent="0.2">
      <c r="A178" s="11" t="s">
        <v>1</v>
      </c>
      <c r="B178" s="323"/>
      <c r="C178" s="323"/>
      <c r="D178" s="323"/>
      <c r="E178" s="323"/>
      <c r="F178" s="325"/>
      <c r="H178" s="28" t="s">
        <v>1</v>
      </c>
      <c r="I178" s="29"/>
      <c r="J178" s="29"/>
      <c r="K178" s="29"/>
      <c r="L178" s="29"/>
      <c r="N178" s="79" t="s">
        <v>1</v>
      </c>
      <c r="O178" s="80"/>
      <c r="P178" s="80"/>
      <c r="Q178" s="80"/>
      <c r="R178" s="80"/>
      <c r="T178" s="110" t="s">
        <v>1</v>
      </c>
      <c r="U178" s="111"/>
      <c r="V178" s="129"/>
      <c r="W178" s="129"/>
      <c r="X178" s="111"/>
      <c r="Z178" s="138" t="s">
        <v>1</v>
      </c>
      <c r="AA178" s="139"/>
      <c r="AB178" s="147"/>
      <c r="AC178" s="147"/>
      <c r="AD178" s="139"/>
      <c r="AF178" s="167" t="s">
        <v>1</v>
      </c>
      <c r="AG178" s="168"/>
      <c r="AH178" s="176"/>
      <c r="AI178" s="176"/>
      <c r="AJ178" s="168"/>
      <c r="AL178" s="198" t="s">
        <v>1</v>
      </c>
      <c r="AM178" s="199"/>
      <c r="AN178" s="199"/>
      <c r="AO178" s="199"/>
      <c r="AP178" s="199"/>
      <c r="AR178" s="167" t="s">
        <v>1</v>
      </c>
      <c r="AS178" s="168"/>
      <c r="AT178" s="168"/>
      <c r="AU178" s="168"/>
      <c r="AV178" s="168"/>
      <c r="AX178" s="232" t="s">
        <v>1</v>
      </c>
      <c r="AY178" s="233"/>
      <c r="AZ178" s="233"/>
      <c r="BA178" s="233"/>
      <c r="BB178" s="233"/>
      <c r="BD178" s="264" t="s">
        <v>1</v>
      </c>
      <c r="BE178" s="265"/>
      <c r="BF178" s="265"/>
      <c r="BG178" s="265"/>
      <c r="BH178" s="265"/>
      <c r="BJ178" s="286" t="s">
        <v>1</v>
      </c>
      <c r="BK178" s="207"/>
      <c r="BL178" s="207"/>
      <c r="BM178" s="207"/>
      <c r="BN178" s="207"/>
      <c r="BP178" s="305" t="s">
        <v>1</v>
      </c>
      <c r="BQ178" s="306"/>
      <c r="BR178" s="306"/>
      <c r="BS178" s="306"/>
      <c r="BT178" s="306"/>
      <c r="BV178" s="51" t="s">
        <v>1</v>
      </c>
      <c r="BW178" s="52"/>
      <c r="BX178" s="52"/>
      <c r="BY178" s="52"/>
      <c r="BZ178" s="52"/>
      <c r="CA178" s="221">
        <v>26098836</v>
      </c>
      <c r="CC178" s="221"/>
    </row>
    <row r="179" spans="1:81" x14ac:dyDescent="0.2">
      <c r="A179" s="13" t="s">
        <v>35</v>
      </c>
      <c r="B179" s="332">
        <v>26098836</v>
      </c>
      <c r="C179" s="331">
        <v>0</v>
      </c>
      <c r="D179" s="331">
        <v>0</v>
      </c>
      <c r="E179" s="95">
        <f t="shared" ref="E179" si="509">+B179-C179-D179</f>
        <v>26098836</v>
      </c>
      <c r="F179" s="325"/>
      <c r="H179" s="30" t="s">
        <v>35</v>
      </c>
      <c r="I179" s="31">
        <f>+E179</f>
        <v>26098836</v>
      </c>
      <c r="J179" s="31">
        <v>0</v>
      </c>
      <c r="K179" s="31">
        <v>0</v>
      </c>
      <c r="L179" s="31">
        <f>+I179-J179-K179</f>
        <v>26098836</v>
      </c>
      <c r="N179" s="81" t="s">
        <v>35</v>
      </c>
      <c r="O179" s="82">
        <f>+L179</f>
        <v>26098836</v>
      </c>
      <c r="P179" s="82">
        <v>0</v>
      </c>
      <c r="Q179" s="82">
        <v>0</v>
      </c>
      <c r="R179" s="82">
        <f>+O179-P179-Q179</f>
        <v>26098836</v>
      </c>
      <c r="T179" s="112" t="s">
        <v>35</v>
      </c>
      <c r="U179" s="113">
        <f>+R179</f>
        <v>26098836</v>
      </c>
      <c r="V179" s="117">
        <v>0</v>
      </c>
      <c r="W179" s="117">
        <v>0</v>
      </c>
      <c r="X179" s="113">
        <f>+U179-V179-W179</f>
        <v>26098836</v>
      </c>
      <c r="Z179" s="140" t="s">
        <v>35</v>
      </c>
      <c r="AA179" s="141">
        <f>+X179</f>
        <v>26098836</v>
      </c>
      <c r="AB179" s="142">
        <v>0</v>
      </c>
      <c r="AC179" s="142">
        <v>0</v>
      </c>
      <c r="AD179" s="141">
        <f>+AA179-AB179-AC179</f>
        <v>26098836</v>
      </c>
      <c r="AF179" s="169" t="s">
        <v>35</v>
      </c>
      <c r="AG179" s="170">
        <f>+AD179</f>
        <v>26098836</v>
      </c>
      <c r="AH179" s="171">
        <v>0</v>
      </c>
      <c r="AI179" s="171">
        <v>1091232</v>
      </c>
      <c r="AJ179" s="170">
        <f>+AG179-AH179-AI179</f>
        <v>25007604</v>
      </c>
      <c r="AL179" s="200" t="s">
        <v>35</v>
      </c>
      <c r="AM179" s="201">
        <f>+AJ179</f>
        <v>25007604</v>
      </c>
      <c r="AN179" s="201">
        <v>0</v>
      </c>
      <c r="AO179" s="201">
        <v>0</v>
      </c>
      <c r="AP179" s="201">
        <f>+AM179-AN179-AO179</f>
        <v>25007604</v>
      </c>
      <c r="AR179" s="169" t="s">
        <v>35</v>
      </c>
      <c r="AS179" s="170">
        <f>+AP179</f>
        <v>25007604</v>
      </c>
      <c r="AT179" s="170">
        <v>0</v>
      </c>
      <c r="AU179" s="170">
        <v>0</v>
      </c>
      <c r="AV179" s="170">
        <f>+AS179-AT179-AU179</f>
        <v>25007604</v>
      </c>
      <c r="AX179" s="234" t="s">
        <v>35</v>
      </c>
      <c r="AY179" s="235">
        <f>+AV179</f>
        <v>25007604</v>
      </c>
      <c r="AZ179" s="235">
        <v>0</v>
      </c>
      <c r="BA179" s="235">
        <v>0</v>
      </c>
      <c r="BB179" s="235">
        <f>+AY179-AZ179-BA179</f>
        <v>25007604</v>
      </c>
      <c r="BD179" s="266" t="s">
        <v>35</v>
      </c>
      <c r="BE179" s="267">
        <f>+BB179</f>
        <v>25007604</v>
      </c>
      <c r="BF179" s="267">
        <v>0</v>
      </c>
      <c r="BG179" s="267">
        <v>0</v>
      </c>
      <c r="BH179" s="267">
        <f>+BE179-BF179-BG179</f>
        <v>25007604</v>
      </c>
      <c r="BJ179" s="208" t="s">
        <v>35</v>
      </c>
      <c r="BK179" s="202">
        <f>+BH179</f>
        <v>25007604</v>
      </c>
      <c r="BL179" s="202">
        <v>0</v>
      </c>
      <c r="BM179" s="202">
        <v>0</v>
      </c>
      <c r="BN179" s="202">
        <f>+BK179-BL179-BM179</f>
        <v>25007604</v>
      </c>
      <c r="BP179" s="307" t="s">
        <v>35</v>
      </c>
      <c r="BQ179" s="308">
        <f>+BN179</f>
        <v>25007604</v>
      </c>
      <c r="BR179" s="308">
        <v>0</v>
      </c>
      <c r="BS179" s="308">
        <v>0</v>
      </c>
      <c r="BT179" s="308">
        <f>+BQ179-BR179-BS179</f>
        <v>25007604</v>
      </c>
      <c r="BV179" s="53" t="s">
        <v>35</v>
      </c>
      <c r="BW179" s="54">
        <f>+B179</f>
        <v>26098836</v>
      </c>
      <c r="BX179" s="54">
        <f>+C179+J179+P179+V179+AB179+AH179+AN179+AT179+AZ179+BF179+BL179+BR179</f>
        <v>0</v>
      </c>
      <c r="BY179" s="54">
        <f>+D179+K179+Q179+W179+AC179+AI179+AO179+AU179+BA179+BG179+BM179+BS179</f>
        <v>1091232</v>
      </c>
      <c r="BZ179" s="54">
        <f t="shared" ref="BZ179" si="510">+BW179-BX179-BY179</f>
        <v>25007604</v>
      </c>
      <c r="CC179" s="221"/>
    </row>
    <row r="180" spans="1:81" x14ac:dyDescent="0.2">
      <c r="A180" s="3"/>
      <c r="B180" s="278"/>
      <c r="C180" s="278"/>
      <c r="D180" s="278"/>
      <c r="E180" s="278"/>
      <c r="F180" s="325"/>
      <c r="H180" s="25"/>
      <c r="I180" s="24"/>
      <c r="J180" s="24"/>
      <c r="K180" s="24"/>
      <c r="L180" s="24"/>
      <c r="N180" s="76"/>
      <c r="O180" s="75"/>
      <c r="P180" s="75"/>
      <c r="Q180" s="75"/>
      <c r="R180" s="75"/>
      <c r="T180" s="107"/>
      <c r="U180" s="106"/>
      <c r="V180" s="355"/>
      <c r="W180" s="355"/>
      <c r="X180" s="106"/>
      <c r="Z180" s="135"/>
      <c r="AA180" s="134"/>
      <c r="AB180" s="363"/>
      <c r="AC180" s="363"/>
      <c r="AD180" s="134"/>
      <c r="AF180" s="164"/>
      <c r="AG180" s="163"/>
      <c r="AH180" s="163"/>
      <c r="AI180" s="163"/>
      <c r="AJ180" s="163"/>
      <c r="AL180" s="195"/>
      <c r="AM180" s="194"/>
      <c r="AN180" s="194"/>
      <c r="AO180" s="194"/>
      <c r="AP180" s="194"/>
      <c r="AR180" s="164"/>
      <c r="AS180" s="163"/>
      <c r="AT180" s="163"/>
      <c r="AU180" s="163"/>
      <c r="AV180" s="163"/>
      <c r="AX180" s="229"/>
      <c r="AY180" s="228"/>
      <c r="AZ180" s="228"/>
      <c r="BA180" s="228"/>
      <c r="BB180" s="228"/>
      <c r="BD180" s="261"/>
      <c r="BE180" s="260"/>
      <c r="BF180" s="260"/>
      <c r="BG180" s="260"/>
      <c r="BH180" s="260"/>
      <c r="BJ180" s="284"/>
      <c r="BK180" s="210"/>
      <c r="BL180" s="210"/>
      <c r="BM180" s="210"/>
      <c r="BN180" s="210"/>
      <c r="BP180" s="302"/>
      <c r="BQ180" s="301"/>
      <c r="BR180" s="301"/>
      <c r="BS180" s="301"/>
      <c r="BT180" s="301"/>
      <c r="BV180" s="48"/>
      <c r="BW180" s="47"/>
      <c r="BX180" s="47"/>
      <c r="BY180" s="47"/>
      <c r="BZ180" s="47"/>
      <c r="CC180" s="221"/>
    </row>
    <row r="181" spans="1:81" x14ac:dyDescent="0.2">
      <c r="A181" s="3"/>
      <c r="B181" s="278"/>
      <c r="C181" s="278"/>
      <c r="D181" s="278"/>
      <c r="E181" s="278"/>
      <c r="F181" s="325"/>
      <c r="H181" s="25"/>
      <c r="I181" s="24"/>
      <c r="J181" s="24"/>
      <c r="K181" s="24"/>
      <c r="L181" s="24"/>
      <c r="N181" s="76"/>
      <c r="O181" s="75"/>
      <c r="P181" s="75"/>
      <c r="Q181" s="75"/>
      <c r="R181" s="75"/>
      <c r="T181" s="107"/>
      <c r="U181" s="106"/>
      <c r="V181" s="355"/>
      <c r="W181" s="355"/>
      <c r="X181" s="106"/>
      <c r="Z181" s="135"/>
      <c r="AA181" s="134"/>
      <c r="AB181" s="363"/>
      <c r="AC181" s="363"/>
      <c r="AD181" s="134"/>
      <c r="AF181" s="164"/>
      <c r="AG181" s="163"/>
      <c r="AH181" s="163"/>
      <c r="AI181" s="163"/>
      <c r="AJ181" s="163"/>
      <c r="AL181" s="195"/>
      <c r="AM181" s="194"/>
      <c r="AN181" s="194"/>
      <c r="AO181" s="194"/>
      <c r="AP181" s="194"/>
      <c r="AR181" s="164"/>
      <c r="AS181" s="163"/>
      <c r="AT181" s="163"/>
      <c r="AU181" s="163"/>
      <c r="AV181" s="163"/>
      <c r="AX181" s="229"/>
      <c r="AY181" s="228"/>
      <c r="AZ181" s="228"/>
      <c r="BA181" s="228"/>
      <c r="BB181" s="228"/>
      <c r="BD181" s="261"/>
      <c r="BE181" s="260"/>
      <c r="BF181" s="260"/>
      <c r="BG181" s="260"/>
      <c r="BH181" s="260"/>
      <c r="BJ181" s="284"/>
      <c r="BK181" s="210"/>
      <c r="BL181" s="210"/>
      <c r="BM181" s="210"/>
      <c r="BN181" s="210"/>
      <c r="BP181" s="302"/>
      <c r="BQ181" s="301"/>
      <c r="BR181" s="301"/>
      <c r="BS181" s="301"/>
      <c r="BT181" s="301"/>
      <c r="BV181" s="48"/>
      <c r="BW181" s="47"/>
      <c r="BX181" s="47"/>
      <c r="BY181" s="47"/>
      <c r="BZ181" s="47"/>
      <c r="CC181" s="221"/>
    </row>
    <row r="182" spans="1:81" ht="15.75" x14ac:dyDescent="0.25">
      <c r="B182" s="334"/>
      <c r="C182" s="335" t="str">
        <f>+C2</f>
        <v>ENERO 2021</v>
      </c>
      <c r="D182" s="334"/>
      <c r="E182" s="334"/>
      <c r="F182" s="325"/>
      <c r="H182" s="20"/>
      <c r="I182" s="21"/>
      <c r="J182" s="68" t="str">
        <f>+J2</f>
        <v>FEBRERO 2021</v>
      </c>
      <c r="K182" s="21"/>
      <c r="L182" s="21"/>
      <c r="N182" s="70"/>
      <c r="O182" s="71"/>
      <c r="P182" s="72" t="str">
        <f>+P2</f>
        <v>MARZO 2021</v>
      </c>
      <c r="Q182" s="71"/>
      <c r="R182" s="71"/>
      <c r="T182" s="102"/>
      <c r="U182" s="103"/>
      <c r="V182" s="352" t="str">
        <f>+V2</f>
        <v>ABRIL 2021</v>
      </c>
      <c r="W182" s="353"/>
      <c r="X182" s="103"/>
      <c r="Z182" s="130"/>
      <c r="AA182" s="131"/>
      <c r="AB182" s="360" t="str">
        <f>+AB2</f>
        <v>MAYO 2021</v>
      </c>
      <c r="AC182" s="361"/>
      <c r="AD182" s="131"/>
      <c r="AF182" s="158"/>
      <c r="AG182" s="159"/>
      <c r="AH182" s="160" t="str">
        <f>+AH2</f>
        <v>JUNIO 2021</v>
      </c>
      <c r="AI182" s="159"/>
      <c r="AJ182" s="159"/>
      <c r="AL182" s="189"/>
      <c r="AM182" s="190"/>
      <c r="AN182" s="191" t="str">
        <f>+AN2</f>
        <v>JULIO 2021</v>
      </c>
      <c r="AO182" s="190"/>
      <c r="AP182" s="190"/>
      <c r="AR182" s="158"/>
      <c r="AS182" s="159"/>
      <c r="AT182" s="160" t="str">
        <f>+AT2</f>
        <v>AGOSTO 2021</v>
      </c>
      <c r="AU182" s="159"/>
      <c r="AV182" s="159"/>
      <c r="AX182" s="223"/>
      <c r="AY182" s="224"/>
      <c r="AZ182" s="225" t="str">
        <f>+AZ2</f>
        <v>SEPTIEMBRE 2021</v>
      </c>
      <c r="BA182" s="224"/>
      <c r="BB182" s="224"/>
      <c r="BD182" s="255"/>
      <c r="BE182" s="256"/>
      <c r="BF182" s="257" t="str">
        <f>+BF2</f>
        <v>OCTUBRE 2021</v>
      </c>
      <c r="BG182" s="256"/>
      <c r="BH182" s="256"/>
      <c r="BJ182" s="279"/>
      <c r="BK182" s="280"/>
      <c r="BL182" s="281" t="str">
        <f>+BL2</f>
        <v>NOVIEMBRE 2021</v>
      </c>
      <c r="BM182" s="280"/>
      <c r="BN182" s="280"/>
      <c r="BP182" s="296"/>
      <c r="BQ182" s="297"/>
      <c r="BR182" s="298" t="str">
        <f>+BR2</f>
        <v>DICIEMBRE 2021</v>
      </c>
      <c r="BS182" s="297"/>
      <c r="BT182" s="297"/>
      <c r="BV182" s="43"/>
      <c r="BW182" s="44"/>
      <c r="BX182" s="69" t="str">
        <f>+BX2</f>
        <v>ACUMULADO 2021</v>
      </c>
      <c r="BY182" s="44"/>
      <c r="BZ182" s="44"/>
      <c r="CC182" s="221"/>
    </row>
    <row r="183" spans="1:81" ht="15.75" x14ac:dyDescent="0.2">
      <c r="A183" s="1" t="s">
        <v>30</v>
      </c>
      <c r="B183" s="336" t="s">
        <v>48</v>
      </c>
      <c r="C183" s="336" t="s">
        <v>46</v>
      </c>
      <c r="D183" s="336" t="s">
        <v>47</v>
      </c>
      <c r="E183" s="336" t="s">
        <v>15</v>
      </c>
      <c r="F183" s="325"/>
      <c r="H183" s="20"/>
      <c r="I183" s="22" t="s">
        <v>48</v>
      </c>
      <c r="J183" s="22" t="s">
        <v>46</v>
      </c>
      <c r="K183" s="22" t="s">
        <v>47</v>
      </c>
      <c r="L183" s="22" t="s">
        <v>15</v>
      </c>
      <c r="N183" s="70"/>
      <c r="O183" s="73" t="s">
        <v>48</v>
      </c>
      <c r="P183" s="73" t="s">
        <v>46</v>
      </c>
      <c r="Q183" s="73" t="s">
        <v>47</v>
      </c>
      <c r="R183" s="73" t="s">
        <v>15</v>
      </c>
      <c r="T183" s="102"/>
      <c r="U183" s="104" t="s">
        <v>48</v>
      </c>
      <c r="V183" s="354" t="s">
        <v>46</v>
      </c>
      <c r="W183" s="354" t="s">
        <v>47</v>
      </c>
      <c r="X183" s="104" t="s">
        <v>15</v>
      </c>
      <c r="Z183" s="130"/>
      <c r="AA183" s="132" t="s">
        <v>48</v>
      </c>
      <c r="AB183" s="362" t="s">
        <v>46</v>
      </c>
      <c r="AC183" s="362" t="s">
        <v>47</v>
      </c>
      <c r="AD183" s="132" t="s">
        <v>15</v>
      </c>
      <c r="AF183" s="158"/>
      <c r="AG183" s="161" t="s">
        <v>48</v>
      </c>
      <c r="AH183" s="161" t="s">
        <v>46</v>
      </c>
      <c r="AI183" s="161" t="s">
        <v>47</v>
      </c>
      <c r="AJ183" s="161" t="s">
        <v>15</v>
      </c>
      <c r="AL183" s="189"/>
      <c r="AM183" s="192" t="s">
        <v>48</v>
      </c>
      <c r="AN183" s="192" t="s">
        <v>46</v>
      </c>
      <c r="AO183" s="192" t="s">
        <v>47</v>
      </c>
      <c r="AP183" s="192" t="s">
        <v>15</v>
      </c>
      <c r="AR183" s="158"/>
      <c r="AS183" s="161" t="s">
        <v>48</v>
      </c>
      <c r="AT183" s="161" t="s">
        <v>46</v>
      </c>
      <c r="AU183" s="161" t="s">
        <v>47</v>
      </c>
      <c r="AV183" s="161" t="s">
        <v>15</v>
      </c>
      <c r="AX183" s="223"/>
      <c r="AY183" s="226" t="s">
        <v>48</v>
      </c>
      <c r="AZ183" s="226" t="s">
        <v>46</v>
      </c>
      <c r="BA183" s="226" t="s">
        <v>47</v>
      </c>
      <c r="BB183" s="226" t="s">
        <v>15</v>
      </c>
      <c r="BD183" s="255"/>
      <c r="BE183" s="258" t="s">
        <v>48</v>
      </c>
      <c r="BF183" s="258" t="s">
        <v>46</v>
      </c>
      <c r="BG183" s="258" t="s">
        <v>47</v>
      </c>
      <c r="BH183" s="258" t="s">
        <v>15</v>
      </c>
      <c r="BJ183" s="279"/>
      <c r="BK183" s="282" t="s">
        <v>48</v>
      </c>
      <c r="BL183" s="282" t="s">
        <v>46</v>
      </c>
      <c r="BM183" s="282" t="s">
        <v>47</v>
      </c>
      <c r="BN183" s="282" t="s">
        <v>15</v>
      </c>
      <c r="BP183" s="296"/>
      <c r="BQ183" s="299" t="s">
        <v>48</v>
      </c>
      <c r="BR183" s="299" t="s">
        <v>46</v>
      </c>
      <c r="BS183" s="299" t="s">
        <v>47</v>
      </c>
      <c r="BT183" s="299" t="s">
        <v>15</v>
      </c>
      <c r="BV183" s="46" t="s">
        <v>30</v>
      </c>
      <c r="BW183" s="45" t="s">
        <v>45</v>
      </c>
      <c r="BX183" s="45" t="s">
        <v>42</v>
      </c>
      <c r="BY183" s="45" t="s">
        <v>43</v>
      </c>
      <c r="BZ183" s="45" t="s">
        <v>44</v>
      </c>
      <c r="CC183" s="221"/>
    </row>
    <row r="184" spans="1:81" ht="15.75" x14ac:dyDescent="0.2">
      <c r="A184" s="1" t="s">
        <v>29</v>
      </c>
      <c r="B184" s="278"/>
      <c r="C184" s="278"/>
      <c r="D184" s="278"/>
      <c r="E184" s="278"/>
      <c r="F184" s="325"/>
      <c r="H184" s="23" t="s">
        <v>29</v>
      </c>
      <c r="I184" s="24"/>
      <c r="J184" s="24"/>
      <c r="K184" s="24"/>
      <c r="L184" s="24"/>
      <c r="N184" s="74" t="s">
        <v>29</v>
      </c>
      <c r="O184" s="75"/>
      <c r="P184" s="75"/>
      <c r="Q184" s="75"/>
      <c r="R184" s="75"/>
      <c r="T184" s="105" t="s">
        <v>29</v>
      </c>
      <c r="U184" s="106"/>
      <c r="V184" s="355"/>
      <c r="W184" s="355"/>
      <c r="X184" s="106"/>
      <c r="Z184" s="133" t="s">
        <v>29</v>
      </c>
      <c r="AA184" s="134"/>
      <c r="AB184" s="363"/>
      <c r="AC184" s="363"/>
      <c r="AD184" s="134"/>
      <c r="AF184" s="162" t="s">
        <v>29</v>
      </c>
      <c r="AG184" s="163"/>
      <c r="AH184" s="163"/>
      <c r="AI184" s="163"/>
      <c r="AJ184" s="163"/>
      <c r="AL184" s="193" t="s">
        <v>29</v>
      </c>
      <c r="AM184" s="194"/>
      <c r="AN184" s="194"/>
      <c r="AO184" s="194"/>
      <c r="AP184" s="194"/>
      <c r="AR184" s="162" t="s">
        <v>29</v>
      </c>
      <c r="AS184" s="163"/>
      <c r="AT184" s="163"/>
      <c r="AU184" s="163"/>
      <c r="AV184" s="163"/>
      <c r="AX184" s="227" t="s">
        <v>29</v>
      </c>
      <c r="AY184" s="228"/>
      <c r="AZ184" s="228"/>
      <c r="BA184" s="228"/>
      <c r="BB184" s="228"/>
      <c r="BD184" s="259" t="s">
        <v>29</v>
      </c>
      <c r="BE184" s="260"/>
      <c r="BF184" s="260"/>
      <c r="BG184" s="260"/>
      <c r="BH184" s="260"/>
      <c r="BJ184" s="283" t="s">
        <v>29</v>
      </c>
      <c r="BK184" s="210"/>
      <c r="BL184" s="210"/>
      <c r="BM184" s="210"/>
      <c r="BN184" s="210"/>
      <c r="BP184" s="300" t="s">
        <v>29</v>
      </c>
      <c r="BQ184" s="301"/>
      <c r="BR184" s="301"/>
      <c r="BS184" s="301"/>
      <c r="BT184" s="301"/>
      <c r="BV184" s="46" t="s">
        <v>29</v>
      </c>
      <c r="BW184" s="47"/>
      <c r="BX184" s="47"/>
      <c r="BY184" s="47"/>
      <c r="BZ184" s="47"/>
      <c r="CC184" s="221"/>
    </row>
    <row r="185" spans="1:81" x14ac:dyDescent="0.2">
      <c r="A185" s="3"/>
      <c r="B185" s="278"/>
      <c r="C185" s="278"/>
      <c r="D185" s="278"/>
      <c r="E185" s="278"/>
      <c r="F185" s="325"/>
      <c r="H185" s="25"/>
      <c r="I185" s="24"/>
      <c r="J185" s="24"/>
      <c r="K185" s="24"/>
      <c r="L185" s="24"/>
      <c r="N185" s="76"/>
      <c r="O185" s="75"/>
      <c r="P185" s="75"/>
      <c r="Q185" s="75"/>
      <c r="R185" s="75"/>
      <c r="T185" s="107"/>
      <c r="U185" s="106"/>
      <c r="V185" s="355"/>
      <c r="W185" s="355"/>
      <c r="X185" s="106"/>
      <c r="Z185" s="135"/>
      <c r="AA185" s="134"/>
      <c r="AB185" s="363"/>
      <c r="AC185" s="363"/>
      <c r="AD185" s="134"/>
      <c r="AF185" s="164"/>
      <c r="AG185" s="163"/>
      <c r="AH185" s="163"/>
      <c r="AI185" s="163"/>
      <c r="AJ185" s="163"/>
      <c r="AL185" s="195"/>
      <c r="AM185" s="194"/>
      <c r="AN185" s="194"/>
      <c r="AO185" s="194"/>
      <c r="AP185" s="194"/>
      <c r="AR185" s="164"/>
      <c r="AS185" s="163"/>
      <c r="AT185" s="163"/>
      <c r="AU185" s="163"/>
      <c r="AV185" s="163"/>
      <c r="AX185" s="229"/>
      <c r="AY185" s="228"/>
      <c r="AZ185" s="228"/>
      <c r="BA185" s="228"/>
      <c r="BB185" s="228"/>
      <c r="BD185" s="261"/>
      <c r="BE185" s="260"/>
      <c r="BF185" s="260"/>
      <c r="BG185" s="260"/>
      <c r="BH185" s="260"/>
      <c r="BJ185" s="284"/>
      <c r="BK185" s="210"/>
      <c r="BL185" s="210"/>
      <c r="BM185" s="210"/>
      <c r="BN185" s="210"/>
      <c r="BP185" s="302"/>
      <c r="BQ185" s="301"/>
      <c r="BR185" s="301"/>
      <c r="BS185" s="301"/>
      <c r="BT185" s="301"/>
      <c r="BV185" s="48"/>
      <c r="BW185" s="47"/>
      <c r="BX185" s="47"/>
      <c r="BY185" s="47"/>
      <c r="BZ185" s="47"/>
      <c r="CC185" s="221"/>
    </row>
    <row r="186" spans="1:81" x14ac:dyDescent="0.2">
      <c r="A186" s="9" t="s">
        <v>14</v>
      </c>
      <c r="B186" s="337">
        <f>+B6+B29+B70+B90+B108+B124</f>
        <v>2099103105</v>
      </c>
      <c r="C186" s="337">
        <f>+C6+C29+C70+C90+C108+C124</f>
        <v>0</v>
      </c>
      <c r="D186" s="337">
        <f>+D6+D29+D70+D90+D108+D124</f>
        <v>0</v>
      </c>
      <c r="E186" s="337">
        <f>+E6+E29+E70+E90+E108+E124</f>
        <v>2099103105</v>
      </c>
      <c r="F186" s="325"/>
      <c r="H186" s="39" t="s">
        <v>14</v>
      </c>
      <c r="I186" s="40">
        <f>+I6+I29+I70+I90+I108+I124</f>
        <v>2099103105</v>
      </c>
      <c r="J186" s="40">
        <f>+J6+J29+J70+J90+J108+J124</f>
        <v>0</v>
      </c>
      <c r="K186" s="40">
        <f>+K6+K29+K70+K90+K108+K124</f>
        <v>0</v>
      </c>
      <c r="L186" s="40">
        <f>+L6+L29+L70+L90+L108+L124</f>
        <v>2099103105</v>
      </c>
      <c r="N186" s="90" t="s">
        <v>14</v>
      </c>
      <c r="O186" s="91">
        <f>+O6+O29+O70+O90+O108+O124</f>
        <v>2099103105</v>
      </c>
      <c r="P186" s="91">
        <f>+P6+P29+P70+P90+P108+P124</f>
        <v>263762205</v>
      </c>
      <c r="Q186" s="91">
        <f>+Q6+Q29+Q70+Q90+Q108+Q124</f>
        <v>0</v>
      </c>
      <c r="R186" s="91">
        <f>+R6+R29+R70+R90+R108+R124</f>
        <v>1835340900</v>
      </c>
      <c r="T186" s="123" t="s">
        <v>14</v>
      </c>
      <c r="U186" s="124">
        <f>+U6+U29+U70+U90+U108+U124</f>
        <v>1835340900</v>
      </c>
      <c r="V186" s="358">
        <f>+V6+V29+V70+V90+V108+V124</f>
        <v>0</v>
      </c>
      <c r="W186" s="358">
        <f>+W6+W29+W70+W90+W108+W124</f>
        <v>0</v>
      </c>
      <c r="X186" s="124">
        <f>+X6+X29+X70+X90+X108+X124</f>
        <v>1835340900</v>
      </c>
      <c r="Z186" s="154" t="s">
        <v>14</v>
      </c>
      <c r="AA186" s="155">
        <f>+AA6+AA29+AA70+AA90+AA108+AA124</f>
        <v>1835340900</v>
      </c>
      <c r="AB186" s="366">
        <f>+AB6+AB29+AB70+AB90+AB108+AB124</f>
        <v>1195748981</v>
      </c>
      <c r="AC186" s="366">
        <f>+AC6+AC29+AC70+AC90+AC108+AC124</f>
        <v>0</v>
      </c>
      <c r="AD186" s="155">
        <f>+AD6+AD29+AD70+AD90+AD108+AD124</f>
        <v>639591919</v>
      </c>
      <c r="AF186" s="183" t="s">
        <v>14</v>
      </c>
      <c r="AG186" s="184">
        <f>+AG6+AG29+AG70+AG90+AG108+AG124</f>
        <v>639591919</v>
      </c>
      <c r="AH186" s="184">
        <f>+AH6+AH29+AH70+AH90+AH108+AH124</f>
        <v>0</v>
      </c>
      <c r="AI186" s="184">
        <f>+AI6+AI29+AI70+AI90+AI108+AI124</f>
        <v>0</v>
      </c>
      <c r="AJ186" s="184">
        <f>+AJ6+AJ29+AJ70+AJ90+AJ108+AJ124</f>
        <v>639591919</v>
      </c>
      <c r="AL186" s="217" t="s">
        <v>14</v>
      </c>
      <c r="AM186" s="218">
        <f>+AM6+AM29+AM70+AM90+AM108+AM124</f>
        <v>639591919</v>
      </c>
      <c r="AN186" s="218">
        <f>+AN6+AN29+AN70+AN90+AN108+AN124</f>
        <v>0</v>
      </c>
      <c r="AO186" s="218">
        <f>+AO6+AO29+AO70+AO90+AO108+AO124</f>
        <v>0</v>
      </c>
      <c r="AP186" s="218">
        <f>+AP6+AP29+AP70+AP90+AP108+AP124</f>
        <v>639591919</v>
      </c>
      <c r="AR186" s="183" t="s">
        <v>14</v>
      </c>
      <c r="AS186" s="184">
        <f>+AS6+AS29+AS70+AS90+AS108+AS124</f>
        <v>639591919</v>
      </c>
      <c r="AT186" s="184">
        <f>+AT6+AT29+AT70+AT90+AT108+AT124</f>
        <v>0</v>
      </c>
      <c r="AU186" s="184">
        <f>+AU6+AU29+AU70+AU90+AU108+AU124</f>
        <v>0</v>
      </c>
      <c r="AV186" s="184">
        <f>+AV6+AV29+AV70+AV90+AV108+AV124</f>
        <v>639591919</v>
      </c>
      <c r="AX186" s="250" t="s">
        <v>14</v>
      </c>
      <c r="AY186" s="251">
        <f>+AY6+AY29+AY70+AY90+AY108+AY124</f>
        <v>639591919</v>
      </c>
      <c r="AZ186" s="251">
        <f>+AZ6+AZ29+AZ70+AZ90+AZ108+AZ124</f>
        <v>0</v>
      </c>
      <c r="BA186" s="251">
        <f>+BA6+BA29+BA70+BA90+BA108+BA124</f>
        <v>0</v>
      </c>
      <c r="BB186" s="251">
        <f>+BB6+BB29+BB70+BB90+BB108+BB124</f>
        <v>639591919</v>
      </c>
      <c r="BD186" s="275" t="s">
        <v>14</v>
      </c>
      <c r="BE186" s="276">
        <f>+BE6+BE29+BE70+BE90+BE108+BE124</f>
        <v>639591919</v>
      </c>
      <c r="BF186" s="276">
        <f>+BF6+BF29+BF70+BF90+BF108+BF124</f>
        <v>0</v>
      </c>
      <c r="BG186" s="276">
        <f>+BG6+BG29+BG70+BG90+BG108+BG124</f>
        <v>0</v>
      </c>
      <c r="BH186" s="276">
        <f>+BH6+BH29+BH70+BH90+BH108+BH124</f>
        <v>639591919</v>
      </c>
      <c r="BJ186" s="292" t="s">
        <v>14</v>
      </c>
      <c r="BK186" s="293">
        <f>+BK6+BK29+BK70+BK90+BK108+BK124</f>
        <v>639591919</v>
      </c>
      <c r="BL186" s="293">
        <f>+BL6+BL29+BL70+BL90+BL108+BL124</f>
        <v>0</v>
      </c>
      <c r="BM186" s="293">
        <f>+BM6+BM29+BM70+BM90+BM108+BM124</f>
        <v>0</v>
      </c>
      <c r="BN186" s="293">
        <f>+BN6+BN29+BN70+BN90+BN108+BN124</f>
        <v>639591919</v>
      </c>
      <c r="BP186" s="316" t="s">
        <v>14</v>
      </c>
      <c r="BQ186" s="317">
        <f>+BQ6+BQ29+BQ70+BQ90+BQ108+BQ124</f>
        <v>639591919</v>
      </c>
      <c r="BR186" s="317">
        <f>+BR6+BR29+BR70+BR90+BR108+BR124</f>
        <v>0</v>
      </c>
      <c r="BS186" s="317">
        <f>+BS6+BS29+BS70+BS90+BS108+BS124</f>
        <v>0</v>
      </c>
      <c r="BT186" s="317">
        <f>+BT6+BT29+BT70+BT90+BT108+BT124</f>
        <v>639591919</v>
      </c>
      <c r="BV186" s="63" t="s">
        <v>14</v>
      </c>
      <c r="BW186" s="64">
        <f>+BW6+BW29+BW70+BW90+BW108+BW124</f>
        <v>2099103105</v>
      </c>
      <c r="BX186" s="64">
        <f>+BX6+BX29+BX70+BX90+BX108+BX124</f>
        <v>1459511186</v>
      </c>
      <c r="BY186" s="64">
        <f>+BY6+BY29+BY70+BY90+BY108+BY124</f>
        <v>0</v>
      </c>
      <c r="BZ186" s="64">
        <f>+BZ6+BZ29+BZ70+BZ90+BZ108+BZ124</f>
        <v>639591919</v>
      </c>
      <c r="CB186" s="221"/>
      <c r="CC186" s="221"/>
    </row>
    <row r="187" spans="1:81" x14ac:dyDescent="0.2">
      <c r="A187" s="4"/>
      <c r="B187" s="338"/>
      <c r="C187" s="338"/>
      <c r="D187" s="338"/>
      <c r="E187" s="338"/>
      <c r="F187" s="325"/>
      <c r="H187" s="41"/>
      <c r="I187" s="42"/>
      <c r="J187" s="42"/>
      <c r="K187" s="42"/>
      <c r="L187" s="42"/>
      <c r="N187" s="92"/>
      <c r="O187" s="93"/>
      <c r="P187" s="93"/>
      <c r="Q187" s="93"/>
      <c r="R187" s="93"/>
      <c r="T187" s="125"/>
      <c r="U187" s="126"/>
      <c r="V187" s="359"/>
      <c r="W187" s="359"/>
      <c r="X187" s="126"/>
      <c r="Z187" s="156"/>
      <c r="AA187" s="157"/>
      <c r="AB187" s="367"/>
      <c r="AC187" s="367"/>
      <c r="AD187" s="157"/>
      <c r="AF187" s="185"/>
      <c r="AG187" s="186"/>
      <c r="AH187" s="186"/>
      <c r="AI187" s="186"/>
      <c r="AJ187" s="186"/>
      <c r="AL187" s="219"/>
      <c r="AM187" s="220"/>
      <c r="AN187" s="220"/>
      <c r="AO187" s="220"/>
      <c r="AP187" s="220"/>
      <c r="AR187" s="185"/>
      <c r="AS187" s="186"/>
      <c r="AT187" s="186"/>
      <c r="AU187" s="186"/>
      <c r="AV187" s="186"/>
      <c r="AX187" s="252"/>
      <c r="AY187" s="253"/>
      <c r="AZ187" s="253"/>
      <c r="BA187" s="253"/>
      <c r="BB187" s="253"/>
      <c r="BD187" s="274"/>
      <c r="BE187" s="277"/>
      <c r="BF187" s="277"/>
      <c r="BG187" s="277"/>
      <c r="BH187" s="277"/>
      <c r="BJ187" s="291"/>
      <c r="BK187" s="294"/>
      <c r="BL187" s="294"/>
      <c r="BM187" s="294"/>
      <c r="BN187" s="294"/>
      <c r="BP187" s="315"/>
      <c r="BQ187" s="318"/>
      <c r="BR187" s="318"/>
      <c r="BS187" s="318"/>
      <c r="BT187" s="318"/>
      <c r="BV187" s="65"/>
      <c r="BW187" s="66"/>
      <c r="BX187" s="66"/>
      <c r="BY187" s="66"/>
      <c r="BZ187" s="66"/>
      <c r="CB187" s="221"/>
      <c r="CC187" s="221"/>
    </row>
    <row r="188" spans="1:81" x14ac:dyDescent="0.2">
      <c r="A188" s="9" t="s">
        <v>12</v>
      </c>
      <c r="B188" s="337">
        <f>+B11+B34+B54+B74+B94+B112+B128</f>
        <v>15620814278.200001</v>
      </c>
      <c r="C188" s="337">
        <f>+C11+C34+C54+C74+C94+C112+C128</f>
        <v>270932788</v>
      </c>
      <c r="D188" s="337">
        <f>+D11+D34+D54+D74+D94+D112+D128</f>
        <v>0</v>
      </c>
      <c r="E188" s="337">
        <f>+E11+E34+E54+E74+E94+E112+E128</f>
        <v>15349881490.200001</v>
      </c>
      <c r="F188" s="325"/>
      <c r="H188" s="39" t="s">
        <v>12</v>
      </c>
      <c r="I188" s="40">
        <f>+I11+I34+I54+I74+I94+I112+I128</f>
        <v>15349881490.200001</v>
      </c>
      <c r="J188" s="40">
        <f>+J11+J34+J54+J74+J94+J112+J128</f>
        <v>2501341266</v>
      </c>
      <c r="K188" s="40">
        <f>+K11+K34+K54+K74+K94+K112+K128</f>
        <v>5991456</v>
      </c>
      <c r="L188" s="40">
        <f>+L11+L34+L54+L74+L94+L112+L128</f>
        <v>12842548768.200001</v>
      </c>
      <c r="N188" s="90" t="s">
        <v>12</v>
      </c>
      <c r="O188" s="91">
        <f>+O11+O34+O54+O74+O94+O112+O128</f>
        <v>12842548768.200001</v>
      </c>
      <c r="P188" s="91">
        <f>+P11+P34+P54+P74+P94+P112+P128</f>
        <v>2430556685</v>
      </c>
      <c r="Q188" s="91">
        <f>+Q11+Q34+Q54+Q74+Q94+Q112+Q128</f>
        <v>28238178</v>
      </c>
      <c r="R188" s="91">
        <f>+R11+R34+R54+R74+R94+R112+R128</f>
        <v>10383753905.200001</v>
      </c>
      <c r="T188" s="123" t="s">
        <v>12</v>
      </c>
      <c r="U188" s="124">
        <f>+U11+U34+U54+U74+U94+U112+U128</f>
        <v>10383753905.200001</v>
      </c>
      <c r="V188" s="358">
        <f>+V11+V34+V54+V74+V94+V112+V128</f>
        <v>2517662581</v>
      </c>
      <c r="W188" s="358">
        <f>+W11+W34+W54+W74+W94+W112+W128</f>
        <v>583421977</v>
      </c>
      <c r="X188" s="124">
        <f>+X11+X34+X54+X74+X94+X112+X128</f>
        <v>7282669347.1999998</v>
      </c>
      <c r="Z188" s="154" t="s">
        <v>12</v>
      </c>
      <c r="AA188" s="155">
        <f>+AA11+AA34+AA54+AA74+AA94+AA112+AA128</f>
        <v>7282669347.1999998</v>
      </c>
      <c r="AB188" s="366">
        <f>+AB11+AB34+AB54+AB74+AB94+AB112+AB128</f>
        <v>1834097447</v>
      </c>
      <c r="AC188" s="366">
        <f>+AC11+AC34+AC54+AC74+AC94+AC112+AC128</f>
        <v>296827536</v>
      </c>
      <c r="AD188" s="155">
        <f>+AD11+AD34+AD54+AD74+AD94+AD112+AD128</f>
        <v>5151744364.1999998</v>
      </c>
      <c r="AF188" s="183" t="s">
        <v>12</v>
      </c>
      <c r="AG188" s="184">
        <f>+AG11+AG34+AG54+AG74+AG94+AG112+AG128</f>
        <v>5151744364.1999998</v>
      </c>
      <c r="AH188" s="184">
        <f>+AH11+AH34+AH54+AH74+AH94+AH112+AH128</f>
        <v>1134974454</v>
      </c>
      <c r="AI188" s="184">
        <f>+AI11+AI34+AI54+AI74+AI94+AI112+AI128</f>
        <v>108516237</v>
      </c>
      <c r="AJ188" s="184">
        <f>+AJ11+AJ34+AJ54+AJ74+AJ94+AJ112+AJ128</f>
        <v>3908253673.1999998</v>
      </c>
      <c r="AL188" s="217" t="s">
        <v>12</v>
      </c>
      <c r="AM188" s="218">
        <f>+AM11+AM34+AM54+AM74+AM94+AM112+AM128</f>
        <v>3908253673.1999998</v>
      </c>
      <c r="AN188" s="218">
        <f>+AN11+AN34+AN54+AN74+AN94+AN112+AN128</f>
        <v>0</v>
      </c>
      <c r="AO188" s="218">
        <f>+AO11+AO34+AO54+AO74+AO94+AO112+AO128</f>
        <v>0</v>
      </c>
      <c r="AP188" s="218">
        <f>+AP11+AP34+AP54+AP74+AP94+AP112+AP128</f>
        <v>3908253673.1999998</v>
      </c>
      <c r="AR188" s="183" t="s">
        <v>12</v>
      </c>
      <c r="AS188" s="184">
        <f>+AS11+AS34+AS54+AS74+AS94+AS112+AS128</f>
        <v>3908253673.1999998</v>
      </c>
      <c r="AT188" s="184">
        <f>+AT11+AT34+AT54+AT74+AT94+AT112+AT128</f>
        <v>0</v>
      </c>
      <c r="AU188" s="184">
        <f>+AU11+AU34+AU54+AU74+AU94+AU112+AU128</f>
        <v>0</v>
      </c>
      <c r="AV188" s="184">
        <f>+AV11+AV34+AV54+AV74+AV94+AV112+AV128</f>
        <v>3908253673.1999998</v>
      </c>
      <c r="AX188" s="250" t="s">
        <v>12</v>
      </c>
      <c r="AY188" s="251">
        <f>+AY11+AY34+AY54+AY74+AY94+AY112+AY128</f>
        <v>3908253673.1999998</v>
      </c>
      <c r="AZ188" s="251">
        <f>+AZ11+AZ34+AZ54+AZ74+AZ94+AZ112+AZ128</f>
        <v>0</v>
      </c>
      <c r="BA188" s="251">
        <f>+BA11+BA34+BA54+BA74+BA94+BA112+BA128</f>
        <v>0</v>
      </c>
      <c r="BB188" s="251">
        <f>+BB11+BB34+BB54+BB74+BB94+BB112+BB128</f>
        <v>3908253673.1999998</v>
      </c>
      <c r="BD188" s="275" t="s">
        <v>12</v>
      </c>
      <c r="BE188" s="276">
        <f>+BE11+BE34+BE54+BE74+BE94+BE112+BE128</f>
        <v>3908253673.1999998</v>
      </c>
      <c r="BF188" s="276">
        <f>+BF11+BF34+BF54+BF74+BF94+BF112+BF128</f>
        <v>0</v>
      </c>
      <c r="BG188" s="276">
        <f>+BG11+BG34+BG54+BG74+BG94+BG112+BG128</f>
        <v>0</v>
      </c>
      <c r="BH188" s="276">
        <f>+BH11+BH34+BH54+BH74+BH94+BH112+BH128</f>
        <v>3908253673.1999998</v>
      </c>
      <c r="BJ188" s="292" t="s">
        <v>12</v>
      </c>
      <c r="BK188" s="293">
        <f>+BK11+BK34+BK54+BK74+BK94+BK112+BK128</f>
        <v>3908253673.1999998</v>
      </c>
      <c r="BL188" s="293">
        <f>+BL11+BL34+BL54+BL74+BL94+BL112+BL128</f>
        <v>0</v>
      </c>
      <c r="BM188" s="293">
        <f>+BM11+BM34+BM54+BM74+BM94+BM112+BM128</f>
        <v>0</v>
      </c>
      <c r="BN188" s="293">
        <f>+BN11+BN34+BN54+BN74+BN94+BN112+BN128</f>
        <v>3908253673.1999998</v>
      </c>
      <c r="BP188" s="316" t="s">
        <v>12</v>
      </c>
      <c r="BQ188" s="317">
        <f>+BQ11+BQ34+BQ54+BQ74+BQ94+BQ112+BQ128</f>
        <v>3908253673.1999998</v>
      </c>
      <c r="BR188" s="317">
        <f>+BR11+BR34+BR54+BR74+BR94+BR112+BR128</f>
        <v>0</v>
      </c>
      <c r="BS188" s="317">
        <f>+BS11+BS34+BS54+BS74+BS94+BS112+BS128</f>
        <v>0</v>
      </c>
      <c r="BT188" s="317">
        <f>+BT11+BT34+BT54+BT74+BT94+BT112+BT128</f>
        <v>3908253673.1999998</v>
      </c>
      <c r="BV188" s="63" t="s">
        <v>12</v>
      </c>
      <c r="BW188" s="64">
        <f>+BW11+BW34+BW54+BW74+BW94+BW112+BW128</f>
        <v>15620814278.200001</v>
      </c>
      <c r="BX188" s="64">
        <f>+BX11+BX34+BX54+BX74+BX94+BX112+BX128</f>
        <v>10689565221</v>
      </c>
      <c r="BY188" s="64">
        <f>+BY11+BY34+BY54+BY74+BY94+BY112+BY128</f>
        <v>1022995384</v>
      </c>
      <c r="BZ188" s="64">
        <f>+BZ11+BZ34+BZ54+BZ74+BZ94+BZ112+BZ128</f>
        <v>3908253673.1999998</v>
      </c>
      <c r="CB188" s="221"/>
      <c r="CC188" s="221"/>
    </row>
    <row r="189" spans="1:81" x14ac:dyDescent="0.2">
      <c r="A189" s="3"/>
      <c r="B189" s="330"/>
      <c r="C189" s="330"/>
      <c r="D189" s="330"/>
      <c r="E189" s="330"/>
      <c r="F189" s="325"/>
      <c r="H189" s="25"/>
      <c r="I189" s="35"/>
      <c r="J189" s="35"/>
      <c r="K189" s="35"/>
      <c r="L189" s="35"/>
      <c r="N189" s="76"/>
      <c r="O189" s="86"/>
      <c r="P189" s="86"/>
      <c r="Q189" s="86"/>
      <c r="R189" s="86"/>
      <c r="T189" s="107"/>
      <c r="U189" s="119"/>
      <c r="V189" s="357"/>
      <c r="W189" s="357"/>
      <c r="X189" s="119"/>
      <c r="Z189" s="135"/>
      <c r="AA189" s="150"/>
      <c r="AB189" s="365"/>
      <c r="AC189" s="365"/>
      <c r="AD189" s="150"/>
      <c r="AF189" s="164"/>
      <c r="AG189" s="179"/>
      <c r="AH189" s="179"/>
      <c r="AI189" s="179"/>
      <c r="AJ189" s="179"/>
      <c r="AL189" s="195"/>
      <c r="AM189" s="213"/>
      <c r="AN189" s="213"/>
      <c r="AO189" s="213"/>
      <c r="AP189" s="213"/>
      <c r="AR189" s="164"/>
      <c r="AS189" s="179"/>
      <c r="AT189" s="179"/>
      <c r="AU189" s="179"/>
      <c r="AV189" s="179"/>
      <c r="AX189" s="229"/>
      <c r="AY189" s="246"/>
      <c r="AZ189" s="246"/>
      <c r="BA189" s="246"/>
      <c r="BB189" s="246"/>
      <c r="BD189" s="261"/>
      <c r="BE189" s="272"/>
      <c r="BF189" s="272"/>
      <c r="BG189" s="272"/>
      <c r="BH189" s="272"/>
      <c r="BJ189" s="284"/>
      <c r="BK189" s="289"/>
      <c r="BL189" s="289"/>
      <c r="BM189" s="289"/>
      <c r="BN189" s="289"/>
      <c r="BP189" s="302"/>
      <c r="BQ189" s="313"/>
      <c r="BR189" s="313"/>
      <c r="BS189" s="313"/>
      <c r="BT189" s="313"/>
      <c r="BV189" s="48"/>
      <c r="BW189" s="59"/>
      <c r="BX189" s="59"/>
      <c r="BY189" s="59"/>
      <c r="BZ189" s="59"/>
      <c r="CB189" s="221"/>
      <c r="CC189" s="221"/>
    </row>
    <row r="190" spans="1:81" x14ac:dyDescent="0.2">
      <c r="A190" s="9" t="s">
        <v>13</v>
      </c>
      <c r="B190" s="337">
        <f>+B16+B39+B59+B78+B98+B117+B132+B139+B146+B154+B161+B169+B177</f>
        <v>49620216002</v>
      </c>
      <c r="C190" s="337">
        <f>+C16+C39+C59+C78+C98+C117+C132+C139+C146+C154+C161+C169+C177</f>
        <v>37054991</v>
      </c>
      <c r="D190" s="337">
        <f>+D16+D39+D59+D78+D98+D117+D132+D139+D146+D154+D161+D169+D177</f>
        <v>30534020</v>
      </c>
      <c r="E190" s="337">
        <f>+E16+E39+E59+E78+E98+E117+E132+E139+E146+E154+E161+E169+E177</f>
        <v>49552626991</v>
      </c>
      <c r="F190" s="325"/>
      <c r="H190" s="39" t="s">
        <v>13</v>
      </c>
      <c r="I190" s="40">
        <f>+I16+I39+I59+I78+I98+I117+I132+I139+I146+I154+I161+I169+I177</f>
        <v>49552626991</v>
      </c>
      <c r="J190" s="40">
        <f>+J16+J39+J59+J78+J98+J117+J132+J139+J146+J154+J161+J169+J177</f>
        <v>2425602346</v>
      </c>
      <c r="K190" s="40">
        <f>+K16+K39+K59+K78+K98+K117+K132+K139+K146+K154+K161+K169+K177</f>
        <v>3103890</v>
      </c>
      <c r="L190" s="40">
        <f>+L16+L39+L59+L78+L98+L117+L132+L139+L146+L154+L161+L169+L177</f>
        <v>47123920755</v>
      </c>
      <c r="N190" s="90" t="s">
        <v>13</v>
      </c>
      <c r="O190" s="91">
        <f>+O16+O39+O59+O78+O98+O117+O132+O139+O146+O154+O161+O169+O177</f>
        <v>47123920755</v>
      </c>
      <c r="P190" s="91">
        <f>+P16+P39+P59+P78+P98+P117+P132+P139+P146+P154+P161+P169+P177</f>
        <v>626532448</v>
      </c>
      <c r="Q190" s="91">
        <f>+Q16+Q39+Q59+Q78+Q98+Q117+Q132+Q139+Q146+Q154+Q161+Q169+Q177</f>
        <v>32705554</v>
      </c>
      <c r="R190" s="91">
        <f>+R16+R39+R59+R78+R98+R117+R132+R139+R146+R154+R161+R169+R177</f>
        <v>46464682753</v>
      </c>
      <c r="T190" s="123" t="s">
        <v>13</v>
      </c>
      <c r="U190" s="124">
        <f>+U16+U39+U59+U78+U98+U117+U132+U139+U146+U154+U161+U169+U177</f>
        <v>46464682753</v>
      </c>
      <c r="V190" s="358">
        <f>+V16+V39+V59+V78+V98+V117+V132+V139+V146+V154+V161+V169+V177</f>
        <v>2557468543</v>
      </c>
      <c r="W190" s="358">
        <f>+W16+W39+W59+W78+W98+W117+W132+W139+W146+W154+W161+W169+W177</f>
        <v>80922317</v>
      </c>
      <c r="X190" s="124">
        <f>+X16+X39+X59+X78+X98+X117+X132+X139+X146+X154+X161+X169+X177</f>
        <v>43826291893</v>
      </c>
      <c r="Z190" s="154" t="s">
        <v>13</v>
      </c>
      <c r="AA190" s="155">
        <f>+AA16+AA39+AA59+AA78+AA98+AA117+AA132+AA139+AA146+AA154+AA161+AA169+AA177</f>
        <v>43826291893</v>
      </c>
      <c r="AB190" s="366">
        <f>+AB16+AB39+AB59+AB78+AB98+AB117+AB132+AB139+AB146+AB154+AB161+AB169+AB177</f>
        <v>2432788624</v>
      </c>
      <c r="AC190" s="366">
        <f>+AC16+AC39+AC59+AC78+AC98+AC117+AC132+AC139+AC146+AC154+AC161+AC169+AC177</f>
        <v>261723610</v>
      </c>
      <c r="AD190" s="155">
        <f>+AD16+AD39+AD59+AD78+AD98+AD117+AD132+AD139+AD146+AD154+AD161+AD169+AD177</f>
        <v>41131779659</v>
      </c>
      <c r="AF190" s="183" t="s">
        <v>13</v>
      </c>
      <c r="AG190" s="184">
        <f>+AG16+AG39+AG59+AG78+AG98+AG117+AG132+AG139+AG146+AG154+AG161+AG169+AG177</f>
        <v>41131779659</v>
      </c>
      <c r="AH190" s="184">
        <f>+AH16+AH39+AH59+AH78+AH98+AH117+AH132+AH139+AH146+AH154+AH161+AH169+AH177</f>
        <v>2117465074</v>
      </c>
      <c r="AI190" s="184">
        <f>+AI16+AI39+AI59+AI78+AI98+AI117+AI132+AI139+AI146+AI154+AI161+AI169+AI177</f>
        <v>54430224</v>
      </c>
      <c r="AJ190" s="184">
        <f>+AJ16+AJ39+AJ59+AJ78+AJ98+AJ117+AJ132+AJ139+AJ146+AJ154+AJ161+AJ169+AJ177</f>
        <v>38959884361</v>
      </c>
      <c r="AL190" s="217" t="s">
        <v>13</v>
      </c>
      <c r="AM190" s="218">
        <f>+AM16+AM39+AM59+AM78+AM98+AM117+AM132+AM139+AM146+AM154+AM161+AM169+AM177</f>
        <v>38959884361</v>
      </c>
      <c r="AN190" s="218">
        <f>+AN16+AN39+AN59+AN78+AN98+AN117+AN132+AN139+AN146+AN154+AN161+AN169+AN177</f>
        <v>0</v>
      </c>
      <c r="AO190" s="218">
        <f>+AO16+AO39+AO59+AO78+AO98+AO117+AO132+AO139+AO146+AO154+AO161+AO169+AO177</f>
        <v>0</v>
      </c>
      <c r="AP190" s="218">
        <f>+AP16+AP39+AP59+AP78+AP98+AP117+AP132+AP139+AP146+AP154+AP161+AP169+AP177</f>
        <v>38959884361</v>
      </c>
      <c r="AR190" s="183" t="s">
        <v>13</v>
      </c>
      <c r="AS190" s="184">
        <f>+AS16+AS39+AS59+AS78+AS98+AS117+AS132+AS139+AS146+AS154+AS161+AS169+AS177</f>
        <v>38959884361</v>
      </c>
      <c r="AT190" s="184">
        <f>+AT16+AT39+AT59+AT78+AT98+AT117+AT132+AT139+AT146+AT154+AT161+AT169+AT177</f>
        <v>0</v>
      </c>
      <c r="AU190" s="184">
        <f>+AU16+AU39+AU59+AU78+AU98+AU117+AU132+AU139+AU146+AU154+AU161+AU169+AU177</f>
        <v>0</v>
      </c>
      <c r="AV190" s="184">
        <f>+AV16+AV39+AV59+AV78+AV98+AV117+AV132+AV139+AV146+AV154+AV161+AV169+AV177</f>
        <v>38959884361</v>
      </c>
      <c r="AX190" s="250" t="s">
        <v>13</v>
      </c>
      <c r="AY190" s="251">
        <f>+AY16+AY39+AY59+AY78+AY98+AY117+AY132+AY139+AY146+AY154+AY161+AY169+AY177</f>
        <v>38959884361</v>
      </c>
      <c r="AZ190" s="251">
        <f>+AZ16+AZ39+AZ59+AZ78+AZ98+AZ117+AZ132+AZ139+AZ146+AZ154+AZ161+AZ169+AZ177</f>
        <v>0</v>
      </c>
      <c r="BA190" s="251">
        <f>+BA16+BA39+BA59+BA78+BA98+BA117+BA132+BA139+BA146+BA154+BA161+BA169+BA177</f>
        <v>0</v>
      </c>
      <c r="BB190" s="251">
        <f>+BB16+BB39+BB59+BB78+BB98+BB117+BB132+BB139+BB146+BB154+BB161+BB169+BB177</f>
        <v>38959884361</v>
      </c>
      <c r="BD190" s="275" t="s">
        <v>13</v>
      </c>
      <c r="BE190" s="276">
        <f>+BE16+BE39+BE59+BE78+BE98+BE117+BE132+BE139+BE146+BE154+BE161+BE169+BE177</f>
        <v>38959884361</v>
      </c>
      <c r="BF190" s="276">
        <f>+BF16+BF39+BF59+BF78+BF98+BF117+BF132+BF139+BF146+BF154+BF161+BF169+BF177</f>
        <v>0</v>
      </c>
      <c r="BG190" s="276">
        <f>+BG16+BG39+BG59+BG78+BG98+BG117+BG132+BG139+BG146+BG154+BG161+BG169+BG177</f>
        <v>0</v>
      </c>
      <c r="BH190" s="276">
        <f>+BH16+BH39+BH59+BH78+BH98+BH117+BH132+BH139+BH146+BH154+BH161+BH169+BH177</f>
        <v>38959884361</v>
      </c>
      <c r="BJ190" s="292" t="s">
        <v>13</v>
      </c>
      <c r="BK190" s="293">
        <f>+BK16+BK39+BK59+BK78+BK98+BK117+BK132+BK139+BK146+BK154+BK161+BK169+BK177</f>
        <v>38959884361</v>
      </c>
      <c r="BL190" s="293">
        <f>+BL16+BL39+BL59+BL78+BL98+BL117+BL132+BL139+BL146+BL154+BL161+BL169+BL177</f>
        <v>0</v>
      </c>
      <c r="BM190" s="293">
        <f>+BM16+BM39+BM59+BM78+BM98+BM117+BM132+BM139+BM146+BM154+BM161+BM169+BM177</f>
        <v>0</v>
      </c>
      <c r="BN190" s="293">
        <f>+BN16+BN39+BN59+BN78+BN98+BN117+BN132+BN139+BN146+BN154+BN161+BN169+BN177</f>
        <v>38959884361</v>
      </c>
      <c r="BP190" s="316" t="s">
        <v>13</v>
      </c>
      <c r="BQ190" s="317">
        <f>+BQ16+BQ39+BQ59+BQ78+BQ98+BQ117+BQ132+BQ139+BQ146+BQ154+BQ161+BQ169+BQ177</f>
        <v>38959884361</v>
      </c>
      <c r="BR190" s="317">
        <f>+BR16+BR39+BR59+BR78+BR98+BR117+BR132+BR139+BR146+BR154+BR161+BR169+BR177</f>
        <v>0</v>
      </c>
      <c r="BS190" s="317">
        <f>+BS16+BS39+BS59+BS78+BS98+BS117+BS132+BS139+BS146+BS154+BS161+BS169+BS177</f>
        <v>0</v>
      </c>
      <c r="BT190" s="317">
        <f>+BT16+BT39+BT59+BT78+BT98+BT117+BT132+BT139+BT146+BT154+BT161+BT169+BT177</f>
        <v>38959884361</v>
      </c>
      <c r="BV190" s="63" t="s">
        <v>13</v>
      </c>
      <c r="BW190" s="64">
        <f>+BW16+BW39+BW59+BW78+BW98+BW117+BW132+BW139+BW146+BW154+BW161+BW169+BW177</f>
        <v>49620216002</v>
      </c>
      <c r="BX190" s="64">
        <f>+BX16+BX39+BX59+BX78+BX98+BX117+BX132+BX139+BX146+BX154+BX161+BX169+BX177</f>
        <v>10196912026</v>
      </c>
      <c r="BY190" s="64">
        <f>+BY16+BY39+BY59+BY78+BY98+BY117+BY132+BY139+BY146+BY154+BY161+BY169+BY177</f>
        <v>463419615</v>
      </c>
      <c r="BZ190" s="64">
        <f>+BZ16+BZ39+BZ59+BZ78+BZ98+BZ117+BZ132+BZ139+BZ146+BZ154+BZ161+BZ169+BZ177</f>
        <v>38959884361</v>
      </c>
      <c r="CB190" s="221"/>
      <c r="CC190" s="221"/>
    </row>
    <row r="191" spans="1:81" x14ac:dyDescent="0.2">
      <c r="B191" s="278"/>
      <c r="C191" s="278"/>
      <c r="D191" s="278"/>
      <c r="E191" s="278"/>
      <c r="F191" s="325"/>
      <c r="H191" s="20"/>
      <c r="I191" s="24"/>
      <c r="J191" s="24"/>
      <c r="K191" s="24"/>
      <c r="L191" s="24"/>
      <c r="N191" s="70"/>
      <c r="O191" s="75"/>
      <c r="P191" s="75"/>
      <c r="Q191" s="75"/>
      <c r="R191" s="75"/>
      <c r="T191" s="102"/>
      <c r="U191" s="106"/>
      <c r="V191" s="355"/>
      <c r="W191" s="355"/>
      <c r="X191" s="106"/>
      <c r="Z191" s="130"/>
      <c r="AA191" s="134"/>
      <c r="AB191" s="363"/>
      <c r="AC191" s="363"/>
      <c r="AD191" s="134"/>
      <c r="AF191" s="158"/>
      <c r="AG191" s="163"/>
      <c r="AH191" s="163"/>
      <c r="AI191" s="163"/>
      <c r="AJ191" s="163"/>
      <c r="AL191" s="189"/>
      <c r="AM191" s="194"/>
      <c r="AN191" s="194"/>
      <c r="AO191" s="194"/>
      <c r="AP191" s="194"/>
      <c r="AR191" s="158"/>
      <c r="AS191" s="163"/>
      <c r="AT191" s="163"/>
      <c r="AU191" s="163"/>
      <c r="AV191" s="163"/>
      <c r="AX191" s="223"/>
      <c r="AY191" s="228"/>
      <c r="AZ191" s="228"/>
      <c r="BA191" s="228"/>
      <c r="BB191" s="228"/>
      <c r="BD191" s="255"/>
      <c r="BE191" s="260"/>
      <c r="BF191" s="260"/>
      <c r="BG191" s="260"/>
      <c r="BH191" s="260"/>
      <c r="BJ191" s="279"/>
      <c r="BK191" s="210"/>
      <c r="BL191" s="210"/>
      <c r="BM191" s="210"/>
      <c r="BN191" s="210"/>
      <c r="BP191" s="296"/>
      <c r="BQ191" s="301"/>
      <c r="BR191" s="301"/>
      <c r="BS191" s="301"/>
      <c r="BT191" s="301"/>
      <c r="BV191" s="43"/>
      <c r="BW191" s="47"/>
      <c r="BX191" s="47"/>
      <c r="BY191" s="47"/>
      <c r="BZ191" s="47"/>
      <c r="CB191" s="221"/>
      <c r="CC191" s="221"/>
    </row>
    <row r="192" spans="1:81" x14ac:dyDescent="0.2">
      <c r="A192" s="15" t="s">
        <v>31</v>
      </c>
      <c r="B192" s="322">
        <f>+B186+B188+B190</f>
        <v>67340133385.199997</v>
      </c>
      <c r="C192" s="322">
        <f t="shared" ref="C192:D192" si="511">+C186+C188+C190</f>
        <v>307987779</v>
      </c>
      <c r="D192" s="322">
        <f t="shared" si="511"/>
        <v>30534020</v>
      </c>
      <c r="E192" s="322">
        <f>+B192-C192-D192</f>
        <v>67001611586.199997</v>
      </c>
      <c r="F192" s="325"/>
      <c r="H192" s="26" t="s">
        <v>31</v>
      </c>
      <c r="I192" s="27">
        <f>+I186+I188+I190</f>
        <v>67001611586.199997</v>
      </c>
      <c r="J192" s="27">
        <f t="shared" ref="J192:K192" si="512">+J186+J188+J190</f>
        <v>4926943612</v>
      </c>
      <c r="K192" s="27">
        <f t="shared" si="512"/>
        <v>9095346</v>
      </c>
      <c r="L192" s="27">
        <f>+I192-J192-K192</f>
        <v>62065572628.199997</v>
      </c>
      <c r="N192" s="77" t="s">
        <v>31</v>
      </c>
      <c r="O192" s="78">
        <f>+O186+O188+O190</f>
        <v>62065572628.199997</v>
      </c>
      <c r="P192" s="78">
        <f t="shared" ref="P192:Q192" si="513">+P186+P188+P190</f>
        <v>3320851338</v>
      </c>
      <c r="Q192" s="78">
        <f t="shared" si="513"/>
        <v>60943732</v>
      </c>
      <c r="R192" s="78">
        <f>+O192-P192-Q192</f>
        <v>58683777558.199997</v>
      </c>
      <c r="T192" s="108" t="s">
        <v>31</v>
      </c>
      <c r="U192" s="109">
        <f>+U186+U188+U190</f>
        <v>58683777558.199997</v>
      </c>
      <c r="V192" s="128">
        <f t="shared" ref="V192:W192" si="514">+V186+V188+V190</f>
        <v>5075131124</v>
      </c>
      <c r="W192" s="128">
        <f t="shared" si="514"/>
        <v>664344294</v>
      </c>
      <c r="X192" s="109">
        <f>+U192-V192-W192</f>
        <v>52944302140.199997</v>
      </c>
      <c r="Z192" s="136" t="s">
        <v>31</v>
      </c>
      <c r="AA192" s="137">
        <f>+AA186+AA188+AA190</f>
        <v>52944302140.199997</v>
      </c>
      <c r="AB192" s="146">
        <f t="shared" ref="AB192:AC192" si="515">+AB186+AB188+AB190</f>
        <v>5462635052</v>
      </c>
      <c r="AC192" s="146">
        <f t="shared" si="515"/>
        <v>558551146</v>
      </c>
      <c r="AD192" s="137">
        <f>+AA192-AB192-AC192</f>
        <v>46923115942.199997</v>
      </c>
      <c r="AF192" s="165" t="s">
        <v>31</v>
      </c>
      <c r="AG192" s="166">
        <f>+AG186+AG188+AG190</f>
        <v>46923115942.199997</v>
      </c>
      <c r="AH192" s="166">
        <f t="shared" ref="AH192:AI192" si="516">+AH186+AH188+AH190</f>
        <v>3252439528</v>
      </c>
      <c r="AI192" s="166">
        <f t="shared" si="516"/>
        <v>162946461</v>
      </c>
      <c r="AJ192" s="166">
        <f>+AG192-AH192-AI192</f>
        <v>43507729953.199997</v>
      </c>
      <c r="AL192" s="196" t="s">
        <v>31</v>
      </c>
      <c r="AM192" s="197">
        <f>+AM186+AM188+AM190</f>
        <v>43507729953.199997</v>
      </c>
      <c r="AN192" s="197">
        <f t="shared" ref="AN192:AO192" si="517">+AN186+AN188+AN190</f>
        <v>0</v>
      </c>
      <c r="AO192" s="197">
        <f t="shared" si="517"/>
        <v>0</v>
      </c>
      <c r="AP192" s="197">
        <f>+AM192-AN192-AO192</f>
        <v>43507729953.199997</v>
      </c>
      <c r="AR192" s="165" t="s">
        <v>31</v>
      </c>
      <c r="AS192" s="166">
        <f>+AS186+AS188+AS190</f>
        <v>43507729953.199997</v>
      </c>
      <c r="AT192" s="166">
        <f t="shared" ref="AT192:AU192" si="518">+AT186+AT188+AT190</f>
        <v>0</v>
      </c>
      <c r="AU192" s="166">
        <f t="shared" si="518"/>
        <v>0</v>
      </c>
      <c r="AV192" s="166">
        <f>+AS192-AT192-AU192</f>
        <v>43507729953.199997</v>
      </c>
      <c r="AX192" s="230" t="s">
        <v>31</v>
      </c>
      <c r="AY192" s="231">
        <f>+AY186+AY188+AY190</f>
        <v>43507729953.199997</v>
      </c>
      <c r="AZ192" s="231">
        <f t="shared" ref="AZ192:BA192" si="519">+AZ186+AZ188+AZ190</f>
        <v>0</v>
      </c>
      <c r="BA192" s="231">
        <f t="shared" si="519"/>
        <v>0</v>
      </c>
      <c r="BB192" s="231">
        <f>+AY192-AZ192-BA192</f>
        <v>43507729953.199997</v>
      </c>
      <c r="BD192" s="262" t="s">
        <v>31</v>
      </c>
      <c r="BE192" s="263">
        <f>+BE186+BE188+BE190</f>
        <v>43507729953.199997</v>
      </c>
      <c r="BF192" s="263">
        <f t="shared" ref="BF192:BG192" si="520">+BF186+BF188+BF190</f>
        <v>0</v>
      </c>
      <c r="BG192" s="263">
        <f t="shared" si="520"/>
        <v>0</v>
      </c>
      <c r="BH192" s="263">
        <f>+BE192-BF192-BG192</f>
        <v>43507729953.199997</v>
      </c>
      <c r="BJ192" s="285" t="s">
        <v>31</v>
      </c>
      <c r="BK192" s="206">
        <f>+BK186+BK188+BK190</f>
        <v>43507729953.199997</v>
      </c>
      <c r="BL192" s="206">
        <f t="shared" ref="BL192:BM192" si="521">+BL186+BL188+BL190</f>
        <v>0</v>
      </c>
      <c r="BM192" s="206">
        <f t="shared" si="521"/>
        <v>0</v>
      </c>
      <c r="BN192" s="206">
        <f>+BK192-BL192-BM192</f>
        <v>43507729953.199997</v>
      </c>
      <c r="BP192" s="303" t="s">
        <v>31</v>
      </c>
      <c r="BQ192" s="304">
        <f>+BQ186+BQ188+BQ190</f>
        <v>43507729953.199997</v>
      </c>
      <c r="BR192" s="304">
        <f t="shared" ref="BR192:BS192" si="522">+BR186+BR188+BR190</f>
        <v>0</v>
      </c>
      <c r="BS192" s="304">
        <f t="shared" si="522"/>
        <v>0</v>
      </c>
      <c r="BT192" s="304">
        <f>+BQ192-BR192-BS192</f>
        <v>43507729953.199997</v>
      </c>
      <c r="BV192" s="49" t="s">
        <v>31</v>
      </c>
      <c r="BW192" s="50">
        <f>+BW186+BW188+BW190</f>
        <v>67340133385.199997</v>
      </c>
      <c r="BX192" s="50">
        <f t="shared" ref="BX192:BY192" si="523">+BX186+BX188+BX190</f>
        <v>22345988433</v>
      </c>
      <c r="BY192" s="50">
        <f t="shared" si="523"/>
        <v>1486414999</v>
      </c>
      <c r="BZ192" s="50">
        <f>+BW192-BX192-BY192</f>
        <v>43507729953.199997</v>
      </c>
      <c r="CB192" s="221"/>
      <c r="CC192" s="221"/>
    </row>
    <row r="193" spans="2:81" x14ac:dyDescent="0.2">
      <c r="B193" s="278"/>
      <c r="C193" s="278"/>
      <c r="D193" s="278"/>
      <c r="E193" s="278"/>
      <c r="F193" s="325"/>
      <c r="CC193" s="221"/>
    </row>
    <row r="194" spans="2:81" x14ac:dyDescent="0.2">
      <c r="B194" s="278"/>
      <c r="C194" s="278"/>
      <c r="D194" s="278"/>
      <c r="E194" s="278"/>
      <c r="F194" s="325"/>
      <c r="CC194" s="221"/>
    </row>
    <row r="195" spans="2:81" x14ac:dyDescent="0.2">
      <c r="B195" s="278"/>
      <c r="C195" s="278"/>
      <c r="D195" s="278"/>
      <c r="E195" s="278"/>
      <c r="F195" s="325"/>
      <c r="CC195" s="221"/>
    </row>
    <row r="196" spans="2:81" x14ac:dyDescent="0.2">
      <c r="B196" s="278"/>
      <c r="C196" s="278"/>
      <c r="D196" s="278"/>
      <c r="E196" s="278"/>
      <c r="F196" s="325"/>
      <c r="CC196" s="221"/>
    </row>
    <row r="197" spans="2:81" x14ac:dyDescent="0.2">
      <c r="B197" s="278"/>
      <c r="C197" s="278"/>
      <c r="D197" s="278"/>
      <c r="E197" s="278"/>
      <c r="F197" s="325"/>
      <c r="CC197" s="221"/>
    </row>
    <row r="198" spans="2:81" x14ac:dyDescent="0.2">
      <c r="B198" s="278"/>
      <c r="C198" s="278"/>
      <c r="D198" s="278"/>
      <c r="E198" s="278"/>
      <c r="F198" s="325"/>
      <c r="CC198" s="221"/>
    </row>
    <row r="199" spans="2:81" x14ac:dyDescent="0.2">
      <c r="B199" s="278"/>
      <c r="C199" s="278"/>
      <c r="D199" s="278"/>
      <c r="E199" s="278"/>
      <c r="F199" s="325"/>
      <c r="CC199" s="221"/>
    </row>
    <row r="200" spans="2:81" x14ac:dyDescent="0.2">
      <c r="B200" s="278"/>
      <c r="C200" s="278"/>
      <c r="D200" s="278"/>
      <c r="E200" s="278"/>
      <c r="F200" s="325"/>
      <c r="CC200" s="221"/>
    </row>
    <row r="201" spans="2:81" x14ac:dyDescent="0.2">
      <c r="B201" s="278"/>
      <c r="C201" s="278"/>
      <c r="D201" s="278"/>
      <c r="E201" s="278"/>
      <c r="F201" s="325"/>
      <c r="CC201" s="221"/>
    </row>
    <row r="202" spans="2:81" x14ac:dyDescent="0.2">
      <c r="B202" s="278"/>
      <c r="C202" s="278"/>
      <c r="D202" s="278"/>
      <c r="E202" s="278"/>
      <c r="F202" s="325"/>
      <c r="CC202" s="221"/>
    </row>
    <row r="203" spans="2:81" x14ac:dyDescent="0.2">
      <c r="B203" s="278"/>
      <c r="C203" s="278"/>
      <c r="D203" s="278"/>
      <c r="E203" s="278"/>
      <c r="F203" s="325"/>
      <c r="CC203" s="221"/>
    </row>
    <row r="204" spans="2:81" x14ac:dyDescent="0.2">
      <c r="B204" s="278"/>
      <c r="C204" s="278"/>
      <c r="D204" s="278"/>
      <c r="E204" s="278"/>
      <c r="CC204" s="221"/>
    </row>
    <row r="205" spans="2:81" x14ac:dyDescent="0.2">
      <c r="B205" s="278"/>
      <c r="C205" s="278"/>
      <c r="D205" s="278"/>
      <c r="E205" s="278"/>
      <c r="CC205" s="221"/>
    </row>
    <row r="206" spans="2:81" x14ac:dyDescent="0.2">
      <c r="B206" s="278"/>
      <c r="C206" s="278"/>
      <c r="D206" s="278"/>
      <c r="E206" s="278"/>
      <c r="CC206" s="221"/>
    </row>
    <row r="207" spans="2:81" x14ac:dyDescent="0.2">
      <c r="B207" s="278"/>
      <c r="C207" s="278"/>
      <c r="D207" s="278"/>
      <c r="E207" s="278"/>
      <c r="CC207" s="221"/>
    </row>
    <row r="208" spans="2:81" x14ac:dyDescent="0.2">
      <c r="B208" s="278"/>
      <c r="C208" s="278"/>
      <c r="D208" s="278"/>
      <c r="E208" s="278"/>
      <c r="CC208" s="221"/>
    </row>
    <row r="209" spans="2:81" x14ac:dyDescent="0.2">
      <c r="B209" s="278"/>
      <c r="C209" s="278"/>
      <c r="D209" s="278"/>
      <c r="E209" s="278"/>
      <c r="CC209" s="221"/>
    </row>
    <row r="210" spans="2:81" x14ac:dyDescent="0.2">
      <c r="B210" s="278"/>
      <c r="C210" s="278"/>
      <c r="D210" s="278"/>
      <c r="E210" s="278"/>
      <c r="CC210" s="221"/>
    </row>
    <row r="211" spans="2:81" x14ac:dyDescent="0.2">
      <c r="B211" s="278"/>
      <c r="C211" s="278"/>
      <c r="D211" s="278"/>
      <c r="E211" s="278"/>
      <c r="CC211" s="221"/>
    </row>
    <row r="212" spans="2:81" x14ac:dyDescent="0.2">
      <c r="B212" s="278"/>
      <c r="C212" s="278"/>
      <c r="D212" s="278"/>
      <c r="E212" s="278"/>
      <c r="CC212" s="221"/>
    </row>
    <row r="213" spans="2:81" x14ac:dyDescent="0.2">
      <c r="B213" s="278"/>
      <c r="C213" s="278"/>
      <c r="D213" s="278"/>
      <c r="E213" s="278"/>
      <c r="CC213" s="221"/>
    </row>
    <row r="214" spans="2:81" x14ac:dyDescent="0.2">
      <c r="B214" s="278"/>
      <c r="C214" s="278"/>
      <c r="D214" s="278"/>
      <c r="E214" s="278"/>
      <c r="CC214" s="221"/>
    </row>
    <row r="215" spans="2:81" x14ac:dyDescent="0.2">
      <c r="B215" s="278"/>
      <c r="C215" s="278"/>
      <c r="D215" s="278"/>
      <c r="E215" s="278"/>
      <c r="CC215" s="221"/>
    </row>
    <row r="216" spans="2:81" x14ac:dyDescent="0.2">
      <c r="B216" s="278"/>
      <c r="C216" s="278"/>
      <c r="D216" s="278"/>
      <c r="E216" s="278"/>
      <c r="CC216" s="221"/>
    </row>
    <row r="217" spans="2:81" x14ac:dyDescent="0.2">
      <c r="B217" s="278"/>
      <c r="C217" s="278"/>
      <c r="D217" s="278"/>
      <c r="E217" s="278"/>
      <c r="CC217" s="221"/>
    </row>
    <row r="218" spans="2:81" x14ac:dyDescent="0.2">
      <c r="B218" s="278"/>
      <c r="C218" s="278"/>
      <c r="D218" s="278"/>
      <c r="E218" s="278"/>
      <c r="CC218" s="221"/>
    </row>
    <row r="219" spans="2:81" x14ac:dyDescent="0.2">
      <c r="B219" s="278"/>
      <c r="C219" s="278"/>
      <c r="D219" s="278"/>
      <c r="E219" s="278"/>
      <c r="CC219" s="221"/>
    </row>
    <row r="220" spans="2:81" x14ac:dyDescent="0.2">
      <c r="B220" s="278"/>
      <c r="C220" s="278"/>
      <c r="D220" s="278"/>
      <c r="E220" s="278"/>
      <c r="CC220" s="221"/>
    </row>
    <row r="221" spans="2:81" x14ac:dyDescent="0.2">
      <c r="B221" s="278"/>
      <c r="C221" s="278"/>
      <c r="D221" s="278"/>
      <c r="E221" s="278"/>
      <c r="CC221" s="221"/>
    </row>
    <row r="222" spans="2:81" x14ac:dyDescent="0.2">
      <c r="B222" s="278"/>
      <c r="C222" s="278"/>
      <c r="D222" s="278"/>
      <c r="E222" s="278"/>
      <c r="CC222" s="221"/>
    </row>
    <row r="223" spans="2:81" x14ac:dyDescent="0.2">
      <c r="B223" s="278"/>
      <c r="C223" s="278"/>
      <c r="D223" s="278"/>
      <c r="E223" s="278"/>
      <c r="CC223" s="221"/>
    </row>
    <row r="224" spans="2:81" x14ac:dyDescent="0.2">
      <c r="B224" s="278"/>
      <c r="C224" s="278"/>
      <c r="D224" s="278"/>
      <c r="E224" s="278"/>
      <c r="CC224" s="221"/>
    </row>
    <row r="225" spans="2:81" x14ac:dyDescent="0.2">
      <c r="B225" s="278"/>
      <c r="C225" s="278"/>
      <c r="D225" s="278"/>
      <c r="E225" s="278"/>
      <c r="CC225" s="221"/>
    </row>
    <row r="226" spans="2:81" x14ac:dyDescent="0.2">
      <c r="B226" s="278"/>
      <c r="C226" s="278"/>
      <c r="D226" s="278"/>
      <c r="E226" s="278"/>
      <c r="CC226" s="221"/>
    </row>
    <row r="227" spans="2:81" x14ac:dyDescent="0.2">
      <c r="B227" s="278"/>
      <c r="C227" s="278"/>
      <c r="D227" s="278"/>
      <c r="E227" s="278"/>
      <c r="CC227" s="221"/>
    </row>
    <row r="228" spans="2:81" x14ac:dyDescent="0.2">
      <c r="B228" s="278"/>
      <c r="C228" s="278"/>
      <c r="D228" s="278"/>
      <c r="E228" s="278"/>
      <c r="CC228" s="221"/>
    </row>
    <row r="229" spans="2:81" x14ac:dyDescent="0.2">
      <c r="B229" s="278"/>
      <c r="C229" s="278"/>
      <c r="D229" s="278"/>
      <c r="E229" s="278"/>
      <c r="CC229" s="221"/>
    </row>
    <row r="230" spans="2:81" x14ac:dyDescent="0.2">
      <c r="B230" s="278"/>
      <c r="C230" s="278"/>
      <c r="D230" s="278"/>
      <c r="E230" s="278"/>
      <c r="CC230" s="221"/>
    </row>
    <row r="231" spans="2:81" x14ac:dyDescent="0.2">
      <c r="B231" s="278"/>
      <c r="C231" s="278"/>
      <c r="D231" s="278"/>
      <c r="E231" s="278"/>
      <c r="CC231" s="221"/>
    </row>
    <row r="232" spans="2:81" x14ac:dyDescent="0.2">
      <c r="B232" s="278"/>
      <c r="C232" s="278"/>
      <c r="D232" s="278"/>
      <c r="E232" s="278"/>
      <c r="CC232" s="221"/>
    </row>
    <row r="233" spans="2:81" x14ac:dyDescent="0.2">
      <c r="B233" s="278"/>
      <c r="C233" s="278"/>
      <c r="D233" s="278"/>
      <c r="E233" s="278"/>
      <c r="CC233" s="221"/>
    </row>
    <row r="234" spans="2:81" x14ac:dyDescent="0.2">
      <c r="B234" s="278"/>
      <c r="C234" s="278"/>
      <c r="D234" s="278"/>
      <c r="E234" s="278"/>
      <c r="CC234" s="221"/>
    </row>
    <row r="235" spans="2:81" x14ac:dyDescent="0.2">
      <c r="B235" s="278"/>
      <c r="C235" s="278"/>
      <c r="D235" s="278"/>
      <c r="E235" s="278"/>
      <c r="CC235" s="221"/>
    </row>
    <row r="236" spans="2:81" x14ac:dyDescent="0.2">
      <c r="B236" s="278"/>
      <c r="C236" s="278"/>
      <c r="D236" s="278"/>
      <c r="E236" s="278"/>
      <c r="CC236" s="221"/>
    </row>
    <row r="237" spans="2:81" x14ac:dyDescent="0.2">
      <c r="B237" s="278"/>
      <c r="C237" s="278"/>
      <c r="D237" s="278"/>
      <c r="E237" s="278"/>
      <c r="CC237" s="221"/>
    </row>
    <row r="238" spans="2:81" x14ac:dyDescent="0.2">
      <c r="B238" s="278"/>
      <c r="C238" s="278"/>
      <c r="D238" s="278"/>
      <c r="E238" s="278"/>
      <c r="CC238" s="221"/>
    </row>
    <row r="239" spans="2:81" x14ac:dyDescent="0.2">
      <c r="B239" s="278"/>
      <c r="C239" s="278"/>
      <c r="D239" s="278"/>
      <c r="E239" s="278"/>
      <c r="CC239" s="221"/>
    </row>
    <row r="240" spans="2:81" x14ac:dyDescent="0.2">
      <c r="B240" s="278"/>
      <c r="C240" s="278"/>
      <c r="D240" s="278"/>
      <c r="E240" s="278"/>
      <c r="CC240" s="221"/>
    </row>
    <row r="241" spans="2:81" x14ac:dyDescent="0.2">
      <c r="B241" s="278"/>
      <c r="C241" s="278"/>
      <c r="D241" s="278"/>
      <c r="E241" s="278"/>
      <c r="CC241" s="221"/>
    </row>
    <row r="242" spans="2:81" x14ac:dyDescent="0.2">
      <c r="B242" s="278"/>
      <c r="C242" s="278"/>
      <c r="D242" s="278"/>
      <c r="E242" s="278"/>
      <c r="CC242" s="221"/>
    </row>
    <row r="243" spans="2:81" x14ac:dyDescent="0.2">
      <c r="B243" s="278"/>
      <c r="C243" s="278"/>
      <c r="D243" s="278"/>
      <c r="E243" s="278"/>
      <c r="CC243" s="221"/>
    </row>
    <row r="244" spans="2:81" x14ac:dyDescent="0.2">
      <c r="B244" s="278"/>
      <c r="C244" s="278"/>
      <c r="D244" s="278"/>
      <c r="E244" s="278"/>
      <c r="CC244" s="221"/>
    </row>
    <row r="245" spans="2:81" x14ac:dyDescent="0.2">
      <c r="B245" s="278"/>
      <c r="C245" s="278"/>
      <c r="D245" s="278"/>
      <c r="E245" s="278"/>
    </row>
    <row r="246" spans="2:81" x14ac:dyDescent="0.2">
      <c r="B246" s="278"/>
      <c r="C246" s="278"/>
      <c r="D246" s="278"/>
      <c r="E246" s="278"/>
    </row>
    <row r="247" spans="2:81" x14ac:dyDescent="0.2">
      <c r="B247" s="278"/>
      <c r="C247" s="278"/>
      <c r="D247" s="278"/>
      <c r="E247" s="278"/>
    </row>
    <row r="248" spans="2:81" x14ac:dyDescent="0.2">
      <c r="B248" s="278"/>
      <c r="C248" s="278"/>
      <c r="D248" s="278"/>
      <c r="E248" s="278"/>
    </row>
    <row r="249" spans="2:81" x14ac:dyDescent="0.2">
      <c r="B249" s="278"/>
      <c r="C249" s="278"/>
      <c r="D249" s="278"/>
      <c r="E249" s="278"/>
    </row>
    <row r="250" spans="2:81" x14ac:dyDescent="0.2">
      <c r="B250" s="278"/>
      <c r="C250" s="278"/>
      <c r="D250" s="278"/>
      <c r="E250" s="278"/>
    </row>
    <row r="251" spans="2:81" x14ac:dyDescent="0.2">
      <c r="B251" s="278"/>
      <c r="C251" s="278"/>
      <c r="D251" s="278"/>
      <c r="E251" s="278"/>
    </row>
    <row r="252" spans="2:81" x14ac:dyDescent="0.2">
      <c r="B252" s="278"/>
      <c r="C252" s="278"/>
      <c r="D252" s="278"/>
      <c r="E252" s="278"/>
    </row>
    <row r="253" spans="2:81" x14ac:dyDescent="0.2">
      <c r="B253" s="278"/>
      <c r="C253" s="278"/>
      <c r="D253" s="278"/>
      <c r="E253" s="278"/>
    </row>
    <row r="254" spans="2:81" x14ac:dyDescent="0.2">
      <c r="B254" s="278"/>
      <c r="C254" s="278"/>
      <c r="D254" s="278"/>
      <c r="E254" s="278"/>
    </row>
    <row r="255" spans="2:81" x14ac:dyDescent="0.2">
      <c r="B255" s="278"/>
      <c r="C255" s="278"/>
      <c r="D255" s="278"/>
      <c r="E255" s="278"/>
    </row>
    <row r="256" spans="2:81" x14ac:dyDescent="0.2">
      <c r="B256" s="278"/>
      <c r="C256" s="278"/>
      <c r="D256" s="278"/>
      <c r="E256" s="278"/>
    </row>
    <row r="257" spans="2:5" x14ac:dyDescent="0.2">
      <c r="B257" s="278"/>
      <c r="C257" s="278"/>
      <c r="D257" s="278"/>
      <c r="E257" s="278"/>
    </row>
    <row r="258" spans="2:5" x14ac:dyDescent="0.2">
      <c r="B258" s="278"/>
      <c r="C258" s="278"/>
      <c r="D258" s="278"/>
      <c r="E258" s="278"/>
    </row>
    <row r="259" spans="2:5" x14ac:dyDescent="0.2">
      <c r="B259" s="278"/>
      <c r="C259" s="278"/>
      <c r="D259" s="278"/>
      <c r="E259" s="278"/>
    </row>
    <row r="260" spans="2:5" x14ac:dyDescent="0.2">
      <c r="B260" s="278"/>
      <c r="C260" s="278"/>
      <c r="D260" s="278"/>
      <c r="E260" s="278"/>
    </row>
    <row r="261" spans="2:5" x14ac:dyDescent="0.2">
      <c r="B261" s="278"/>
      <c r="C261" s="278"/>
      <c r="D261" s="278"/>
      <c r="E261" s="278"/>
    </row>
    <row r="262" spans="2:5" x14ac:dyDescent="0.2">
      <c r="B262" s="278"/>
      <c r="C262" s="278"/>
      <c r="D262" s="278"/>
      <c r="E262" s="278"/>
    </row>
    <row r="263" spans="2:5" x14ac:dyDescent="0.2">
      <c r="B263" s="278"/>
      <c r="C263" s="278"/>
      <c r="D263" s="278"/>
      <c r="E263" s="278"/>
    </row>
    <row r="264" spans="2:5" x14ac:dyDescent="0.2">
      <c r="B264" s="278"/>
      <c r="C264" s="278"/>
      <c r="D264" s="278"/>
      <c r="E264" s="278"/>
    </row>
    <row r="265" spans="2:5" x14ac:dyDescent="0.2">
      <c r="B265" s="278"/>
      <c r="C265" s="278"/>
      <c r="D265" s="278"/>
      <c r="E265" s="278"/>
    </row>
  </sheetData>
  <mergeCells count="13">
    <mergeCell ref="H1:L1"/>
    <mergeCell ref="A1:E1"/>
    <mergeCell ref="BV1:BZ1"/>
    <mergeCell ref="N1:R1"/>
    <mergeCell ref="T1:X1"/>
    <mergeCell ref="Z1:AD1"/>
    <mergeCell ref="AF1:AJ1"/>
    <mergeCell ref="AL1:AP1"/>
    <mergeCell ref="AR1:AV1"/>
    <mergeCell ref="AX1:BB1"/>
    <mergeCell ref="BD1:BH1"/>
    <mergeCell ref="BJ1:BN1"/>
    <mergeCell ref="BP1:BT1"/>
  </mergeCells>
  <pageMargins left="0.31496062992125984" right="0.31496062992125984" top="0.35433070866141736" bottom="0.35433070866141736" header="0.31496062992125984" footer="0.31496062992125984"/>
  <pageSetup scale="8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Holvey Ramirez Bermudez</cp:lastModifiedBy>
  <cp:lastPrinted>2020-02-03T15:49:32Z</cp:lastPrinted>
  <dcterms:created xsi:type="dcterms:W3CDTF">2019-02-18T19:26:04Z</dcterms:created>
  <dcterms:modified xsi:type="dcterms:W3CDTF">2021-07-06T20:18:17Z</dcterms:modified>
</cp:coreProperties>
</file>