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680" windowHeight="6450" tabRatio="509" activeTab="0"/>
  </bookViews>
  <sheets>
    <sheet name="Hoja1" sheetId="1" r:id="rId1"/>
  </sheets>
  <definedNames>
    <definedName name="_xlnm.Print_Area" localSheetId="0">'Hoja1'!$H$1:$L$197</definedName>
    <definedName name="_xlnm.Print_Titles" localSheetId="0">'Hoja1'!$1:$3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<sst xmlns="http://schemas.openxmlformats.org/spreadsheetml/2006/main" count="1869" uniqueCount="83">
  <si>
    <t>Rendimiento Estampilla UD, ley 648/2001 (1,0)</t>
  </si>
  <si>
    <t>FUENTE</t>
  </si>
  <si>
    <t>CREE</t>
  </si>
  <si>
    <t>PASIVOS 2016</t>
  </si>
  <si>
    <t>PASIVOS 2015</t>
  </si>
  <si>
    <t>PASIVOS 2014</t>
  </si>
  <si>
    <t>PASIVOS 2013</t>
  </si>
  <si>
    <t>PASIVOS 2012</t>
  </si>
  <si>
    <t>PASIVOS 2011</t>
  </si>
  <si>
    <t>PASIVOS 2010</t>
  </si>
  <si>
    <t>PASIVOS 2009</t>
  </si>
  <si>
    <t>PASIVOS 2008</t>
  </si>
  <si>
    <t>FUNCIONAMIENTO</t>
  </si>
  <si>
    <t>INVERSIÓN</t>
  </si>
  <si>
    <r>
      <t>GASTOS EN PENSIONES</t>
    </r>
  </si>
  <si>
    <t>SALDO MENSUAL</t>
  </si>
  <si>
    <t xml:space="preserve">Distribución Punto Adicional Impuesto CREE </t>
  </si>
  <si>
    <t xml:space="preserve">Distribución Punto Adicional Impuesto CREE Vigencias Anteriores </t>
  </si>
  <si>
    <t xml:space="preserve">Estampilla PRO-UNAL  </t>
  </si>
  <si>
    <t xml:space="preserve">Estampilla PRO-UNAL (Vigencias Anteriores) </t>
  </si>
  <si>
    <t xml:space="preserve">Estampilla UD, Ley 1825/2017 (1,1) </t>
  </si>
  <si>
    <t xml:space="preserve">Estampilla UD, ley 648/2001 (1,0) </t>
  </si>
  <si>
    <t>Aporte Distrito años anteriores</t>
  </si>
  <si>
    <t>CREE años anteriores</t>
  </si>
  <si>
    <t xml:space="preserve">Estampilla Pro UNAL </t>
  </si>
  <si>
    <t>Estampilla Pro UNAL años anteriores</t>
  </si>
  <si>
    <t xml:space="preserve">Estampilla UD </t>
  </si>
  <si>
    <t>Recursos Propios</t>
  </si>
  <si>
    <t xml:space="preserve">Rendimientos Estampilla UD </t>
  </si>
  <si>
    <t>TOTALES</t>
  </si>
  <si>
    <t>RESERVAS Y PASIVOS</t>
  </si>
  <si>
    <t>GRAN TOTAL</t>
  </si>
  <si>
    <t>Recursos del Distrito 01-12</t>
  </si>
  <si>
    <t>Recursos Administrados de libre Destinación 03-21</t>
  </si>
  <si>
    <t>Recursos del Balance Estampilla UD</t>
  </si>
  <si>
    <t>Estampilla UD</t>
  </si>
  <si>
    <t xml:space="preserve">Aportes MEN Vigencias Anteriores </t>
  </si>
  <si>
    <t>PASIVOS 2017</t>
  </si>
  <si>
    <t>PASIVOS EXIGIBLES 2018</t>
  </si>
  <si>
    <t>Rendimiento Estampilla UD</t>
  </si>
  <si>
    <t>Recursos Administrados de libre Destinación 03-21 FOMENTO</t>
  </si>
  <si>
    <t>Recursos Administrados de libre Destinación 03-21 IDEXUD</t>
  </si>
  <si>
    <t>PAGOS ACUMULADOS</t>
  </si>
  <si>
    <t>ANULACIONES ACUMULADAS</t>
  </si>
  <si>
    <t>SALDO ACUMULADO</t>
  </si>
  <si>
    <t>SALDO INICIAL AÑO</t>
  </si>
  <si>
    <t>PAGOS MES</t>
  </si>
  <si>
    <t>ANULACIONES MES</t>
  </si>
  <si>
    <t>SALDO INICIAL MES</t>
  </si>
  <si>
    <t>ENERO 2021</t>
  </si>
  <si>
    <t>ACUMULADO DE PAGOS Y ANULACIONES DE  RESERVAS Y PASIVOS VIGENCIA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</si>
  <si>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</si>
  <si>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</si>
  <si>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</si>
  <si>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</si>
  <si>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</si>
  <si>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</si>
  <si>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</si>
  <si>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</si>
  <si>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</si>
  <si>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</si>
  <si>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</si>
  <si>
    <t>ACUMULADO 2021</t>
  </si>
  <si>
    <t>PASIVOS 2019</t>
  </si>
  <si>
    <t>RESERVAS 2020</t>
  </si>
  <si>
    <t>VA-Estampilla prouniversidades estatales</t>
  </si>
  <si>
    <t>RB-Estampilla prouniversidades estatales</t>
  </si>
  <si>
    <t>VA-Estampilla Universidad Distrital</t>
  </si>
  <si>
    <t>RB-Estampilla Universidad Distrital</t>
  </si>
  <si>
    <t>VA-Recursos distrito</t>
  </si>
  <si>
    <t>VA-Administrados de libre destinación</t>
  </si>
  <si>
    <t>RB-Administrados de destinación especifica</t>
  </si>
  <si>
    <t>REAF-Distribución punto adicional impuesto CREE</t>
  </si>
  <si>
    <t>Cuantias Menores</t>
  </si>
  <si>
    <t>GASTOS EN PENSIONES</t>
  </si>
  <si>
    <t>PASIVOS 2018</t>
  </si>
  <si>
    <t>VA-Administrados de libre destinación PFC</t>
  </si>
  <si>
    <t>VA-Administrados de libre destinación RP</t>
  </si>
  <si>
    <t>RESERVAS</t>
  </si>
  <si>
    <t>GRAN TOTAL RESERVAS</t>
  </si>
  <si>
    <t>PASIVOS</t>
  </si>
  <si>
    <t>PASIVOS 2019 A 2008</t>
  </si>
  <si>
    <t>GRAN TOTAL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</si>
</sst>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\ #,##0.00_);[Red]\(&quot;$&quot;\ #,##0.00\)"/>
    <numFmt numFmtId="164" formatCode="_-* #,##0_-;\-* #,##0_-;_-* &quot;-&quot;_-;_-@_-"/>
    <numFmt numFmtId="165" formatCode="_ * #,##0.00_ ;_ * \-#,##0.00_ ;_ * &quot;-&quot;??_ ;_ @_ "/>
    <numFmt numFmtId="166" formatCode="&quot;$&quot;\ #,##0.00;[Red]&quot;$&quot;\ #,##0.00"/>
    <numFmt numFmtId="169" formatCode="&quot;$&quot;\ #,##0;[Red]&quot;$&quot;\ 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1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dotted"/>
      <right style="dotted"/>
      <top style="dotted"/>
      <bottom style="dotted"/>
    </border>
    <border>
      <left style="thin"/>
      <right style="thin"/>
      <top style="thin"/>
      <bottom/>
    </border>
    <border>
      <left style="dotted"/>
      <right style="dotted"/>
      <top/>
      <bottom style="dotted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25">
    <xf numFmtId="0" fontId="0" fillId="0" borderId="0" xfId="0"/>
    <xf numFmtId="0" fontId="2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7" fillId="0" borderId="0" xfId="0" applyFont="1" applyAlignment="1">
      <alignment horizontal="right"/>
    </xf>
    <xf numFmtId="0" fontId="4" fillId="0" borderId="1" xfId="0" applyFont="1" applyBorder="1" applyAlignment="1">
      <alignment horizontal="justify" vertical="center"/>
    </xf>
    <xf numFmtId="0" fontId="7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7" fillId="0" borderId="1" xfId="0" applyFont="1" applyBorder="1" applyAlignment="1">
      <alignment horizontal="justify" vertical="center"/>
    </xf>
    <xf numFmtId="8" fontId="7" fillId="0" borderId="1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64" fontId="4" fillId="0" borderId="0" xfId="21" applyFont="1" applyAlignment="1">
      <alignment horizontal="right"/>
    </xf>
    <xf numFmtId="0" fontId="7" fillId="0" borderId="0" xfId="0" applyFont="1"/>
    <xf numFmtId="0" fontId="4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2" fillId="2" borderId="0" xfId="0" applyFont="1" applyFill="1" applyAlignment="1">
      <alignment horizontal="justify" vertical="center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justify" vertical="center"/>
    </xf>
    <xf numFmtId="0" fontId="7" fillId="2" borderId="1" xfId="0" applyFont="1" applyFill="1" applyBorder="1" applyAlignment="1">
      <alignment horizontal="justify" vertical="center"/>
    </xf>
    <xf numFmtId="8" fontId="7" fillId="2" borderId="1" xfId="0" applyNumberFormat="1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vertical="center" wrapText="1"/>
    </xf>
    <xf numFmtId="4" fontId="9" fillId="2" borderId="0" xfId="0" applyNumberFormat="1" applyFont="1" applyFill="1" applyBorder="1" applyAlignment="1">
      <alignment horizontal="right" vertical="center" wrapText="1"/>
    </xf>
    <xf numFmtId="164" fontId="4" fillId="2" borderId="0" xfId="21" applyFont="1" applyFill="1" applyAlignment="1">
      <alignment horizontal="right"/>
    </xf>
    <xf numFmtId="0" fontId="5" fillId="2" borderId="0" xfId="0" applyFont="1" applyFill="1" applyAlignment="1">
      <alignment horizontal="right" vertical="center"/>
    </xf>
    <xf numFmtId="0" fontId="9" fillId="2" borderId="2" xfId="0" applyFont="1" applyFill="1" applyBorder="1" applyAlignment="1">
      <alignment vertical="center"/>
    </xf>
    <xf numFmtId="0" fontId="6" fillId="2" borderId="0" xfId="0" applyFont="1" applyFill="1" applyAlignment="1">
      <alignment horizontal="justify" vertical="center"/>
    </xf>
    <xf numFmtId="0" fontId="8" fillId="2" borderId="0" xfId="0" applyFont="1" applyFill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8" fontId="4" fillId="2" borderId="1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justify" vertical="center"/>
    </xf>
    <xf numFmtId="8" fontId="4" fillId="2" borderId="0" xfId="0" applyNumberFormat="1" applyFont="1" applyFill="1" applyAlignment="1">
      <alignment horizontal="right" vertical="center"/>
    </xf>
    <xf numFmtId="49" fontId="10" fillId="0" borderId="0" xfId="0" applyNumberFormat="1" applyFont="1" applyAlignment="1">
      <alignment horizontal="right"/>
    </xf>
    <xf numFmtId="49" fontId="10" fillId="2" borderId="0" xfId="0" applyNumberFormat="1" applyFont="1" applyFill="1" applyAlignment="1">
      <alignment horizontal="right"/>
    </xf>
    <xf numFmtId="0" fontId="4" fillId="3" borderId="0" xfId="0" applyFont="1" applyFill="1"/>
    <xf numFmtId="0" fontId="7" fillId="3" borderId="0" xfId="0" applyFont="1" applyFill="1" applyAlignment="1">
      <alignment horizontal="right"/>
    </xf>
    <xf numFmtId="49" fontId="10" fillId="3" borderId="0" xfId="0" applyNumberFormat="1" applyFont="1" applyFill="1" applyAlignment="1">
      <alignment horizontal="right"/>
    </xf>
    <xf numFmtId="0" fontId="7" fillId="3" borderId="0" xfId="0" applyFont="1" applyFill="1" applyAlignment="1">
      <alignment horizontal="center"/>
    </xf>
    <xf numFmtId="0" fontId="2" fillId="3" borderId="0" xfId="0" applyFont="1" applyFill="1" applyAlignment="1">
      <alignment horizontal="justify" vertical="center"/>
    </xf>
    <xf numFmtId="0" fontId="4" fillId="3" borderId="0" xfId="0" applyFont="1" applyFill="1" applyAlignment="1">
      <alignment horizontal="right"/>
    </xf>
    <xf numFmtId="0" fontId="5" fillId="3" borderId="0" xfId="0" applyFont="1" applyFill="1" applyAlignment="1">
      <alignment horizontal="justify" vertical="center"/>
    </xf>
    <xf numFmtId="0" fontId="7" fillId="3" borderId="1" xfId="0" applyFont="1" applyFill="1" applyBorder="1" applyAlignment="1">
      <alignment horizontal="justify" vertical="center"/>
    </xf>
    <xf numFmtId="8" fontId="7" fillId="3" borderId="1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right" vertical="center"/>
    </xf>
    <xf numFmtId="0" fontId="9" fillId="3" borderId="2" xfId="0" applyFont="1" applyFill="1" applyBorder="1" applyAlignment="1">
      <alignment vertical="center" wrapText="1"/>
    </xf>
    <xf numFmtId="4" fontId="9" fillId="3" borderId="2" xfId="0" applyNumberFormat="1" applyFont="1" applyFill="1" applyBorder="1" applyAlignment="1">
      <alignment horizontal="right" vertical="center" wrapText="1"/>
    </xf>
    <xf numFmtId="0" fontId="9" fillId="3" borderId="0" xfId="0" applyFont="1" applyFill="1" applyBorder="1" applyAlignment="1">
      <alignment vertical="center" wrapText="1"/>
    </xf>
    <xf numFmtId="4" fontId="9" fillId="3" borderId="0" xfId="0" applyNumberFormat="1" applyFont="1" applyFill="1" applyBorder="1" applyAlignment="1">
      <alignment horizontal="right" vertical="center" wrapText="1"/>
    </xf>
    <xf numFmtId="164" fontId="4" fillId="3" borderId="0" xfId="21" applyFont="1" applyFill="1" applyAlignment="1">
      <alignment horizontal="right"/>
    </xf>
    <xf numFmtId="0" fontId="5" fillId="3" borderId="0" xfId="0" applyFont="1" applyFill="1" applyAlignment="1">
      <alignment horizontal="right" vertical="center"/>
    </xf>
    <xf numFmtId="0" fontId="9" fillId="3" borderId="2" xfId="0" applyFont="1" applyFill="1" applyBorder="1" applyAlignment="1">
      <alignment vertical="center"/>
    </xf>
    <xf numFmtId="0" fontId="6" fillId="3" borderId="0" xfId="0" applyFont="1" applyFill="1" applyAlignment="1">
      <alignment horizontal="justify" vertical="center"/>
    </xf>
    <xf numFmtId="0" fontId="8" fillId="3" borderId="0" xfId="0" applyFont="1" applyFill="1" applyAlignment="1">
      <alignment horizontal="justify" vertical="center"/>
    </xf>
    <xf numFmtId="0" fontId="4" fillId="3" borderId="1" xfId="0" applyFont="1" applyFill="1" applyBorder="1" applyAlignment="1">
      <alignment horizontal="justify" vertical="center"/>
    </xf>
    <xf numFmtId="8" fontId="4" fillId="3" borderId="1" xfId="0" applyNumberFormat="1" applyFont="1" applyFill="1" applyBorder="1" applyAlignment="1">
      <alignment horizontal="right" vertical="center"/>
    </xf>
    <xf numFmtId="0" fontId="7" fillId="3" borderId="0" xfId="0" applyFont="1" applyFill="1" applyAlignment="1">
      <alignment horizontal="justify" vertical="center"/>
    </xf>
    <xf numFmtId="8" fontId="4" fillId="3" borderId="0" xfId="0" applyNumberFormat="1" applyFont="1" applyFill="1" applyAlignment="1">
      <alignment horizontal="right" vertical="center"/>
    </xf>
    <xf numFmtId="0" fontId="11" fillId="0" borderId="2" xfId="0" applyFont="1" applyBorder="1" applyAlignment="1">
      <alignment vertical="center" wrapText="1"/>
    </xf>
    <xf numFmtId="4" fontId="11" fillId="0" borderId="2" xfId="0" applyNumberFormat="1" applyFont="1" applyBorder="1" applyAlignment="1">
      <alignment horizontal="right" vertical="center" wrapText="1"/>
    </xf>
    <xf numFmtId="0" fontId="1" fillId="0" borderId="0" xfId="0" applyFont="1"/>
    <xf numFmtId="0" fontId="11" fillId="2" borderId="2" xfId="0" applyFont="1" applyFill="1" applyBorder="1" applyAlignment="1">
      <alignment vertical="center" wrapText="1"/>
    </xf>
    <xf numFmtId="4" fontId="11" fillId="2" borderId="2" xfId="0" applyNumberFormat="1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vertical="center" wrapText="1"/>
    </xf>
    <xf numFmtId="4" fontId="11" fillId="3" borderId="2" xfId="0" applyNumberFormat="1" applyFont="1" applyFill="1" applyBorder="1" applyAlignment="1">
      <alignment horizontal="right" vertical="center" wrapText="1"/>
    </xf>
    <xf numFmtId="0" fontId="4" fillId="4" borderId="0" xfId="0" applyFont="1" applyFill="1"/>
    <xf numFmtId="0" fontId="7" fillId="4" borderId="0" xfId="0" applyFont="1" applyFill="1" applyAlignment="1">
      <alignment horizontal="right"/>
    </xf>
    <xf numFmtId="0" fontId="7" fillId="4" borderId="0" xfId="0" applyFont="1" applyFill="1" applyAlignment="1">
      <alignment horizontal="center"/>
    </xf>
    <xf numFmtId="0" fontId="2" fillId="4" borderId="0" xfId="0" applyFont="1" applyFill="1" applyAlignment="1">
      <alignment horizontal="justify" vertical="center"/>
    </xf>
    <xf numFmtId="0" fontId="4" fillId="4" borderId="0" xfId="0" applyFont="1" applyFill="1" applyAlignment="1">
      <alignment horizontal="right"/>
    </xf>
    <xf numFmtId="0" fontId="5" fillId="4" borderId="0" xfId="0" applyFont="1" applyFill="1" applyAlignment="1">
      <alignment horizontal="justify" vertical="center"/>
    </xf>
    <xf numFmtId="0" fontId="7" fillId="4" borderId="1" xfId="0" applyFont="1" applyFill="1" applyBorder="1" applyAlignment="1">
      <alignment horizontal="justify" vertical="center"/>
    </xf>
    <xf numFmtId="8" fontId="7" fillId="4" borderId="1" xfId="0" applyNumberFormat="1" applyFont="1" applyFill="1" applyBorder="1" applyAlignment="1">
      <alignment horizontal="right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right" vertical="center"/>
    </xf>
    <xf numFmtId="0" fontId="9" fillId="4" borderId="2" xfId="0" applyFont="1" applyFill="1" applyBorder="1" applyAlignment="1">
      <alignment vertical="center" wrapText="1"/>
    </xf>
    <xf numFmtId="4" fontId="9" fillId="4" borderId="2" xfId="0" applyNumberFormat="1" applyFont="1" applyFill="1" applyBorder="1" applyAlignment="1">
      <alignment horizontal="right" vertical="center" wrapText="1"/>
    </xf>
    <xf numFmtId="0" fontId="9" fillId="4" borderId="0" xfId="0" applyFont="1" applyFill="1" applyBorder="1" applyAlignment="1">
      <alignment vertical="center" wrapText="1"/>
    </xf>
    <xf numFmtId="4" fontId="9" fillId="4" borderId="0" xfId="0" applyNumberFormat="1" applyFont="1" applyFill="1" applyBorder="1" applyAlignment="1">
      <alignment horizontal="right" vertical="center" wrapText="1"/>
    </xf>
    <xf numFmtId="0" fontId="11" fillId="4" borderId="2" xfId="0" applyFont="1" applyFill="1" applyBorder="1" applyAlignment="1">
      <alignment vertical="center" wrapText="1"/>
    </xf>
    <xf numFmtId="4" fontId="11" fillId="4" borderId="2" xfId="0" applyNumberFormat="1" applyFont="1" applyFill="1" applyBorder="1" applyAlignment="1">
      <alignment horizontal="right" vertical="center" wrapText="1"/>
    </xf>
    <xf numFmtId="164" fontId="4" fillId="4" borderId="0" xfId="21" applyFont="1" applyFill="1" applyAlignment="1">
      <alignment horizontal="right"/>
    </xf>
    <xf numFmtId="0" fontId="5" fillId="4" borderId="0" xfId="0" applyFont="1" applyFill="1" applyAlignment="1">
      <alignment horizontal="right" vertical="center"/>
    </xf>
    <xf numFmtId="0" fontId="9" fillId="4" borderId="2" xfId="0" applyFont="1" applyFill="1" applyBorder="1" applyAlignment="1">
      <alignment vertical="center"/>
    </xf>
    <xf numFmtId="0" fontId="6" fillId="4" borderId="0" xfId="0" applyFont="1" applyFill="1" applyAlignment="1">
      <alignment horizontal="justify" vertical="center"/>
    </xf>
    <xf numFmtId="0" fontId="8" fillId="4" borderId="0" xfId="0" applyFont="1" applyFill="1" applyAlignment="1">
      <alignment horizontal="justify" vertical="center"/>
    </xf>
    <xf numFmtId="0" fontId="4" fillId="4" borderId="1" xfId="0" applyFont="1" applyFill="1" applyBorder="1" applyAlignment="1">
      <alignment horizontal="justify" vertical="center"/>
    </xf>
    <xf numFmtId="8" fontId="4" fillId="4" borderId="1" xfId="0" applyNumberFormat="1" applyFont="1" applyFill="1" applyBorder="1" applyAlignment="1">
      <alignment horizontal="right" vertical="center"/>
    </xf>
    <xf numFmtId="0" fontId="7" fillId="4" borderId="0" xfId="0" applyFont="1" applyFill="1" applyAlignment="1">
      <alignment horizontal="justify" vertical="center"/>
    </xf>
    <xf numFmtId="8" fontId="4" fillId="4" borderId="0" xfId="0" applyNumberFormat="1" applyFont="1" applyFill="1" applyAlignment="1">
      <alignment horizontal="right" vertical="center"/>
    </xf>
    <xf numFmtId="4" fontId="11" fillId="4" borderId="0" xfId="0" applyNumberFormat="1" applyFont="1" applyFill="1" applyBorder="1" applyAlignment="1">
      <alignment horizontal="right" vertical="center" wrapText="1"/>
    </xf>
    <xf numFmtId="8" fontId="12" fillId="4" borderId="1" xfId="0" applyNumberFormat="1" applyFont="1" applyFill="1" applyBorder="1" applyAlignment="1">
      <alignment horizontal="right" vertical="center"/>
    </xf>
    <xf numFmtId="0" fontId="11" fillId="4" borderId="2" xfId="0" applyFont="1" applyFill="1" applyBorder="1" applyAlignment="1">
      <alignment horizontal="right" vertical="center"/>
    </xf>
    <xf numFmtId="0" fontId="4" fillId="5" borderId="0" xfId="0" applyFont="1" applyFill="1"/>
    <xf numFmtId="0" fontId="7" fillId="5" borderId="0" xfId="0" applyFont="1" applyFill="1" applyAlignment="1">
      <alignment horizontal="right"/>
    </xf>
    <xf numFmtId="0" fontId="7" fillId="5" borderId="0" xfId="0" applyFont="1" applyFill="1" applyAlignment="1">
      <alignment horizontal="center"/>
    </xf>
    <xf numFmtId="0" fontId="2" fillId="5" borderId="0" xfId="0" applyFont="1" applyFill="1" applyAlignment="1">
      <alignment horizontal="justify" vertical="center"/>
    </xf>
    <xf numFmtId="0" fontId="4" fillId="5" borderId="0" xfId="0" applyFont="1" applyFill="1" applyAlignment="1">
      <alignment horizontal="right"/>
    </xf>
    <xf numFmtId="0" fontId="5" fillId="5" borderId="0" xfId="0" applyFont="1" applyFill="1" applyAlignment="1">
      <alignment horizontal="justify" vertical="center"/>
    </xf>
    <xf numFmtId="0" fontId="7" fillId="5" borderId="1" xfId="0" applyFont="1" applyFill="1" applyBorder="1" applyAlignment="1">
      <alignment horizontal="justify" vertical="center"/>
    </xf>
    <xf numFmtId="8" fontId="7" fillId="5" borderId="1" xfId="0" applyNumberFormat="1" applyFont="1" applyFill="1" applyBorder="1" applyAlignment="1">
      <alignment horizontal="right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right" vertical="center"/>
    </xf>
    <xf numFmtId="0" fontId="9" fillId="5" borderId="2" xfId="0" applyFont="1" applyFill="1" applyBorder="1" applyAlignment="1">
      <alignment vertical="center" wrapText="1"/>
    </xf>
    <xf numFmtId="4" fontId="9" fillId="5" borderId="2" xfId="0" applyNumberFormat="1" applyFont="1" applyFill="1" applyBorder="1" applyAlignment="1">
      <alignment horizontal="right" vertical="center" wrapText="1"/>
    </xf>
    <xf numFmtId="4" fontId="11" fillId="5" borderId="2" xfId="0" applyNumberFormat="1" applyFont="1" applyFill="1" applyBorder="1" applyAlignment="1">
      <alignment horizontal="right" vertical="center" wrapText="1"/>
    </xf>
    <xf numFmtId="0" fontId="9" fillId="5" borderId="0" xfId="0" applyFont="1" applyFill="1" applyBorder="1" applyAlignment="1">
      <alignment vertical="center" wrapText="1"/>
    </xf>
    <xf numFmtId="4" fontId="9" fillId="5" borderId="0" xfId="0" applyNumberFormat="1" applyFont="1" applyFill="1" applyBorder="1" applyAlignment="1">
      <alignment horizontal="right" vertical="center" wrapText="1"/>
    </xf>
    <xf numFmtId="4" fontId="11" fillId="5" borderId="0" xfId="0" applyNumberFormat="1" applyFont="1" applyFill="1" applyBorder="1" applyAlignment="1">
      <alignment horizontal="right" vertical="center" wrapText="1"/>
    </xf>
    <xf numFmtId="8" fontId="12" fillId="5" borderId="1" xfId="0" applyNumberFormat="1" applyFont="1" applyFill="1" applyBorder="1" applyAlignment="1">
      <alignment horizontal="right" vertical="center"/>
    </xf>
    <xf numFmtId="0" fontId="11" fillId="5" borderId="2" xfId="0" applyFont="1" applyFill="1" applyBorder="1" applyAlignment="1">
      <alignment horizontal="right" vertical="center"/>
    </xf>
    <xf numFmtId="0" fontId="11" fillId="5" borderId="2" xfId="0" applyFont="1" applyFill="1" applyBorder="1" applyAlignment="1">
      <alignment vertical="center" wrapText="1"/>
    </xf>
    <xf numFmtId="164" fontId="4" fillId="5" borderId="0" xfId="21" applyFont="1" applyFill="1" applyAlignment="1">
      <alignment horizontal="right"/>
    </xf>
    <xf numFmtId="0" fontId="5" fillId="5" borderId="0" xfId="0" applyFont="1" applyFill="1" applyAlignment="1">
      <alignment horizontal="right" vertical="center"/>
    </xf>
    <xf numFmtId="0" fontId="9" fillId="5" borderId="2" xfId="0" applyFont="1" applyFill="1" applyBorder="1" applyAlignment="1">
      <alignment vertical="center"/>
    </xf>
    <xf numFmtId="0" fontId="6" fillId="5" borderId="0" xfId="0" applyFont="1" applyFill="1" applyAlignment="1">
      <alignment horizontal="justify" vertical="center"/>
    </xf>
    <xf numFmtId="0" fontId="8" fillId="5" borderId="0" xfId="0" applyFont="1" applyFill="1" applyAlignment="1">
      <alignment horizontal="justify" vertical="center"/>
    </xf>
    <xf numFmtId="0" fontId="4" fillId="5" borderId="1" xfId="0" applyFont="1" applyFill="1" applyBorder="1" applyAlignment="1">
      <alignment horizontal="justify" vertical="center"/>
    </xf>
    <xf numFmtId="8" fontId="4" fillId="5" borderId="1" xfId="0" applyNumberFormat="1" applyFont="1" applyFill="1" applyBorder="1" applyAlignment="1">
      <alignment horizontal="right" vertical="center"/>
    </xf>
    <xf numFmtId="0" fontId="7" fillId="5" borderId="0" xfId="0" applyFont="1" applyFill="1" applyAlignment="1">
      <alignment horizontal="justify" vertical="center"/>
    </xf>
    <xf numFmtId="8" fontId="4" fillId="5" borderId="0" xfId="0" applyNumberFormat="1" applyFont="1" applyFill="1" applyAlignment="1">
      <alignment horizontal="right" vertical="center"/>
    </xf>
    <xf numFmtId="0" fontId="4" fillId="6" borderId="0" xfId="0" applyFont="1" applyFill="1"/>
    <xf numFmtId="0" fontId="7" fillId="6" borderId="0" xfId="0" applyFont="1" applyFill="1" applyAlignment="1">
      <alignment horizontal="right"/>
    </xf>
    <xf numFmtId="49" fontId="10" fillId="6" borderId="0" xfId="0" applyNumberFormat="1" applyFont="1" applyFill="1" applyAlignment="1">
      <alignment horizontal="right"/>
    </xf>
    <xf numFmtId="0" fontId="7" fillId="6" borderId="0" xfId="0" applyFont="1" applyFill="1" applyAlignment="1">
      <alignment horizontal="center"/>
    </xf>
    <xf numFmtId="0" fontId="2" fillId="6" borderId="0" xfId="0" applyFont="1" applyFill="1" applyAlignment="1">
      <alignment horizontal="justify" vertical="center"/>
    </xf>
    <xf numFmtId="0" fontId="4" fillId="6" borderId="0" xfId="0" applyFont="1" applyFill="1" applyAlignment="1">
      <alignment horizontal="right"/>
    </xf>
    <xf numFmtId="0" fontId="5" fillId="6" borderId="0" xfId="0" applyFont="1" applyFill="1" applyAlignment="1">
      <alignment horizontal="justify" vertical="center"/>
    </xf>
    <xf numFmtId="0" fontId="7" fillId="6" borderId="1" xfId="0" applyFont="1" applyFill="1" applyBorder="1" applyAlignment="1">
      <alignment horizontal="justify" vertical="center"/>
    </xf>
    <xf numFmtId="8" fontId="7" fillId="6" borderId="1" xfId="0" applyNumberFormat="1" applyFont="1" applyFill="1" applyBorder="1" applyAlignment="1">
      <alignment horizontal="right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right" vertical="center"/>
    </xf>
    <xf numFmtId="0" fontId="9" fillId="6" borderId="2" xfId="0" applyFont="1" applyFill="1" applyBorder="1" applyAlignment="1">
      <alignment vertical="center" wrapText="1"/>
    </xf>
    <xf numFmtId="4" fontId="9" fillId="6" borderId="2" xfId="0" applyNumberFormat="1" applyFont="1" applyFill="1" applyBorder="1" applyAlignment="1">
      <alignment horizontal="right" vertical="center" wrapText="1"/>
    </xf>
    <xf numFmtId="4" fontId="11" fillId="6" borderId="2" xfId="0" applyNumberFormat="1" applyFont="1" applyFill="1" applyBorder="1" applyAlignment="1">
      <alignment horizontal="right" vertical="center" wrapText="1"/>
    </xf>
    <xf numFmtId="0" fontId="9" fillId="6" borderId="0" xfId="0" applyFont="1" applyFill="1" applyBorder="1" applyAlignment="1">
      <alignment vertical="center" wrapText="1"/>
    </xf>
    <xf numFmtId="4" fontId="9" fillId="6" borderId="0" xfId="0" applyNumberFormat="1" applyFont="1" applyFill="1" applyBorder="1" applyAlignment="1">
      <alignment horizontal="right" vertical="center" wrapText="1"/>
    </xf>
    <xf numFmtId="4" fontId="11" fillId="6" borderId="0" xfId="0" applyNumberFormat="1" applyFont="1" applyFill="1" applyBorder="1" applyAlignment="1">
      <alignment horizontal="right" vertical="center" wrapText="1"/>
    </xf>
    <xf numFmtId="8" fontId="12" fillId="6" borderId="1" xfId="0" applyNumberFormat="1" applyFont="1" applyFill="1" applyBorder="1" applyAlignment="1">
      <alignment horizontal="right" vertical="center"/>
    </xf>
    <xf numFmtId="0" fontId="11" fillId="6" borderId="2" xfId="0" applyFont="1" applyFill="1" applyBorder="1" applyAlignment="1">
      <alignment horizontal="right" vertical="center"/>
    </xf>
    <xf numFmtId="0" fontId="11" fillId="6" borderId="2" xfId="0" applyFont="1" applyFill="1" applyBorder="1" applyAlignment="1">
      <alignment vertical="center" wrapText="1"/>
    </xf>
    <xf numFmtId="164" fontId="4" fillId="6" borderId="0" xfId="21" applyFont="1" applyFill="1" applyAlignment="1">
      <alignment horizontal="right"/>
    </xf>
    <xf numFmtId="0" fontId="5" fillId="6" borderId="0" xfId="0" applyFont="1" applyFill="1" applyAlignment="1">
      <alignment horizontal="right" vertical="center"/>
    </xf>
    <xf numFmtId="0" fontId="9" fillId="6" borderId="2" xfId="0" applyFont="1" applyFill="1" applyBorder="1" applyAlignment="1">
      <alignment vertical="center"/>
    </xf>
    <xf numFmtId="0" fontId="6" fillId="6" borderId="0" xfId="0" applyFont="1" applyFill="1" applyAlignment="1">
      <alignment horizontal="justify" vertical="center"/>
    </xf>
    <xf numFmtId="0" fontId="8" fillId="6" borderId="0" xfId="0" applyFont="1" applyFill="1" applyAlignment="1">
      <alignment horizontal="justify" vertical="center"/>
    </xf>
    <xf numFmtId="0" fontId="4" fillId="6" borderId="1" xfId="0" applyFont="1" applyFill="1" applyBorder="1" applyAlignment="1">
      <alignment horizontal="justify" vertical="center"/>
    </xf>
    <xf numFmtId="8" fontId="4" fillId="6" borderId="1" xfId="0" applyNumberFormat="1" applyFont="1" applyFill="1" applyBorder="1" applyAlignment="1">
      <alignment horizontal="right" vertical="center"/>
    </xf>
    <xf numFmtId="0" fontId="7" fillId="6" borderId="0" xfId="0" applyFont="1" applyFill="1" applyAlignment="1">
      <alignment horizontal="justify" vertical="center"/>
    </xf>
    <xf numFmtId="8" fontId="4" fillId="6" borderId="0" xfId="0" applyNumberFormat="1" applyFont="1" applyFill="1" applyAlignment="1">
      <alignment horizontal="right" vertical="center"/>
    </xf>
    <xf numFmtId="4" fontId="1" fillId="6" borderId="0" xfId="0" applyNumberFormat="1" applyFont="1" applyFill="1" applyAlignment="1">
      <alignment horizontal="right"/>
    </xf>
    <xf numFmtId="0" fontId="1" fillId="6" borderId="0" xfId="0" applyFont="1" applyFill="1" applyAlignment="1">
      <alignment horizontal="right"/>
    </xf>
    <xf numFmtId="0" fontId="4" fillId="7" borderId="0" xfId="0" applyFont="1" applyFill="1"/>
    <xf numFmtId="0" fontId="7" fillId="7" borderId="0" xfId="0" applyFont="1" applyFill="1" applyAlignment="1">
      <alignment horizontal="right"/>
    </xf>
    <xf numFmtId="0" fontId="7" fillId="7" borderId="0" xfId="0" applyFont="1" applyFill="1" applyAlignment="1">
      <alignment horizontal="center"/>
    </xf>
    <xf numFmtId="0" fontId="2" fillId="7" borderId="0" xfId="0" applyFont="1" applyFill="1" applyAlignment="1">
      <alignment horizontal="justify" vertical="center"/>
    </xf>
    <xf numFmtId="0" fontId="4" fillId="7" borderId="0" xfId="0" applyFont="1" applyFill="1" applyAlignment="1">
      <alignment horizontal="right"/>
    </xf>
    <xf numFmtId="0" fontId="5" fillId="7" borderId="0" xfId="0" applyFont="1" applyFill="1" applyAlignment="1">
      <alignment horizontal="justify" vertical="center"/>
    </xf>
    <xf numFmtId="0" fontId="7" fillId="7" borderId="1" xfId="0" applyFont="1" applyFill="1" applyBorder="1" applyAlignment="1">
      <alignment horizontal="justify" vertical="center"/>
    </xf>
    <xf numFmtId="8" fontId="7" fillId="7" borderId="1" xfId="0" applyNumberFormat="1" applyFont="1" applyFill="1" applyBorder="1" applyAlignment="1">
      <alignment horizontal="right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right" vertical="center"/>
    </xf>
    <xf numFmtId="0" fontId="9" fillId="7" borderId="2" xfId="0" applyFont="1" applyFill="1" applyBorder="1" applyAlignment="1">
      <alignment vertical="center" wrapText="1"/>
    </xf>
    <xf numFmtId="4" fontId="9" fillId="7" borderId="2" xfId="0" applyNumberFormat="1" applyFont="1" applyFill="1" applyBorder="1" applyAlignment="1">
      <alignment horizontal="right" vertical="center" wrapText="1"/>
    </xf>
    <xf numFmtId="4" fontId="11" fillId="7" borderId="2" xfId="0" applyNumberFormat="1" applyFont="1" applyFill="1" applyBorder="1" applyAlignment="1">
      <alignment horizontal="right" vertical="center" wrapText="1"/>
    </xf>
    <xf numFmtId="0" fontId="9" fillId="7" borderId="0" xfId="0" applyFont="1" applyFill="1" applyBorder="1" applyAlignment="1">
      <alignment vertical="center" wrapText="1"/>
    </xf>
    <xf numFmtId="4" fontId="9" fillId="7" borderId="0" xfId="0" applyNumberFormat="1" applyFont="1" applyFill="1" applyBorder="1" applyAlignment="1">
      <alignment horizontal="right" vertical="center" wrapText="1"/>
    </xf>
    <xf numFmtId="4" fontId="11" fillId="7" borderId="0" xfId="0" applyNumberFormat="1" applyFont="1" applyFill="1" applyBorder="1" applyAlignment="1">
      <alignment horizontal="right" vertical="center" wrapText="1"/>
    </xf>
    <xf numFmtId="8" fontId="12" fillId="7" borderId="1" xfId="0" applyNumberFormat="1" applyFont="1" applyFill="1" applyBorder="1" applyAlignment="1">
      <alignment horizontal="right" vertical="center"/>
    </xf>
    <xf numFmtId="0" fontId="11" fillId="7" borderId="2" xfId="0" applyFont="1" applyFill="1" applyBorder="1" applyAlignment="1">
      <alignment horizontal="right" vertical="center"/>
    </xf>
    <xf numFmtId="0" fontId="11" fillId="7" borderId="2" xfId="0" applyFont="1" applyFill="1" applyBorder="1" applyAlignment="1">
      <alignment vertical="center" wrapText="1"/>
    </xf>
    <xf numFmtId="4" fontId="1" fillId="7" borderId="0" xfId="0" applyNumberFormat="1" applyFont="1" applyFill="1" applyAlignment="1">
      <alignment horizontal="right"/>
    </xf>
    <xf numFmtId="0" fontId="1" fillId="7" borderId="0" xfId="0" applyFont="1" applyFill="1" applyAlignment="1">
      <alignment horizontal="right"/>
    </xf>
    <xf numFmtId="164" fontId="4" fillId="7" borderId="0" xfId="21" applyFont="1" applyFill="1" applyAlignment="1">
      <alignment horizontal="right"/>
    </xf>
    <xf numFmtId="0" fontId="5" fillId="7" borderId="0" xfId="0" applyFont="1" applyFill="1" applyAlignment="1">
      <alignment horizontal="right" vertical="center"/>
    </xf>
    <xf numFmtId="0" fontId="9" fillId="7" borderId="2" xfId="0" applyFont="1" applyFill="1" applyBorder="1" applyAlignment="1">
      <alignment vertical="center"/>
    </xf>
    <xf numFmtId="0" fontId="6" fillId="7" borderId="0" xfId="0" applyFont="1" applyFill="1" applyAlignment="1">
      <alignment horizontal="justify" vertical="center"/>
    </xf>
    <xf numFmtId="0" fontId="8" fillId="7" borderId="0" xfId="0" applyFont="1" applyFill="1" applyAlignment="1">
      <alignment horizontal="justify" vertical="center"/>
    </xf>
    <xf numFmtId="0" fontId="4" fillId="7" borderId="1" xfId="0" applyFont="1" applyFill="1" applyBorder="1" applyAlignment="1">
      <alignment horizontal="justify" vertical="center"/>
    </xf>
    <xf numFmtId="8" fontId="4" fillId="7" borderId="1" xfId="0" applyNumberFormat="1" applyFont="1" applyFill="1" applyBorder="1" applyAlignment="1">
      <alignment horizontal="right" vertical="center"/>
    </xf>
    <xf numFmtId="0" fontId="7" fillId="7" borderId="0" xfId="0" applyFont="1" applyFill="1" applyAlignment="1">
      <alignment horizontal="justify" vertical="center"/>
    </xf>
    <xf numFmtId="8" fontId="4" fillId="7" borderId="0" xfId="0" applyNumberFormat="1" applyFont="1" applyFill="1" applyAlignment="1">
      <alignment horizontal="right" vertical="center"/>
    </xf>
    <xf numFmtId="166" fontId="4" fillId="0" borderId="0" xfId="0" applyNumberFormat="1" applyFont="1"/>
    <xf numFmtId="166" fontId="7" fillId="0" borderId="0" xfId="0" applyNumberFormat="1" applyFont="1"/>
    <xf numFmtId="0" fontId="4" fillId="8" borderId="0" xfId="0" applyFont="1" applyFill="1"/>
    <xf numFmtId="0" fontId="7" fillId="8" borderId="0" xfId="0" applyFont="1" applyFill="1" applyAlignment="1">
      <alignment horizontal="right"/>
    </xf>
    <xf numFmtId="0" fontId="7" fillId="8" borderId="0" xfId="0" applyFont="1" applyFill="1" applyAlignment="1">
      <alignment horizontal="center"/>
    </xf>
    <xf numFmtId="0" fontId="2" fillId="8" borderId="0" xfId="0" applyFont="1" applyFill="1" applyAlignment="1">
      <alignment horizontal="justify" vertical="center"/>
    </xf>
    <xf numFmtId="0" fontId="4" fillId="8" borderId="0" xfId="0" applyFont="1" applyFill="1" applyAlignment="1">
      <alignment horizontal="right"/>
    </xf>
    <xf numFmtId="0" fontId="5" fillId="8" borderId="0" xfId="0" applyFont="1" applyFill="1" applyAlignment="1">
      <alignment horizontal="justify" vertical="center"/>
    </xf>
    <xf numFmtId="0" fontId="7" fillId="8" borderId="1" xfId="0" applyFont="1" applyFill="1" applyBorder="1" applyAlignment="1">
      <alignment horizontal="justify" vertical="center"/>
    </xf>
    <xf numFmtId="8" fontId="7" fillId="8" borderId="1" xfId="0" applyNumberFormat="1" applyFont="1" applyFill="1" applyBorder="1" applyAlignment="1">
      <alignment horizontal="right"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right" vertical="center"/>
    </xf>
    <xf numFmtId="0" fontId="9" fillId="8" borderId="2" xfId="0" applyFont="1" applyFill="1" applyBorder="1" applyAlignment="1">
      <alignment vertical="center" wrapText="1"/>
    </xf>
    <xf numFmtId="4" fontId="9" fillId="8" borderId="2" xfId="0" applyNumberFormat="1" applyFont="1" applyFill="1" applyBorder="1" applyAlignment="1">
      <alignment horizontal="right" vertical="center" wrapText="1"/>
    </xf>
    <xf numFmtId="4" fontId="11" fillId="8" borderId="2" xfId="0" applyNumberFormat="1" applyFont="1" applyFill="1" applyBorder="1" applyAlignment="1">
      <alignment horizontal="right" vertical="center" wrapText="1"/>
    </xf>
    <xf numFmtId="0" fontId="9" fillId="8" borderId="0" xfId="0" applyFont="1" applyFill="1" applyBorder="1" applyAlignment="1">
      <alignment vertical="center" wrapText="1"/>
    </xf>
    <xf numFmtId="4" fontId="9" fillId="8" borderId="0" xfId="0" applyNumberFormat="1" applyFont="1" applyFill="1" applyBorder="1" applyAlignment="1">
      <alignment horizontal="right" vertical="center" wrapText="1"/>
    </xf>
    <xf numFmtId="4" fontId="11" fillId="8" borderId="0" xfId="0" applyNumberFormat="1" applyFont="1" applyFill="1" applyBorder="1" applyAlignment="1">
      <alignment horizontal="right" vertical="center" wrapText="1"/>
    </xf>
    <xf numFmtId="8" fontId="12" fillId="8" borderId="1" xfId="0" applyNumberFormat="1" applyFont="1" applyFill="1" applyBorder="1" applyAlignment="1">
      <alignment horizontal="right" vertical="center"/>
    </xf>
    <xf numFmtId="0" fontId="11" fillId="8" borderId="2" xfId="0" applyFont="1" applyFill="1" applyBorder="1" applyAlignment="1">
      <alignment horizontal="right" vertical="center"/>
    </xf>
    <xf numFmtId="0" fontId="11" fillId="8" borderId="2" xfId="0" applyFont="1" applyFill="1" applyBorder="1" applyAlignment="1">
      <alignment vertical="center" wrapText="1"/>
    </xf>
    <xf numFmtId="4" fontId="1" fillId="8" borderId="0" xfId="0" applyNumberFormat="1" applyFont="1" applyFill="1" applyAlignment="1">
      <alignment horizontal="right"/>
    </xf>
    <xf numFmtId="0" fontId="1" fillId="8" borderId="0" xfId="0" applyFont="1" applyFill="1" applyAlignment="1">
      <alignment horizontal="right"/>
    </xf>
    <xf numFmtId="164" fontId="4" fillId="8" borderId="0" xfId="21" applyFont="1" applyFill="1" applyAlignment="1">
      <alignment horizontal="right"/>
    </xf>
    <xf numFmtId="0" fontId="5" fillId="8" borderId="0" xfId="0" applyFont="1" applyFill="1" applyAlignment="1">
      <alignment horizontal="right" vertical="center"/>
    </xf>
    <xf numFmtId="0" fontId="9" fillId="8" borderId="2" xfId="0" applyFont="1" applyFill="1" applyBorder="1" applyAlignment="1">
      <alignment vertical="center"/>
    </xf>
    <xf numFmtId="0" fontId="6" fillId="8" borderId="0" xfId="0" applyFont="1" applyFill="1" applyAlignment="1">
      <alignment horizontal="justify" vertical="center"/>
    </xf>
    <xf numFmtId="0" fontId="8" fillId="8" borderId="0" xfId="0" applyFont="1" applyFill="1" applyAlignment="1">
      <alignment horizontal="justify" vertical="center"/>
    </xf>
    <xf numFmtId="0" fontId="4" fillId="8" borderId="1" xfId="0" applyFont="1" applyFill="1" applyBorder="1" applyAlignment="1">
      <alignment horizontal="justify" vertical="center"/>
    </xf>
    <xf numFmtId="8" fontId="4" fillId="8" borderId="1" xfId="0" applyNumberFormat="1" applyFont="1" applyFill="1" applyBorder="1" applyAlignment="1">
      <alignment horizontal="right" vertical="center"/>
    </xf>
    <xf numFmtId="0" fontId="7" fillId="8" borderId="0" xfId="0" applyFont="1" applyFill="1" applyAlignment="1">
      <alignment horizontal="justify" vertical="center"/>
    </xf>
    <xf numFmtId="8" fontId="4" fillId="8" borderId="0" xfId="0" applyNumberFormat="1" applyFont="1" applyFill="1" applyAlignment="1">
      <alignment horizontal="right" vertical="center"/>
    </xf>
    <xf numFmtId="0" fontId="1" fillId="8" borderId="0" xfId="0" applyFont="1" applyFill="1" applyAlignment="1">
      <alignment horizontal="right" vertical="center"/>
    </xf>
    <xf numFmtId="0" fontId="1" fillId="9" borderId="0" xfId="0" applyFont="1" applyFill="1"/>
    <xf numFmtId="0" fontId="12" fillId="9" borderId="0" xfId="0" applyFont="1" applyFill="1" applyAlignment="1">
      <alignment horizontal="right"/>
    </xf>
    <xf numFmtId="49" fontId="13" fillId="9" borderId="0" xfId="0" applyNumberFormat="1" applyFont="1" applyFill="1" applyAlignment="1">
      <alignment horizontal="right"/>
    </xf>
    <xf numFmtId="0" fontId="12" fillId="9" borderId="0" xfId="0" applyFont="1" applyFill="1" applyAlignment="1">
      <alignment horizontal="center"/>
    </xf>
    <xf numFmtId="0" fontId="13" fillId="9" borderId="0" xfId="0" applyFont="1" applyFill="1" applyAlignment="1">
      <alignment horizontal="justify" vertical="center"/>
    </xf>
    <xf numFmtId="0" fontId="1" fillId="9" borderId="0" xfId="0" applyFont="1" applyFill="1" applyAlignment="1">
      <alignment horizontal="right"/>
    </xf>
    <xf numFmtId="0" fontId="1" fillId="9" borderId="0" xfId="0" applyFont="1" applyFill="1" applyAlignment="1">
      <alignment horizontal="justify" vertical="center"/>
    </xf>
    <xf numFmtId="0" fontId="12" fillId="9" borderId="1" xfId="0" applyFont="1" applyFill="1" applyBorder="1" applyAlignment="1">
      <alignment horizontal="justify" vertical="center"/>
    </xf>
    <xf numFmtId="8" fontId="12" fillId="9" borderId="1" xfId="0" applyNumberFormat="1" applyFont="1" applyFill="1" applyBorder="1" applyAlignment="1">
      <alignment horizontal="right" vertical="center"/>
    </xf>
    <xf numFmtId="0" fontId="11" fillId="9" borderId="2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right" vertical="center"/>
    </xf>
    <xf numFmtId="0" fontId="11" fillId="9" borderId="2" xfId="0" applyFont="1" applyFill="1" applyBorder="1" applyAlignment="1">
      <alignment vertical="center" wrapText="1"/>
    </xf>
    <xf numFmtId="4" fontId="11" fillId="9" borderId="2" xfId="0" applyNumberFormat="1" applyFont="1" applyFill="1" applyBorder="1" applyAlignment="1">
      <alignment horizontal="right" vertical="center" wrapText="1"/>
    </xf>
    <xf numFmtId="0" fontId="11" fillId="9" borderId="0" xfId="0" applyFont="1" applyFill="1" applyBorder="1" applyAlignment="1">
      <alignment vertical="center" wrapText="1"/>
    </xf>
    <xf numFmtId="4" fontId="11" fillId="9" borderId="0" xfId="0" applyNumberFormat="1" applyFont="1" applyFill="1" applyBorder="1" applyAlignment="1">
      <alignment horizontal="right" vertical="center" wrapText="1"/>
    </xf>
    <xf numFmtId="4" fontId="1" fillId="9" borderId="0" xfId="0" applyNumberFormat="1" applyFont="1" applyFill="1" applyAlignment="1">
      <alignment horizontal="right"/>
    </xf>
    <xf numFmtId="164" fontId="1" fillId="9" borderId="0" xfId="21" applyFont="1" applyFill="1" applyAlignment="1">
      <alignment horizontal="right"/>
    </xf>
    <xf numFmtId="0" fontId="1" fillId="9" borderId="0" xfId="0" applyFont="1" applyFill="1" applyAlignment="1">
      <alignment horizontal="right" vertical="center"/>
    </xf>
    <xf numFmtId="0" fontId="11" fillId="9" borderId="2" xfId="0" applyFont="1" applyFill="1" applyBorder="1" applyAlignment="1">
      <alignment vertical="center"/>
    </xf>
    <xf numFmtId="0" fontId="12" fillId="9" borderId="0" xfId="0" applyFont="1" applyFill="1" applyAlignment="1">
      <alignment horizontal="justify" vertical="center"/>
    </xf>
    <xf numFmtId="0" fontId="1" fillId="9" borderId="1" xfId="0" applyFont="1" applyFill="1" applyBorder="1" applyAlignment="1">
      <alignment horizontal="justify" vertical="center"/>
    </xf>
    <xf numFmtId="8" fontId="1" fillId="9" borderId="1" xfId="0" applyNumberFormat="1" applyFont="1" applyFill="1" applyBorder="1" applyAlignment="1">
      <alignment horizontal="right" vertical="center"/>
    </xf>
    <xf numFmtId="8" fontId="1" fillId="9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right"/>
    </xf>
    <xf numFmtId="0" fontId="1" fillId="7" borderId="0" xfId="0" applyFont="1" applyFill="1"/>
    <xf numFmtId="0" fontId="12" fillId="7" borderId="0" xfId="0" applyFont="1" applyFill="1" applyAlignment="1">
      <alignment horizontal="right"/>
    </xf>
    <xf numFmtId="49" fontId="13" fillId="7" borderId="0" xfId="0" applyNumberFormat="1" applyFont="1" applyFill="1" applyAlignment="1">
      <alignment horizontal="right"/>
    </xf>
    <xf numFmtId="0" fontId="12" fillId="7" borderId="0" xfId="0" applyFont="1" applyFill="1" applyAlignment="1">
      <alignment horizontal="center"/>
    </xf>
    <xf numFmtId="0" fontId="13" fillId="7" borderId="0" xfId="0" applyFont="1" applyFill="1" applyAlignment="1">
      <alignment horizontal="justify" vertical="center"/>
    </xf>
    <xf numFmtId="0" fontId="1" fillId="7" borderId="0" xfId="0" applyFont="1" applyFill="1" applyAlignment="1">
      <alignment horizontal="justify" vertical="center"/>
    </xf>
    <xf numFmtId="0" fontId="12" fillId="7" borderId="1" xfId="0" applyFont="1" applyFill="1" applyBorder="1" applyAlignment="1">
      <alignment horizontal="justify" vertical="center"/>
    </xf>
    <xf numFmtId="0" fontId="11" fillId="7" borderId="2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vertical="center" wrapText="1"/>
    </xf>
    <xf numFmtId="164" fontId="1" fillId="7" borderId="0" xfId="21" applyFont="1" applyFill="1" applyAlignment="1">
      <alignment horizontal="right"/>
    </xf>
    <xf numFmtId="0" fontId="1" fillId="7" borderId="0" xfId="0" applyFont="1" applyFill="1" applyAlignment="1">
      <alignment horizontal="right" vertical="center"/>
    </xf>
    <xf numFmtId="0" fontId="11" fillId="7" borderId="2" xfId="0" applyFont="1" applyFill="1" applyBorder="1" applyAlignment="1">
      <alignment vertical="center"/>
    </xf>
    <xf numFmtId="0" fontId="12" fillId="7" borderId="0" xfId="0" applyFont="1" applyFill="1" applyAlignment="1">
      <alignment horizontal="justify" vertical="center"/>
    </xf>
    <xf numFmtId="0" fontId="1" fillId="7" borderId="1" xfId="0" applyFont="1" applyFill="1" applyBorder="1" applyAlignment="1">
      <alignment horizontal="justify" vertical="center"/>
    </xf>
    <xf numFmtId="8" fontId="1" fillId="7" borderId="1" xfId="0" applyNumberFormat="1" applyFont="1" applyFill="1" applyBorder="1" applyAlignment="1">
      <alignment horizontal="right" vertical="center"/>
    </xf>
    <xf numFmtId="8" fontId="1" fillId="7" borderId="0" xfId="0" applyNumberFormat="1" applyFont="1" applyFill="1" applyAlignment="1">
      <alignment horizontal="right" vertical="center"/>
    </xf>
    <xf numFmtId="8" fontId="7" fillId="0" borderId="0" xfId="0" applyNumberFormat="1" applyFont="1"/>
    <xf numFmtId="0" fontId="1" fillId="10" borderId="0" xfId="0" applyFont="1" applyFill="1"/>
    <xf numFmtId="0" fontId="12" fillId="10" borderId="0" xfId="0" applyFont="1" applyFill="1" applyAlignment="1">
      <alignment horizontal="right"/>
    </xf>
    <xf numFmtId="49" fontId="13" fillId="10" borderId="0" xfId="0" applyNumberFormat="1" applyFont="1" applyFill="1" applyAlignment="1">
      <alignment horizontal="right"/>
    </xf>
    <xf numFmtId="0" fontId="12" fillId="10" borderId="0" xfId="0" applyFont="1" applyFill="1" applyAlignment="1">
      <alignment horizontal="center"/>
    </xf>
    <xf numFmtId="0" fontId="13" fillId="10" borderId="0" xfId="0" applyFont="1" applyFill="1" applyAlignment="1">
      <alignment horizontal="justify" vertical="center"/>
    </xf>
    <xf numFmtId="0" fontId="1" fillId="10" borderId="0" xfId="0" applyFont="1" applyFill="1" applyAlignment="1">
      <alignment horizontal="right"/>
    </xf>
    <xf numFmtId="0" fontId="1" fillId="10" borderId="0" xfId="0" applyFont="1" applyFill="1" applyAlignment="1">
      <alignment horizontal="justify" vertical="center"/>
    </xf>
    <xf numFmtId="0" fontId="12" fillId="10" borderId="1" xfId="0" applyFont="1" applyFill="1" applyBorder="1" applyAlignment="1">
      <alignment horizontal="justify" vertical="center"/>
    </xf>
    <xf numFmtId="8" fontId="12" fillId="10" borderId="1" xfId="0" applyNumberFormat="1" applyFont="1" applyFill="1" applyBorder="1" applyAlignment="1">
      <alignment horizontal="right" vertical="center"/>
    </xf>
    <xf numFmtId="0" fontId="11" fillId="10" borderId="2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right" vertical="center"/>
    </xf>
    <xf numFmtId="0" fontId="11" fillId="10" borderId="2" xfId="0" applyFont="1" applyFill="1" applyBorder="1" applyAlignment="1">
      <alignment vertical="center" wrapText="1"/>
    </xf>
    <xf numFmtId="4" fontId="11" fillId="10" borderId="2" xfId="0" applyNumberFormat="1" applyFont="1" applyFill="1" applyBorder="1" applyAlignment="1">
      <alignment horizontal="right" vertical="center" wrapText="1"/>
    </xf>
    <xf numFmtId="0" fontId="11" fillId="10" borderId="0" xfId="0" applyFont="1" applyFill="1" applyBorder="1" applyAlignment="1">
      <alignment vertical="center" wrapText="1"/>
    </xf>
    <xf numFmtId="4" fontId="11" fillId="10" borderId="0" xfId="0" applyNumberFormat="1" applyFont="1" applyFill="1" applyBorder="1" applyAlignment="1">
      <alignment horizontal="right" vertical="center" wrapText="1"/>
    </xf>
    <xf numFmtId="4" fontId="1" fillId="10" borderId="0" xfId="0" applyNumberFormat="1" applyFont="1" applyFill="1" applyAlignment="1">
      <alignment horizontal="right"/>
    </xf>
    <xf numFmtId="164" fontId="1" fillId="10" borderId="0" xfId="21" applyFont="1" applyFill="1" applyAlignment="1">
      <alignment horizontal="right"/>
    </xf>
    <xf numFmtId="0" fontId="1" fillId="10" borderId="0" xfId="0" applyFont="1" applyFill="1" applyAlignment="1">
      <alignment horizontal="right" vertical="center"/>
    </xf>
    <xf numFmtId="0" fontId="11" fillId="10" borderId="2" xfId="0" applyFont="1" applyFill="1" applyBorder="1" applyAlignment="1">
      <alignment vertical="center"/>
    </xf>
    <xf numFmtId="0" fontId="12" fillId="10" borderId="0" xfId="0" applyFont="1" applyFill="1" applyAlignment="1">
      <alignment horizontal="justify" vertical="center"/>
    </xf>
    <xf numFmtId="0" fontId="1" fillId="10" borderId="1" xfId="0" applyFont="1" applyFill="1" applyBorder="1" applyAlignment="1">
      <alignment horizontal="justify" vertical="center"/>
    </xf>
    <xf numFmtId="8" fontId="1" fillId="10" borderId="1" xfId="0" applyNumberFormat="1" applyFont="1" applyFill="1" applyBorder="1" applyAlignment="1">
      <alignment horizontal="right" vertical="center"/>
    </xf>
    <xf numFmtId="8" fontId="1" fillId="10" borderId="0" xfId="0" applyNumberFormat="1" applyFont="1" applyFill="1" applyAlignment="1">
      <alignment horizontal="right" vertical="center"/>
    </xf>
    <xf numFmtId="166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4" fontId="11" fillId="0" borderId="0" xfId="0" applyNumberFormat="1" applyFont="1" applyBorder="1" applyAlignment="1">
      <alignment horizontal="right" vertical="center" wrapText="1"/>
    </xf>
    <xf numFmtId="8" fontId="12" fillId="0" borderId="1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166" fontId="7" fillId="0" borderId="0" xfId="0" applyNumberFormat="1" applyFont="1" applyAlignment="1">
      <alignment horizontal="center"/>
    </xf>
    <xf numFmtId="164" fontId="4" fillId="0" borderId="0" xfId="2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6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64" fontId="1" fillId="0" borderId="0" xfId="21" applyFont="1" applyAlignment="1">
      <alignment horizontal="right"/>
    </xf>
    <xf numFmtId="0" fontId="1" fillId="0" borderId="0" xfId="0" applyFont="1" applyAlignment="1">
      <alignment horizontal="right" vertical="center"/>
    </xf>
    <xf numFmtId="4" fontId="11" fillId="0" borderId="2" xfId="0" applyNumberFormat="1" applyFont="1" applyBorder="1" applyAlignment="1">
      <alignment horizontal="right" vertical="center"/>
    </xf>
    <xf numFmtId="3" fontId="11" fillId="0" borderId="2" xfId="0" applyNumberFormat="1" applyFont="1" applyBorder="1" applyAlignment="1">
      <alignment horizontal="right" vertical="center"/>
    </xf>
    <xf numFmtId="8" fontId="1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49" fontId="13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8" fontId="1" fillId="0" borderId="1" xfId="0" applyNumberFormat="1" applyFont="1" applyBorder="1" applyAlignment="1">
      <alignment horizontal="right" vertical="center"/>
    </xf>
    <xf numFmtId="8" fontId="1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/>
    </xf>
    <xf numFmtId="8" fontId="12" fillId="2" borderId="1" xfId="0" applyNumberFormat="1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4" fontId="11" fillId="2" borderId="0" xfId="0" applyNumberFormat="1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4" fontId="1" fillId="2" borderId="0" xfId="0" applyNumberFormat="1" applyFont="1" applyFill="1" applyAlignment="1">
      <alignment horizontal="right"/>
    </xf>
    <xf numFmtId="8" fontId="12" fillId="3" borderId="1" xfId="0" applyNumberFormat="1" applyFont="1" applyFill="1" applyBorder="1" applyAlignment="1">
      <alignment horizontal="right" vertical="center"/>
    </xf>
    <xf numFmtId="0" fontId="11" fillId="3" borderId="2" xfId="0" applyFont="1" applyFill="1" applyBorder="1" applyAlignment="1">
      <alignment horizontal="right" vertical="center"/>
    </xf>
    <xf numFmtId="4" fontId="11" fillId="3" borderId="0" xfId="0" applyNumberFormat="1" applyFont="1" applyFill="1" applyBorder="1" applyAlignment="1">
      <alignment horizontal="right" vertical="center" wrapText="1"/>
    </xf>
    <xf numFmtId="0" fontId="12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4" fontId="1" fillId="3" borderId="0" xfId="0" applyNumberFormat="1" applyFont="1" applyFill="1" applyAlignment="1">
      <alignment horizontal="right"/>
    </xf>
    <xf numFmtId="49" fontId="13" fillId="4" borderId="0" xfId="0" applyNumberFormat="1" applyFont="1" applyFill="1" applyAlignment="1">
      <alignment horizontal="right"/>
    </xf>
    <xf numFmtId="0" fontId="12" fillId="4" borderId="0" xfId="0" applyFont="1" applyFill="1" applyAlignment="1">
      <alignment horizontal="right"/>
    </xf>
    <xf numFmtId="0" fontId="12" fillId="4" borderId="0" xfId="0" applyFont="1" applyFill="1" applyAlignment="1">
      <alignment horizontal="center"/>
    </xf>
    <xf numFmtId="0" fontId="1" fillId="4" borderId="0" xfId="0" applyFont="1" applyFill="1" applyAlignment="1">
      <alignment horizontal="right"/>
    </xf>
    <xf numFmtId="4" fontId="1" fillId="4" borderId="0" xfId="0" applyNumberFormat="1" applyFont="1" applyFill="1" applyAlignment="1">
      <alignment horizontal="right"/>
    </xf>
    <xf numFmtId="0" fontId="1" fillId="4" borderId="0" xfId="0" applyFont="1" applyFill="1" applyAlignment="1">
      <alignment horizontal="right" vertical="center"/>
    </xf>
    <xf numFmtId="8" fontId="1" fillId="4" borderId="1" xfId="0" applyNumberFormat="1" applyFont="1" applyFill="1" applyBorder="1" applyAlignment="1">
      <alignment horizontal="right" vertical="center"/>
    </xf>
    <xf numFmtId="8" fontId="1" fillId="4" borderId="0" xfId="0" applyNumberFormat="1" applyFont="1" applyFill="1" applyAlignment="1">
      <alignment horizontal="right" vertical="center"/>
    </xf>
    <xf numFmtId="49" fontId="13" fillId="5" borderId="0" xfId="0" applyNumberFormat="1" applyFont="1" applyFill="1" applyAlignment="1">
      <alignment horizontal="right"/>
    </xf>
    <xf numFmtId="0" fontId="12" fillId="5" borderId="0" xfId="0" applyFont="1" applyFill="1" applyAlignment="1">
      <alignment horizontal="right"/>
    </xf>
    <xf numFmtId="0" fontId="12" fillId="5" borderId="0" xfId="0" applyFont="1" applyFill="1" applyAlignment="1">
      <alignment horizontal="center"/>
    </xf>
    <xf numFmtId="0" fontId="1" fillId="5" borderId="0" xfId="0" applyFont="1" applyFill="1" applyAlignment="1">
      <alignment horizontal="right"/>
    </xf>
    <xf numFmtId="4" fontId="1" fillId="5" borderId="0" xfId="0" applyNumberFormat="1" applyFont="1" applyFill="1" applyAlignment="1">
      <alignment horizontal="right"/>
    </xf>
    <xf numFmtId="0" fontId="1" fillId="5" borderId="0" xfId="0" applyFont="1" applyFill="1" applyAlignment="1">
      <alignment horizontal="right" vertical="center"/>
    </xf>
    <xf numFmtId="8" fontId="1" fillId="5" borderId="1" xfId="0" applyNumberFormat="1" applyFont="1" applyFill="1" applyBorder="1" applyAlignment="1">
      <alignment horizontal="right" vertical="center"/>
    </xf>
    <xf numFmtId="8" fontId="1" fillId="5" borderId="0" xfId="0" applyNumberFormat="1" applyFont="1" applyFill="1" applyAlignment="1">
      <alignment horizontal="right" vertical="center"/>
    </xf>
    <xf numFmtId="0" fontId="12" fillId="6" borderId="0" xfId="0" applyFont="1" applyFill="1" applyAlignment="1">
      <alignment horizontal="center"/>
    </xf>
    <xf numFmtId="0" fontId="1" fillId="6" borderId="0" xfId="0" applyFont="1" applyFill="1" applyAlignment="1">
      <alignment horizontal="right" vertical="center"/>
    </xf>
    <xf numFmtId="0" fontId="4" fillId="11" borderId="0" xfId="0" applyFont="1" applyFill="1"/>
    <xf numFmtId="0" fontId="7" fillId="11" borderId="0" xfId="0" applyFont="1" applyFill="1" applyAlignment="1">
      <alignment horizontal="right"/>
    </xf>
    <xf numFmtId="49" fontId="10" fillId="11" borderId="0" xfId="0" applyNumberFormat="1" applyFont="1" applyFill="1" applyAlignment="1">
      <alignment horizontal="right"/>
    </xf>
    <xf numFmtId="0" fontId="2" fillId="11" borderId="0" xfId="0" applyFont="1" applyFill="1" applyAlignment="1">
      <alignment horizontal="justify" vertical="center"/>
    </xf>
    <xf numFmtId="0" fontId="7" fillId="11" borderId="0" xfId="0" applyFont="1" applyFill="1" applyAlignment="1">
      <alignment horizontal="center"/>
    </xf>
    <xf numFmtId="0" fontId="5" fillId="11" borderId="0" xfId="0" applyFont="1" applyFill="1" applyAlignment="1">
      <alignment horizontal="justify" vertical="center"/>
    </xf>
    <xf numFmtId="0" fontId="4" fillId="11" borderId="0" xfId="0" applyFont="1" applyFill="1" applyAlignment="1">
      <alignment horizontal="right"/>
    </xf>
    <xf numFmtId="0" fontId="4" fillId="11" borderId="1" xfId="0" applyFont="1" applyFill="1" applyBorder="1" applyAlignment="1">
      <alignment horizontal="justify" vertical="center"/>
    </xf>
    <xf numFmtId="8" fontId="4" fillId="11" borderId="1" xfId="0" applyNumberFormat="1" applyFont="1" applyFill="1" applyBorder="1" applyAlignment="1">
      <alignment horizontal="right" vertical="center"/>
    </xf>
    <xf numFmtId="0" fontId="7" fillId="11" borderId="0" xfId="0" applyFont="1" applyFill="1" applyAlignment="1">
      <alignment horizontal="justify" vertical="center"/>
    </xf>
    <xf numFmtId="8" fontId="4" fillId="11" borderId="0" xfId="0" applyNumberFormat="1" applyFont="1" applyFill="1" applyAlignment="1">
      <alignment horizontal="right" vertical="center"/>
    </xf>
    <xf numFmtId="0" fontId="5" fillId="11" borderId="0" xfId="0" applyFont="1" applyFill="1" applyAlignment="1">
      <alignment horizontal="right" vertical="center"/>
    </xf>
    <xf numFmtId="0" fontId="7" fillId="11" borderId="1" xfId="0" applyFont="1" applyFill="1" applyBorder="1" applyAlignment="1">
      <alignment horizontal="justify" vertical="center"/>
    </xf>
    <xf numFmtId="8" fontId="7" fillId="11" borderId="1" xfId="0" applyNumberFormat="1" applyFont="1" applyFill="1" applyBorder="1" applyAlignment="1">
      <alignment horizontal="right" vertical="center"/>
    </xf>
    <xf numFmtId="0" fontId="4" fillId="12" borderId="0" xfId="0" applyFont="1" applyFill="1"/>
    <xf numFmtId="0" fontId="7" fillId="12" borderId="0" xfId="0" applyFont="1" applyFill="1" applyAlignment="1">
      <alignment horizontal="right"/>
    </xf>
    <xf numFmtId="49" fontId="10" fillId="12" borderId="0" xfId="0" applyNumberFormat="1" applyFont="1" applyFill="1" applyAlignment="1">
      <alignment horizontal="right"/>
    </xf>
    <xf numFmtId="0" fontId="2" fillId="12" borderId="0" xfId="0" applyFont="1" applyFill="1" applyAlignment="1">
      <alignment horizontal="justify" vertical="center"/>
    </xf>
    <xf numFmtId="0" fontId="7" fillId="12" borderId="0" xfId="0" applyFont="1" applyFill="1" applyAlignment="1">
      <alignment horizontal="center"/>
    </xf>
    <xf numFmtId="0" fontId="5" fillId="12" borderId="0" xfId="0" applyFont="1" applyFill="1" applyAlignment="1">
      <alignment horizontal="justify" vertical="center"/>
    </xf>
    <xf numFmtId="0" fontId="4" fillId="12" borderId="0" xfId="0" applyFont="1" applyFill="1" applyAlignment="1">
      <alignment horizontal="right"/>
    </xf>
    <xf numFmtId="0" fontId="4" fillId="12" borderId="1" xfId="0" applyFont="1" applyFill="1" applyBorder="1" applyAlignment="1">
      <alignment horizontal="justify" vertical="center"/>
    </xf>
    <xf numFmtId="8" fontId="4" fillId="12" borderId="1" xfId="0" applyNumberFormat="1" applyFont="1" applyFill="1" applyBorder="1" applyAlignment="1">
      <alignment horizontal="right" vertical="center"/>
    </xf>
    <xf numFmtId="0" fontId="7" fillId="12" borderId="0" xfId="0" applyFont="1" applyFill="1" applyAlignment="1">
      <alignment horizontal="justify" vertical="center"/>
    </xf>
    <xf numFmtId="8" fontId="4" fillId="12" borderId="0" xfId="0" applyNumberFormat="1" applyFont="1" applyFill="1" applyAlignment="1">
      <alignment horizontal="right" vertical="center"/>
    </xf>
    <xf numFmtId="0" fontId="5" fillId="12" borderId="0" xfId="0" applyFont="1" applyFill="1" applyAlignment="1">
      <alignment horizontal="right" vertical="center"/>
    </xf>
    <xf numFmtId="0" fontId="7" fillId="12" borderId="1" xfId="0" applyFont="1" applyFill="1" applyBorder="1" applyAlignment="1">
      <alignment horizontal="justify" vertical="center"/>
    </xf>
    <xf numFmtId="8" fontId="7" fillId="12" borderId="1" xfId="0" applyNumberFormat="1" applyFont="1" applyFill="1" applyBorder="1" applyAlignment="1">
      <alignment horizontal="right" vertical="center"/>
    </xf>
    <xf numFmtId="49" fontId="13" fillId="6" borderId="0" xfId="0" applyNumberFormat="1" applyFont="1" applyFill="1" applyAlignment="1">
      <alignment horizontal="right"/>
    </xf>
    <xf numFmtId="0" fontId="12" fillId="6" borderId="0" xfId="0" applyFont="1" applyFill="1" applyAlignment="1">
      <alignment horizontal="right"/>
    </xf>
    <xf numFmtId="166" fontId="1" fillId="6" borderId="0" xfId="0" applyNumberFormat="1" applyFont="1" applyFill="1" applyAlignment="1">
      <alignment horizontal="right"/>
    </xf>
    <xf numFmtId="8" fontId="1" fillId="6" borderId="1" xfId="0" applyNumberFormat="1" applyFont="1" applyFill="1" applyBorder="1" applyAlignment="1">
      <alignment horizontal="right" vertical="center"/>
    </xf>
    <xf numFmtId="8" fontId="1" fillId="6" borderId="0" xfId="0" applyNumberFormat="1" applyFont="1" applyFill="1" applyAlignment="1">
      <alignment horizontal="right" vertical="center"/>
    </xf>
    <xf numFmtId="49" fontId="13" fillId="8" borderId="0" xfId="0" applyNumberFormat="1" applyFont="1" applyFill="1" applyAlignment="1">
      <alignment horizontal="right"/>
    </xf>
    <xf numFmtId="0" fontId="12" fillId="8" borderId="0" xfId="0" applyFont="1" applyFill="1" applyAlignment="1">
      <alignment horizontal="right"/>
    </xf>
    <xf numFmtId="0" fontId="12" fillId="8" borderId="0" xfId="0" applyFont="1" applyFill="1" applyAlignment="1">
      <alignment horizontal="center"/>
    </xf>
    <xf numFmtId="8" fontId="1" fillId="8" borderId="1" xfId="0" applyNumberFormat="1" applyFont="1" applyFill="1" applyBorder="1" applyAlignment="1">
      <alignment horizontal="right" vertical="center"/>
    </xf>
    <xf numFmtId="8" fontId="1" fillId="8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8" fontId="4" fillId="0" borderId="0" xfId="0" applyNumberFormat="1" applyFont="1"/>
    <xf numFmtId="10" fontId="4" fillId="0" borderId="0" xfId="26" applyNumberFormat="1" applyFont="1"/>
    <xf numFmtId="0" fontId="7" fillId="2" borderId="0" xfId="0" applyFont="1" applyFill="1" applyAlignment="1">
      <alignment horizontal="center" wrapText="1"/>
    </xf>
    <xf numFmtId="0" fontId="4" fillId="13" borderId="0" xfId="0" applyFont="1" applyFill="1"/>
    <xf numFmtId="0" fontId="7" fillId="13" borderId="0" xfId="0" applyFont="1" applyFill="1" applyAlignment="1">
      <alignment horizontal="right"/>
    </xf>
    <xf numFmtId="49" fontId="10" fillId="13" borderId="0" xfId="0" applyNumberFormat="1" applyFont="1" applyFill="1" applyAlignment="1">
      <alignment horizontal="right"/>
    </xf>
    <xf numFmtId="0" fontId="2" fillId="13" borderId="0" xfId="0" applyFont="1" applyFill="1" applyAlignment="1">
      <alignment horizontal="justify" vertical="center"/>
    </xf>
    <xf numFmtId="0" fontId="7" fillId="13" borderId="0" xfId="0" applyFont="1" applyFill="1" applyAlignment="1">
      <alignment horizontal="center"/>
    </xf>
    <xf numFmtId="0" fontId="7" fillId="13" borderId="1" xfId="0" applyFont="1" applyFill="1" applyBorder="1" applyAlignment="1">
      <alignment horizontal="justify" vertical="center"/>
    </xf>
    <xf numFmtId="0" fontId="4" fillId="13" borderId="0" xfId="0" applyFont="1" applyFill="1" applyAlignment="1">
      <alignment horizontal="right"/>
    </xf>
    <xf numFmtId="8" fontId="7" fillId="13" borderId="1" xfId="0" applyNumberFormat="1" applyFont="1" applyFill="1" applyBorder="1" applyAlignment="1">
      <alignment horizontal="right" vertical="center"/>
    </xf>
    <xf numFmtId="0" fontId="7" fillId="13" borderId="0" xfId="0" applyFont="1" applyFill="1" applyBorder="1" applyAlignment="1">
      <alignment horizontal="justify" vertical="center"/>
    </xf>
    <xf numFmtId="0" fontId="5" fillId="13" borderId="0" xfId="0" applyFont="1" applyFill="1" applyAlignment="1">
      <alignment horizontal="justify" vertical="center"/>
    </xf>
    <xf numFmtId="0" fontId="5" fillId="13" borderId="0" xfId="0" applyFont="1" applyFill="1" applyAlignment="1">
      <alignment horizontal="right" vertical="center"/>
    </xf>
    <xf numFmtId="0" fontId="6" fillId="13" borderId="0" xfId="0" applyFont="1" applyFill="1" applyAlignment="1">
      <alignment horizontal="justify" vertical="center"/>
    </xf>
    <xf numFmtId="0" fontId="8" fillId="13" borderId="0" xfId="0" applyFont="1" applyFill="1" applyAlignment="1">
      <alignment horizontal="justify" vertical="center"/>
    </xf>
    <xf numFmtId="0" fontId="4" fillId="13" borderId="1" xfId="0" applyFont="1" applyFill="1" applyBorder="1" applyAlignment="1">
      <alignment horizontal="justify" vertical="center"/>
    </xf>
    <xf numFmtId="8" fontId="4" fillId="13" borderId="1" xfId="0" applyNumberFormat="1" applyFont="1" applyFill="1" applyBorder="1" applyAlignment="1">
      <alignment horizontal="right" vertical="center"/>
    </xf>
    <xf numFmtId="0" fontId="7" fillId="13" borderId="0" xfId="0" applyFont="1" applyFill="1" applyAlignment="1">
      <alignment horizontal="justify" vertical="center"/>
    </xf>
    <xf numFmtId="8" fontId="4" fillId="13" borderId="0" xfId="0" applyNumberFormat="1" applyFont="1" applyFill="1" applyAlignment="1">
      <alignment horizontal="right" vertical="center"/>
    </xf>
    <xf numFmtId="0" fontId="4" fillId="14" borderId="0" xfId="0" applyFont="1" applyFill="1"/>
    <xf numFmtId="0" fontId="1" fillId="14" borderId="0" xfId="0" applyFont="1" applyFill="1" applyAlignment="1">
      <alignment horizontal="justify" vertical="center"/>
    </xf>
    <xf numFmtId="0" fontId="1" fillId="14" borderId="0" xfId="0" applyFont="1" applyFill="1" applyAlignment="1">
      <alignment horizontal="right"/>
    </xf>
    <xf numFmtId="0" fontId="5" fillId="14" borderId="0" xfId="0" applyFont="1" applyFill="1" applyAlignment="1">
      <alignment horizontal="justify" vertical="center"/>
    </xf>
    <xf numFmtId="0" fontId="4" fillId="14" borderId="0" xfId="0" applyFont="1" applyFill="1" applyAlignment="1">
      <alignment horizontal="right"/>
    </xf>
    <xf numFmtId="0" fontId="14" fillId="2" borderId="0" xfId="0" applyFont="1" applyFill="1" applyAlignment="1">
      <alignment horizontal="justify" vertical="center"/>
    </xf>
    <xf numFmtId="0" fontId="4" fillId="13" borderId="2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vertical="center" wrapText="1"/>
    </xf>
    <xf numFmtId="0" fontId="1" fillId="13" borderId="2" xfId="0" applyFont="1" applyFill="1" applyBorder="1" applyAlignment="1">
      <alignment vertical="center" wrapText="1"/>
    </xf>
    <xf numFmtId="0" fontId="4" fillId="13" borderId="0" xfId="0" applyFont="1" applyFill="1" applyBorder="1" applyAlignment="1">
      <alignment vertical="center" wrapText="1"/>
    </xf>
    <xf numFmtId="0" fontId="4" fillId="13" borderId="2" xfId="0" applyFont="1" applyFill="1" applyBorder="1" applyAlignment="1">
      <alignment vertical="center"/>
    </xf>
    <xf numFmtId="169" fontId="15" fillId="13" borderId="1" xfId="0" applyNumberFormat="1" applyFont="1" applyFill="1" applyBorder="1" applyAlignment="1">
      <alignment horizontal="right"/>
    </xf>
    <xf numFmtId="169" fontId="16" fillId="13" borderId="0" xfId="0" applyNumberFormat="1" applyFont="1" applyFill="1" applyAlignment="1">
      <alignment horizontal="right"/>
    </xf>
    <xf numFmtId="169" fontId="15" fillId="13" borderId="1" xfId="0" applyNumberFormat="1" applyFont="1" applyFill="1" applyBorder="1" applyAlignment="1">
      <alignment horizontal="right" vertical="center"/>
    </xf>
    <xf numFmtId="169" fontId="16" fillId="13" borderId="2" xfId="0" applyNumberFormat="1" applyFont="1" applyFill="1" applyBorder="1" applyAlignment="1">
      <alignment horizontal="right" vertical="center"/>
    </xf>
    <xf numFmtId="169" fontId="16" fillId="13" borderId="2" xfId="0" applyNumberFormat="1" applyFont="1" applyFill="1" applyBorder="1" applyAlignment="1">
      <alignment horizontal="right" vertical="center" wrapText="1"/>
    </xf>
    <xf numFmtId="169" fontId="15" fillId="13" borderId="3" xfId="0" applyNumberFormat="1" applyFont="1" applyFill="1" applyBorder="1" applyAlignment="1">
      <alignment horizontal="right" vertical="center"/>
    </xf>
    <xf numFmtId="169" fontId="16" fillId="13" borderId="4" xfId="0" applyNumberFormat="1" applyFont="1" applyFill="1" applyBorder="1" applyAlignment="1">
      <alignment horizontal="right" vertical="center"/>
    </xf>
    <xf numFmtId="169" fontId="16" fillId="13" borderId="0" xfId="0" applyNumberFormat="1" applyFont="1" applyFill="1" applyBorder="1" applyAlignment="1">
      <alignment horizontal="right" vertical="center" wrapText="1"/>
    </xf>
    <xf numFmtId="169" fontId="15" fillId="2" borderId="1" xfId="0" applyNumberFormat="1" applyFont="1" applyFill="1" applyBorder="1" applyAlignment="1">
      <alignment horizontal="right"/>
    </xf>
    <xf numFmtId="169" fontId="15" fillId="13" borderId="0" xfId="0" applyNumberFormat="1" applyFont="1" applyFill="1" applyBorder="1" applyAlignment="1">
      <alignment horizontal="right"/>
    </xf>
    <xf numFmtId="169" fontId="16" fillId="2" borderId="0" xfId="0" applyNumberFormat="1" applyFont="1" applyFill="1" applyAlignment="1">
      <alignment horizontal="right"/>
    </xf>
    <xf numFmtId="169" fontId="16" fillId="13" borderId="0" xfId="21" applyNumberFormat="1" applyFont="1" applyFill="1" applyAlignment="1">
      <alignment horizontal="right"/>
    </xf>
    <xf numFmtId="169" fontId="16" fillId="2" borderId="0" xfId="21" applyNumberFormat="1" applyFont="1" applyFill="1" applyAlignment="1">
      <alignment horizontal="right"/>
    </xf>
    <xf numFmtId="169" fontId="17" fillId="13" borderId="0" xfId="0" applyNumberFormat="1" applyFont="1" applyFill="1" applyAlignment="1">
      <alignment horizontal="right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Millares [0]" xfId="21"/>
    <cellStyle name="Normal 16" xfId="22"/>
    <cellStyle name="Millares 2" xfId="23"/>
    <cellStyle name="Normal 2 7" xfId="24"/>
    <cellStyle name="Normal 5" xfId="25"/>
    <cellStyle name="Porcentaje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269"/>
  <sheetViews>
    <sheetView tabSelected="1" workbookViewId="0" topLeftCell="BW170">
      <selection activeCell="BZ201" sqref="BZ201"/>
    </sheetView>
  </sheetViews>
  <sheetFormatPr defaultColWidth="11.421875" defaultRowHeight="15"/>
  <cols>
    <col min="1" max="1" width="44.421875" style="7" hidden="1" customWidth="1"/>
    <col min="2" max="2" width="18.7109375" style="6" hidden="1" customWidth="1"/>
    <col min="3" max="3" width="17.57421875" style="6" hidden="1" customWidth="1"/>
    <col min="4" max="4" width="18.8515625" style="6" hidden="1" customWidth="1"/>
    <col min="5" max="5" width="18.7109375" style="6" hidden="1" customWidth="1"/>
    <col min="6" max="6" width="10.140625" style="291" hidden="1" customWidth="1"/>
    <col min="7" max="7" width="6.28125" style="7" hidden="1" customWidth="1"/>
    <col min="8" max="8" width="44.421875" style="7" hidden="1" customWidth="1"/>
    <col min="9" max="9" width="18.7109375" style="6" hidden="1" customWidth="1"/>
    <col min="10" max="10" width="17.57421875" style="6" hidden="1" customWidth="1"/>
    <col min="11" max="11" width="15.8515625" style="6" hidden="1" customWidth="1"/>
    <col min="12" max="12" width="18.7109375" style="6" hidden="1" customWidth="1"/>
    <col min="13" max="13" width="6.28125" style="7" hidden="1" customWidth="1"/>
    <col min="14" max="14" width="44.421875" style="7" hidden="1" customWidth="1"/>
    <col min="15" max="15" width="18.7109375" style="6" hidden="1" customWidth="1"/>
    <col min="16" max="16" width="17.57421875" style="6" hidden="1" customWidth="1"/>
    <col min="17" max="17" width="15.8515625" style="6" hidden="1" customWidth="1"/>
    <col min="18" max="18" width="18.7109375" style="6" hidden="1" customWidth="1"/>
    <col min="19" max="19" width="6.28125" style="7" hidden="1" customWidth="1"/>
    <col min="20" max="20" width="44.421875" style="7" hidden="1" customWidth="1"/>
    <col min="21" max="21" width="18.7109375" style="6" hidden="1" customWidth="1"/>
    <col min="22" max="22" width="17.57421875" style="249" hidden="1" customWidth="1"/>
    <col min="23" max="23" width="15.8515625" style="249" hidden="1" customWidth="1"/>
    <col min="24" max="24" width="18.7109375" style="6" hidden="1" customWidth="1"/>
    <col min="25" max="25" width="6.28125" style="7" hidden="1" customWidth="1"/>
    <col min="26" max="26" width="44.421875" style="7" hidden="1" customWidth="1"/>
    <col min="27" max="27" width="18.7109375" style="6" hidden="1" customWidth="1"/>
    <col min="28" max="28" width="17.57421875" style="249" hidden="1" customWidth="1"/>
    <col min="29" max="29" width="19.00390625" style="249" hidden="1" customWidth="1"/>
    <col min="30" max="30" width="18.57421875" style="6" hidden="1" customWidth="1"/>
    <col min="31" max="31" width="7.00390625" style="7" hidden="1" customWidth="1"/>
    <col min="32" max="32" width="44.421875" style="7" hidden="1" customWidth="1"/>
    <col min="33" max="33" width="18.7109375" style="6" hidden="1" customWidth="1"/>
    <col min="34" max="34" width="17.57421875" style="6" hidden="1" customWidth="1"/>
    <col min="35" max="35" width="15.8515625" style="6" hidden="1" customWidth="1"/>
    <col min="36" max="36" width="18.7109375" style="6" hidden="1" customWidth="1"/>
    <col min="37" max="37" width="6.28125" style="7" hidden="1" customWidth="1"/>
    <col min="38" max="38" width="44.421875" style="7" hidden="1" customWidth="1"/>
    <col min="39" max="39" width="18.7109375" style="6" hidden="1" customWidth="1"/>
    <col min="40" max="40" width="17.57421875" style="249" hidden="1" customWidth="1"/>
    <col min="41" max="41" width="15.8515625" style="249" hidden="1" customWidth="1"/>
    <col min="42" max="42" width="18.7109375" style="6" hidden="1" customWidth="1"/>
    <col min="43" max="43" width="6.28125" style="7" hidden="1" customWidth="1"/>
    <col min="44" max="44" width="44.421875" style="7" hidden="1" customWidth="1"/>
    <col min="45" max="45" width="18.7109375" style="6" hidden="1" customWidth="1"/>
    <col min="46" max="46" width="17.57421875" style="249" hidden="1" customWidth="1"/>
    <col min="47" max="47" width="15.140625" style="249" hidden="1" customWidth="1"/>
    <col min="48" max="48" width="9.57421875" style="6" hidden="1" customWidth="1"/>
    <col min="49" max="49" width="10.140625" style="7" hidden="1" customWidth="1"/>
    <col min="50" max="50" width="44.421875" style="7" hidden="1" customWidth="1"/>
    <col min="51" max="51" width="18.7109375" style="6" hidden="1" customWidth="1"/>
    <col min="52" max="52" width="17.57421875" style="249" hidden="1" customWidth="1"/>
    <col min="53" max="53" width="15.8515625" style="249" hidden="1" customWidth="1"/>
    <col min="54" max="54" width="18.7109375" style="6" hidden="1" customWidth="1"/>
    <col min="55" max="55" width="6.28125" style="7" customWidth="1"/>
    <col min="56" max="56" width="44.421875" style="7" hidden="1" customWidth="1"/>
    <col min="57" max="57" width="18.7109375" style="249" hidden="1" customWidth="1"/>
    <col min="58" max="58" width="17.57421875" style="249" hidden="1" customWidth="1"/>
    <col min="59" max="59" width="15.8515625" style="249" hidden="1" customWidth="1"/>
    <col min="60" max="60" width="18.7109375" style="249" hidden="1" customWidth="1"/>
    <col min="61" max="61" width="6.28125" style="7" hidden="1" customWidth="1"/>
    <col min="62" max="62" width="44.421875" style="7" hidden="1" customWidth="1"/>
    <col min="63" max="63" width="18.7109375" style="249" hidden="1" customWidth="1"/>
    <col min="64" max="64" width="17.57421875" style="249" hidden="1" customWidth="1"/>
    <col min="65" max="65" width="15.8515625" style="249" hidden="1" customWidth="1"/>
    <col min="66" max="66" width="18.7109375" style="249" hidden="1" customWidth="1"/>
    <col min="67" max="67" width="6.28125" style="7" hidden="1" customWidth="1"/>
    <col min="68" max="68" width="44.421875" style="7" hidden="1" customWidth="1"/>
    <col min="69" max="69" width="18.7109375" style="249" hidden="1" customWidth="1"/>
    <col min="70" max="70" width="17.57421875" style="249" hidden="1" customWidth="1"/>
    <col min="71" max="71" width="15.8515625" style="249" hidden="1" customWidth="1"/>
    <col min="72" max="72" width="18.7109375" style="249" hidden="1" customWidth="1"/>
    <col min="73" max="73" width="6.28125" style="7" hidden="1" customWidth="1"/>
    <col min="74" max="74" width="42.8515625" style="7" customWidth="1"/>
    <col min="75" max="75" width="20.7109375" style="6" bestFit="1" customWidth="1"/>
    <col min="76" max="76" width="22.421875" style="6" bestFit="1" customWidth="1"/>
    <col min="77" max="77" width="20.421875" style="6" customWidth="1"/>
    <col min="78" max="78" width="20.28125" style="6" customWidth="1"/>
    <col min="79" max="79" width="19.7109375" style="7" customWidth="1"/>
    <col min="80" max="80" width="20.57421875" style="7" customWidth="1"/>
    <col min="81" max="16384" width="11.421875" style="7" customWidth="1"/>
  </cols>
  <sheetData>
    <row r="1" spans="1:78" ht="15.75">
      <c r="A1" s="379" t="s">
        <v>50</v>
      </c>
      <c r="B1" s="379"/>
      <c r="C1" s="379"/>
      <c r="D1" s="379"/>
      <c r="E1" s="379"/>
      <c r="H1" s="379" t="s">
        <v>50</v>
      </c>
      <c r="I1" s="379"/>
      <c r="J1" s="379"/>
      <c r="K1" s="379"/>
      <c r="L1" s="379"/>
      <c r="N1" s="379" t="s">
        <v>50</v>
      </c>
      <c r="O1" s="379"/>
      <c r="P1" s="379"/>
      <c r="Q1" s="379"/>
      <c r="R1" s="379"/>
      <c r="T1" s="379" t="s">
        <v>50</v>
      </c>
      <c r="U1" s="379"/>
      <c r="V1" s="379"/>
      <c r="W1" s="379"/>
      <c r="X1" s="379"/>
      <c r="Z1" s="379" t="s">
        <v>50</v>
      </c>
      <c r="AA1" s="379"/>
      <c r="AB1" s="379"/>
      <c r="AC1" s="379"/>
      <c r="AD1" s="379"/>
      <c r="AF1" s="379" t="s">
        <v>50</v>
      </c>
      <c r="AG1" s="379"/>
      <c r="AH1" s="379"/>
      <c r="AI1" s="379"/>
      <c r="AJ1" s="379"/>
      <c r="AL1" s="379" t="s">
        <v>50</v>
      </c>
      <c r="AM1" s="379"/>
      <c r="AN1" s="379"/>
      <c r="AO1" s="379"/>
      <c r="AP1" s="379"/>
      <c r="AR1" s="379" t="s">
        <v>50</v>
      </c>
      <c r="AS1" s="379"/>
      <c r="AT1" s="379"/>
      <c r="AU1" s="379"/>
      <c r="AV1" s="379"/>
      <c r="AX1" s="379" t="s">
        <v>50</v>
      </c>
      <c r="AY1" s="379"/>
      <c r="AZ1" s="379"/>
      <c r="BA1" s="379"/>
      <c r="BB1" s="379"/>
      <c r="BD1" s="379" t="s">
        <v>50</v>
      </c>
      <c r="BE1" s="379"/>
      <c r="BF1" s="379"/>
      <c r="BG1" s="379"/>
      <c r="BH1" s="379"/>
      <c r="BJ1" s="379" t="s">
        <v>50</v>
      </c>
      <c r="BK1" s="379"/>
      <c r="BL1" s="379"/>
      <c r="BM1" s="379"/>
      <c r="BN1" s="379"/>
      <c r="BP1" s="379" t="s">
        <v>50</v>
      </c>
      <c r="BQ1" s="379"/>
      <c r="BR1" s="379"/>
      <c r="BS1" s="379"/>
      <c r="BT1" s="379"/>
      <c r="BV1" s="379" t="s">
        <v>50</v>
      </c>
      <c r="BW1" s="379"/>
      <c r="BX1" s="379"/>
      <c r="BY1" s="379"/>
      <c r="BZ1" s="379"/>
    </row>
    <row r="2" spans="2:79" ht="15.75">
      <c r="B2" s="310"/>
      <c r="C2" s="43" t="s">
        <v>49</v>
      </c>
      <c r="D2" s="8"/>
      <c r="E2" s="8"/>
      <c r="H2" s="20"/>
      <c r="I2" s="21"/>
      <c r="J2" s="44" t="s">
        <v>51</v>
      </c>
      <c r="K2" s="21"/>
      <c r="L2" s="21"/>
      <c r="N2" s="45"/>
      <c r="O2" s="46"/>
      <c r="P2" s="47" t="s">
        <v>52</v>
      </c>
      <c r="Q2" s="46"/>
      <c r="R2" s="46"/>
      <c r="T2" s="76"/>
      <c r="U2" s="77"/>
      <c r="V2" s="323" t="s">
        <v>53</v>
      </c>
      <c r="W2" s="324"/>
      <c r="X2" s="77"/>
      <c r="Z2" s="104"/>
      <c r="AA2" s="105"/>
      <c r="AB2" s="331" t="s">
        <v>54</v>
      </c>
      <c r="AC2" s="332"/>
      <c r="AD2" s="105"/>
      <c r="AF2" s="132"/>
      <c r="AG2" s="133"/>
      <c r="AH2" s="134" t="s">
        <v>55</v>
      </c>
      <c r="AI2" s="133"/>
      <c r="AJ2" s="133"/>
      <c r="AL2" s="163"/>
      <c r="AM2" s="164"/>
      <c r="AN2" s="252" t="s">
        <v>56</v>
      </c>
      <c r="AO2" s="251"/>
      <c r="AP2" s="164"/>
      <c r="AR2" s="132"/>
      <c r="AS2" s="133"/>
      <c r="AT2" s="369" t="s">
        <v>57</v>
      </c>
      <c r="AU2" s="370"/>
      <c r="AV2" s="133"/>
      <c r="AX2" s="195"/>
      <c r="AY2" s="196"/>
      <c r="AZ2" s="374" t="s">
        <v>58</v>
      </c>
      <c r="BA2" s="375"/>
      <c r="BB2" s="196"/>
      <c r="BD2" s="226"/>
      <c r="BE2" s="227"/>
      <c r="BF2" s="228" t="s">
        <v>59</v>
      </c>
      <c r="BG2" s="227"/>
      <c r="BH2" s="227"/>
      <c r="BJ2" s="250"/>
      <c r="BK2" s="251"/>
      <c r="BL2" s="252" t="s">
        <v>60</v>
      </c>
      <c r="BM2" s="251"/>
      <c r="BN2" s="251"/>
      <c r="BP2" s="267"/>
      <c r="BQ2" s="268"/>
      <c r="BR2" s="269" t="s">
        <v>61</v>
      </c>
      <c r="BS2" s="268"/>
      <c r="BT2" s="268"/>
      <c r="BV2" s="20"/>
      <c r="BW2" s="21"/>
      <c r="BX2" s="44" t="s">
        <v>62</v>
      </c>
      <c r="BY2" s="21"/>
      <c r="BZ2" s="21"/>
      <c r="CA2" s="193"/>
    </row>
    <row r="3" spans="2:79" ht="25.5">
      <c r="B3" s="10" t="s">
        <v>48</v>
      </c>
      <c r="C3" s="10" t="s">
        <v>46</v>
      </c>
      <c r="D3" s="10" t="s">
        <v>47</v>
      </c>
      <c r="E3" s="10" t="s">
        <v>15</v>
      </c>
      <c r="F3" s="297" t="s">
        <v>73</v>
      </c>
      <c r="H3" s="20"/>
      <c r="I3" s="22" t="s">
        <v>48</v>
      </c>
      <c r="J3" s="22" t="s">
        <v>46</v>
      </c>
      <c r="K3" s="22" t="s">
        <v>47</v>
      </c>
      <c r="L3" s="22" t="s">
        <v>15</v>
      </c>
      <c r="N3" s="45"/>
      <c r="O3" s="48" t="s">
        <v>48</v>
      </c>
      <c r="P3" s="48" t="s">
        <v>46</v>
      </c>
      <c r="Q3" s="48" t="s">
        <v>47</v>
      </c>
      <c r="R3" s="48" t="s">
        <v>15</v>
      </c>
      <c r="T3" s="76"/>
      <c r="U3" s="78" t="s">
        <v>48</v>
      </c>
      <c r="V3" s="325" t="s">
        <v>46</v>
      </c>
      <c r="W3" s="325" t="s">
        <v>47</v>
      </c>
      <c r="X3" s="78" t="s">
        <v>15</v>
      </c>
      <c r="Z3" s="104"/>
      <c r="AA3" s="106" t="s">
        <v>48</v>
      </c>
      <c r="AB3" s="333" t="s">
        <v>46</v>
      </c>
      <c r="AC3" s="333" t="s">
        <v>47</v>
      </c>
      <c r="AD3" s="106" t="s">
        <v>15</v>
      </c>
      <c r="AF3" s="132"/>
      <c r="AG3" s="135" t="s">
        <v>48</v>
      </c>
      <c r="AH3" s="135" t="s">
        <v>46</v>
      </c>
      <c r="AI3" s="135" t="s">
        <v>47</v>
      </c>
      <c r="AJ3" s="135" t="s">
        <v>15</v>
      </c>
      <c r="AL3" s="163"/>
      <c r="AM3" s="165" t="s">
        <v>48</v>
      </c>
      <c r="AN3" s="253" t="s">
        <v>46</v>
      </c>
      <c r="AO3" s="253" t="s">
        <v>47</v>
      </c>
      <c r="AP3" s="165" t="s">
        <v>15</v>
      </c>
      <c r="AR3" s="132"/>
      <c r="AS3" s="135" t="s">
        <v>48</v>
      </c>
      <c r="AT3" s="339" t="s">
        <v>46</v>
      </c>
      <c r="AU3" s="339" t="s">
        <v>47</v>
      </c>
      <c r="AV3" s="135" t="s">
        <v>15</v>
      </c>
      <c r="AX3" s="195"/>
      <c r="AY3" s="197" t="s">
        <v>48</v>
      </c>
      <c r="AZ3" s="376" t="s">
        <v>46</v>
      </c>
      <c r="BA3" s="376" t="s">
        <v>47</v>
      </c>
      <c r="BB3" s="197" t="s">
        <v>15</v>
      </c>
      <c r="BD3" s="226"/>
      <c r="BE3" s="229" t="s">
        <v>48</v>
      </c>
      <c r="BF3" s="229" t="s">
        <v>46</v>
      </c>
      <c r="BG3" s="229" t="s">
        <v>47</v>
      </c>
      <c r="BH3" s="229" t="s">
        <v>15</v>
      </c>
      <c r="BJ3" s="250"/>
      <c r="BK3" s="253" t="s">
        <v>48</v>
      </c>
      <c r="BL3" s="253" t="s">
        <v>46</v>
      </c>
      <c r="BM3" s="253" t="s">
        <v>47</v>
      </c>
      <c r="BN3" s="253" t="s">
        <v>15</v>
      </c>
      <c r="BP3" s="267"/>
      <c r="BQ3" s="270" t="s">
        <v>48</v>
      </c>
      <c r="BR3" s="270" t="s">
        <v>46</v>
      </c>
      <c r="BS3" s="270" t="s">
        <v>47</v>
      </c>
      <c r="BT3" s="270" t="s">
        <v>15</v>
      </c>
      <c r="BV3" s="20"/>
      <c r="BW3" s="382" t="s">
        <v>45</v>
      </c>
      <c r="BX3" s="382" t="s">
        <v>42</v>
      </c>
      <c r="BY3" s="382" t="s">
        <v>43</v>
      </c>
      <c r="BZ3" s="382" t="s">
        <v>44</v>
      </c>
      <c r="CA3" s="193"/>
    </row>
    <row r="4" spans="2:79" ht="18">
      <c r="B4" s="10"/>
      <c r="C4" s="10"/>
      <c r="D4" s="10"/>
      <c r="E4" s="10"/>
      <c r="F4" s="297"/>
      <c r="H4" s="20"/>
      <c r="I4" s="22"/>
      <c r="J4" s="22"/>
      <c r="K4" s="22"/>
      <c r="L4" s="22"/>
      <c r="N4" s="45"/>
      <c r="O4" s="48"/>
      <c r="P4" s="48"/>
      <c r="Q4" s="48"/>
      <c r="R4" s="48"/>
      <c r="T4" s="76"/>
      <c r="U4" s="78"/>
      <c r="V4" s="325"/>
      <c r="W4" s="325"/>
      <c r="X4" s="78"/>
      <c r="Z4" s="104"/>
      <c r="AA4" s="106"/>
      <c r="AB4" s="333"/>
      <c r="AC4" s="333"/>
      <c r="AD4" s="106"/>
      <c r="AF4" s="132"/>
      <c r="AG4" s="135"/>
      <c r="AH4" s="135"/>
      <c r="AI4" s="135"/>
      <c r="AJ4" s="135"/>
      <c r="AL4" s="163"/>
      <c r="AM4" s="165"/>
      <c r="AN4" s="253"/>
      <c r="AO4" s="253"/>
      <c r="AP4" s="165"/>
      <c r="AR4" s="132"/>
      <c r="AS4" s="135"/>
      <c r="AT4" s="339"/>
      <c r="AU4" s="339"/>
      <c r="AV4" s="135"/>
      <c r="AX4" s="195"/>
      <c r="AY4" s="197"/>
      <c r="AZ4" s="376"/>
      <c r="BA4" s="376"/>
      <c r="BB4" s="197"/>
      <c r="BD4" s="226"/>
      <c r="BE4" s="229"/>
      <c r="BF4" s="229"/>
      <c r="BG4" s="229"/>
      <c r="BH4" s="229"/>
      <c r="BJ4" s="250"/>
      <c r="BK4" s="253"/>
      <c r="BL4" s="253"/>
      <c r="BM4" s="253"/>
      <c r="BN4" s="253"/>
      <c r="BP4" s="267"/>
      <c r="BQ4" s="270"/>
      <c r="BR4" s="270"/>
      <c r="BS4" s="270"/>
      <c r="BT4" s="270"/>
      <c r="BV4" s="405" t="s">
        <v>64</v>
      </c>
      <c r="BW4" s="22"/>
      <c r="BX4" s="22"/>
      <c r="BY4" s="22"/>
      <c r="BZ4" s="22"/>
      <c r="CA4" s="193"/>
    </row>
    <row r="5" spans="1:78" ht="15.75">
      <c r="A5" s="1" t="s">
        <v>64</v>
      </c>
      <c r="E5" s="290"/>
      <c r="T5" s="79" t="s">
        <v>64</v>
      </c>
      <c r="U5" s="80"/>
      <c r="V5" s="326"/>
      <c r="W5" s="326"/>
      <c r="X5" s="80"/>
      <c r="Z5" s="107" t="s">
        <v>64</v>
      </c>
      <c r="AF5" s="136" t="s">
        <v>64</v>
      </c>
      <c r="AG5" s="137"/>
      <c r="AH5" s="137"/>
      <c r="AI5" s="137"/>
      <c r="AJ5" s="137"/>
      <c r="BV5" s="388" t="s">
        <v>29</v>
      </c>
      <c r="BW5" s="411">
        <f>+BW7+BW12+BW17</f>
        <v>38028440949</v>
      </c>
      <c r="BX5" s="411">
        <f aca="true" t="shared" si="0" ref="BX5:BZ5">+BX7+BX12+BX17</f>
        <v>22794766903</v>
      </c>
      <c r="BY5" s="411">
        <f t="shared" si="0"/>
        <v>206609678</v>
      </c>
      <c r="BZ5" s="411">
        <f t="shared" si="0"/>
        <v>15027064368</v>
      </c>
    </row>
    <row r="6" spans="1:78" ht="14.25">
      <c r="A6" s="3"/>
      <c r="B6" s="290">
        <v>38028440949</v>
      </c>
      <c r="D6" s="290"/>
      <c r="E6" s="290"/>
      <c r="T6" s="76"/>
      <c r="U6" s="80"/>
      <c r="V6" s="326"/>
      <c r="W6" s="326"/>
      <c r="X6" s="80"/>
      <c r="AF6" s="132"/>
      <c r="AG6" s="137"/>
      <c r="AH6" s="137"/>
      <c r="AI6" s="137"/>
      <c r="AJ6" s="137"/>
      <c r="BV6" s="383"/>
      <c r="BW6" s="412"/>
      <c r="BX6" s="412"/>
      <c r="BY6" s="412"/>
      <c r="BZ6" s="412"/>
    </row>
    <row r="7" spans="1:81" ht="15">
      <c r="A7" s="15" t="s">
        <v>14</v>
      </c>
      <c r="B7" s="16">
        <f>SUM(B9:B10)</f>
        <v>1824848599</v>
      </c>
      <c r="C7" s="16">
        <f aca="true" t="shared" si="1" ref="C7:D7">SUM(C9:C10)</f>
        <v>0</v>
      </c>
      <c r="D7" s="16">
        <f t="shared" si="1"/>
        <v>0</v>
      </c>
      <c r="E7" s="16">
        <f>+B7-C7-D7</f>
        <v>1824848599</v>
      </c>
      <c r="F7" s="296"/>
      <c r="H7" s="26" t="s">
        <v>74</v>
      </c>
      <c r="I7" s="27">
        <f>SUM(I9:I10)</f>
        <v>1824848599</v>
      </c>
      <c r="J7" s="27">
        <f aca="true" t="shared" si="2" ref="J7:K7">SUM(J9:J10)</f>
        <v>0</v>
      </c>
      <c r="K7" s="27">
        <f t="shared" si="2"/>
        <v>0</v>
      </c>
      <c r="L7" s="27">
        <f>+I7-J7-K7</f>
        <v>1824848599</v>
      </c>
      <c r="M7" s="19"/>
      <c r="N7" s="52" t="s">
        <v>74</v>
      </c>
      <c r="O7" s="53">
        <f>SUM(O9:O10)</f>
        <v>1824848599</v>
      </c>
      <c r="P7" s="53">
        <f aca="true" t="shared" si="3" ref="P7:Q7">SUM(P9:P10)</f>
        <v>263762205</v>
      </c>
      <c r="Q7" s="53">
        <f t="shared" si="3"/>
        <v>0</v>
      </c>
      <c r="R7" s="53">
        <f>+O7-P7-Q7</f>
        <v>1561086394</v>
      </c>
      <c r="S7" s="19"/>
      <c r="T7" s="82" t="s">
        <v>74</v>
      </c>
      <c r="U7" s="83">
        <f>SUM(U9:U10)</f>
        <v>1561086394</v>
      </c>
      <c r="V7" s="102">
        <f aca="true" t="shared" si="4" ref="V7:W7">SUM(V9:V10)</f>
        <v>0</v>
      </c>
      <c r="W7" s="102">
        <f t="shared" si="4"/>
        <v>0</v>
      </c>
      <c r="X7" s="83">
        <f>+U7-V7-W7</f>
        <v>1561086394</v>
      </c>
      <c r="Y7" s="19"/>
      <c r="Z7" s="110" t="s">
        <v>74</v>
      </c>
      <c r="AA7" s="111">
        <f>SUM(AA9:AA10)</f>
        <v>1561086394</v>
      </c>
      <c r="AB7" s="120">
        <f aca="true" t="shared" si="5" ref="AB7:AC7">SUM(AB9:AB10)</f>
        <v>1195748981</v>
      </c>
      <c r="AC7" s="120">
        <f t="shared" si="5"/>
        <v>0</v>
      </c>
      <c r="AD7" s="111">
        <f>+AA7-AB7-AC7</f>
        <v>365337413</v>
      </c>
      <c r="AE7" s="19"/>
      <c r="AF7" s="139" t="s">
        <v>74</v>
      </c>
      <c r="AG7" s="140">
        <f>SUM(AG9:AG10)</f>
        <v>365337413</v>
      </c>
      <c r="AH7" s="140">
        <f aca="true" t="shared" si="6" ref="AH7:AI7">SUM(AH9:AH10)</f>
        <v>0</v>
      </c>
      <c r="AI7" s="140">
        <f t="shared" si="6"/>
        <v>0</v>
      </c>
      <c r="AJ7" s="140">
        <f>+AG7-AH7-AI7</f>
        <v>365337413</v>
      </c>
      <c r="AK7" s="19"/>
      <c r="AL7" s="169" t="s">
        <v>74</v>
      </c>
      <c r="AM7" s="170">
        <f>SUM(AM9:AM10)</f>
        <v>365337413</v>
      </c>
      <c r="AN7" s="179">
        <f aca="true" t="shared" si="7" ref="AN7:AO7">SUM(AN9:AN10)</f>
        <v>0</v>
      </c>
      <c r="AO7" s="179">
        <f t="shared" si="7"/>
        <v>0</v>
      </c>
      <c r="AP7" s="170">
        <f>+AM7-AN7-AO7</f>
        <v>365337413</v>
      </c>
      <c r="AQ7" s="19"/>
      <c r="AR7" s="139" t="s">
        <v>74</v>
      </c>
      <c r="AS7" s="140">
        <f>SUM(AS9:AS10)</f>
        <v>365337413</v>
      </c>
      <c r="AT7" s="149">
        <f aca="true" t="shared" si="8" ref="AT7:AU7">SUM(AT9:AT10)</f>
        <v>0</v>
      </c>
      <c r="AU7" s="149">
        <f t="shared" si="8"/>
        <v>0</v>
      </c>
      <c r="AV7" s="140">
        <f>+AS7-AT7-AU7</f>
        <v>365337413</v>
      </c>
      <c r="AW7" s="19"/>
      <c r="AX7" s="201" t="s">
        <v>74</v>
      </c>
      <c r="AY7" s="202">
        <f>SUM(AY9:AY10)</f>
        <v>365337413</v>
      </c>
      <c r="AZ7" s="211">
        <f aca="true" t="shared" si="9" ref="AZ7:BA7">SUM(AZ9:AZ10)</f>
        <v>0</v>
      </c>
      <c r="BA7" s="211">
        <f t="shared" si="9"/>
        <v>0</v>
      </c>
      <c r="BB7" s="202">
        <f>+AY7-AZ7-BA7</f>
        <v>365337413</v>
      </c>
      <c r="BC7" s="19"/>
      <c r="BD7" s="233" t="s">
        <v>74</v>
      </c>
      <c r="BE7" s="234">
        <f>SUM(BE9:BE10)</f>
        <v>365337413</v>
      </c>
      <c r="BF7" s="234">
        <f aca="true" t="shared" si="10" ref="BF7:BG7">SUM(BF9:BF10)</f>
        <v>0</v>
      </c>
      <c r="BG7" s="234">
        <f t="shared" si="10"/>
        <v>0</v>
      </c>
      <c r="BH7" s="234">
        <f>+BE7-BF7-BG7</f>
        <v>365337413</v>
      </c>
      <c r="BI7" s="19"/>
      <c r="BJ7" s="256" t="s">
        <v>74</v>
      </c>
      <c r="BK7" s="179">
        <f>SUM(BK9:BK10)</f>
        <v>365337413</v>
      </c>
      <c r="BL7" s="179">
        <f aca="true" t="shared" si="11" ref="BL7:BM7">SUM(BL9:BL10)</f>
        <v>0</v>
      </c>
      <c r="BM7" s="179">
        <f t="shared" si="11"/>
        <v>0</v>
      </c>
      <c r="BN7" s="179">
        <f>+BK7-BL7-BM7</f>
        <v>365337413</v>
      </c>
      <c r="BO7" s="19"/>
      <c r="BP7" s="274" t="s">
        <v>74</v>
      </c>
      <c r="BQ7" s="275">
        <f>SUM(BQ9:BQ10)</f>
        <v>365337413</v>
      </c>
      <c r="BR7" s="275">
        <f aca="true" t="shared" si="12" ref="BR7:BS7">SUM(BR9:BR10)</f>
        <v>0</v>
      </c>
      <c r="BS7" s="275">
        <f t="shared" si="12"/>
        <v>0</v>
      </c>
      <c r="BT7" s="275">
        <f>+BQ7-BR7-BS7</f>
        <v>365337413</v>
      </c>
      <c r="BU7" s="19"/>
      <c r="BV7" s="388" t="s">
        <v>74</v>
      </c>
      <c r="BW7" s="413">
        <f>SUM(BW9:BW10)</f>
        <v>1824848599</v>
      </c>
      <c r="BX7" s="413">
        <f aca="true" t="shared" si="13" ref="BX7:BY7">SUM(BX9:BX10)</f>
        <v>1459511186</v>
      </c>
      <c r="BY7" s="413">
        <f t="shared" si="13"/>
        <v>0</v>
      </c>
      <c r="BZ7" s="413">
        <f>+BW7-BX7-BY7</f>
        <v>365337413</v>
      </c>
      <c r="CA7" s="194">
        <f>+BZ7+BZ12+BZ17</f>
        <v>15027064368</v>
      </c>
      <c r="CB7" s="194">
        <f>+CA8-CA7</f>
        <v>0</v>
      </c>
      <c r="CC7" s="193"/>
    </row>
    <row r="8" spans="1:81" ht="14.25">
      <c r="A8" s="11" t="s">
        <v>1</v>
      </c>
      <c r="B8" s="12"/>
      <c r="C8" s="12"/>
      <c r="D8" s="12"/>
      <c r="E8" s="12"/>
      <c r="F8" s="296"/>
      <c r="H8" s="28" t="s">
        <v>1</v>
      </c>
      <c r="I8" s="29"/>
      <c r="J8" s="29"/>
      <c r="K8" s="29"/>
      <c r="L8" s="29"/>
      <c r="N8" s="54" t="s">
        <v>1</v>
      </c>
      <c r="O8" s="55"/>
      <c r="P8" s="55"/>
      <c r="Q8" s="55"/>
      <c r="R8" s="55"/>
      <c r="T8" s="84" t="s">
        <v>1</v>
      </c>
      <c r="U8" s="85"/>
      <c r="V8" s="103"/>
      <c r="W8" s="103"/>
      <c r="X8" s="85"/>
      <c r="Z8" s="112" t="s">
        <v>1</v>
      </c>
      <c r="AA8" s="113"/>
      <c r="AB8" s="121"/>
      <c r="AC8" s="121"/>
      <c r="AD8" s="113"/>
      <c r="AF8" s="141" t="s">
        <v>1</v>
      </c>
      <c r="AG8" s="142"/>
      <c r="AH8" s="142"/>
      <c r="AI8" s="142"/>
      <c r="AJ8" s="142"/>
      <c r="AL8" s="171" t="s">
        <v>1</v>
      </c>
      <c r="AM8" s="172"/>
      <c r="AN8" s="180"/>
      <c r="AO8" s="180"/>
      <c r="AP8" s="172"/>
      <c r="AR8" s="141" t="s">
        <v>1</v>
      </c>
      <c r="AS8" s="142"/>
      <c r="AT8" s="150"/>
      <c r="AU8" s="150"/>
      <c r="AV8" s="142"/>
      <c r="AX8" s="203" t="s">
        <v>1</v>
      </c>
      <c r="AY8" s="204"/>
      <c r="AZ8" s="212"/>
      <c r="BA8" s="212"/>
      <c r="BB8" s="204"/>
      <c r="BD8" s="235" t="s">
        <v>1</v>
      </c>
      <c r="BE8" s="236"/>
      <c r="BF8" s="236"/>
      <c r="BG8" s="236"/>
      <c r="BH8" s="236"/>
      <c r="BJ8" s="257" t="s">
        <v>1</v>
      </c>
      <c r="BK8" s="180"/>
      <c r="BL8" s="180"/>
      <c r="BM8" s="180"/>
      <c r="BN8" s="180"/>
      <c r="BP8" s="276" t="s">
        <v>1</v>
      </c>
      <c r="BQ8" s="277"/>
      <c r="BR8" s="277"/>
      <c r="BS8" s="277"/>
      <c r="BT8" s="277"/>
      <c r="BV8" s="406" t="s">
        <v>1</v>
      </c>
      <c r="BW8" s="414"/>
      <c r="BX8" s="414"/>
      <c r="BY8" s="414"/>
      <c r="BZ8" s="414"/>
      <c r="CA8" s="193">
        <v>15027064368</v>
      </c>
      <c r="CC8" s="193"/>
    </row>
    <row r="9" spans="1:81" ht="14.25">
      <c r="A9" s="13" t="s">
        <v>69</v>
      </c>
      <c r="B9" s="70">
        <v>1776848599</v>
      </c>
      <c r="C9" s="70">
        <v>0</v>
      </c>
      <c r="D9" s="70">
        <v>0</v>
      </c>
      <c r="E9" s="70">
        <f>+B9-C9-D9</f>
        <v>1776848599</v>
      </c>
      <c r="F9" s="296"/>
      <c r="H9" s="30" t="s">
        <v>69</v>
      </c>
      <c r="I9" s="31">
        <f>+E9</f>
        <v>1776848599</v>
      </c>
      <c r="J9" s="73">
        <v>0</v>
      </c>
      <c r="K9" s="73">
        <v>0</v>
      </c>
      <c r="L9" s="31">
        <f>+I9-J9-K9</f>
        <v>1776848599</v>
      </c>
      <c r="N9" s="56" t="s">
        <v>69</v>
      </c>
      <c r="O9" s="57">
        <f>+L9</f>
        <v>1776848599</v>
      </c>
      <c r="P9" s="75">
        <v>263762205</v>
      </c>
      <c r="Q9" s="75">
        <v>0</v>
      </c>
      <c r="R9" s="57">
        <f>+O9-P9-Q9</f>
        <v>1513086394</v>
      </c>
      <c r="T9" s="86" t="s">
        <v>69</v>
      </c>
      <c r="U9" s="87">
        <f>+R9</f>
        <v>1513086394</v>
      </c>
      <c r="V9" s="91">
        <v>0</v>
      </c>
      <c r="W9" s="91">
        <v>0</v>
      </c>
      <c r="X9" s="87">
        <f>+U9-V9-W9</f>
        <v>1513086394</v>
      </c>
      <c r="Z9" s="114" t="s">
        <v>69</v>
      </c>
      <c r="AA9" s="115">
        <f>+X9</f>
        <v>1513086394</v>
      </c>
      <c r="AB9" s="116">
        <v>1147748981</v>
      </c>
      <c r="AC9" s="116">
        <v>0</v>
      </c>
      <c r="AD9" s="115">
        <f>+AA9-AB9-AC9</f>
        <v>365337413</v>
      </c>
      <c r="AF9" s="143" t="s">
        <v>69</v>
      </c>
      <c r="AG9" s="144">
        <f>+AD9</f>
        <v>365337413</v>
      </c>
      <c r="AH9" s="145">
        <v>0</v>
      </c>
      <c r="AI9" s="145">
        <v>0</v>
      </c>
      <c r="AJ9" s="144">
        <f>+AG9-AH9-AI9</f>
        <v>365337413</v>
      </c>
      <c r="AL9" s="173" t="s">
        <v>69</v>
      </c>
      <c r="AM9" s="174">
        <f>+AJ9</f>
        <v>365337413</v>
      </c>
      <c r="AN9" s="175">
        <v>0</v>
      </c>
      <c r="AO9" s="175">
        <v>0</v>
      </c>
      <c r="AP9" s="174">
        <f>+AM9-AN9-AO9</f>
        <v>365337413</v>
      </c>
      <c r="AR9" s="143" t="s">
        <v>69</v>
      </c>
      <c r="AS9" s="144">
        <f>+AP9</f>
        <v>365337413</v>
      </c>
      <c r="AT9" s="145">
        <v>0</v>
      </c>
      <c r="AU9" s="145">
        <v>0</v>
      </c>
      <c r="AV9" s="144">
        <f>+AS9-AT9-AU9</f>
        <v>365337413</v>
      </c>
      <c r="AX9" s="205" t="s">
        <v>69</v>
      </c>
      <c r="AY9" s="206">
        <f>+AV9</f>
        <v>365337413</v>
      </c>
      <c r="AZ9" s="207">
        <v>0</v>
      </c>
      <c r="BA9" s="207">
        <v>0</v>
      </c>
      <c r="BB9" s="206">
        <f>+AY9-AZ9-BA9</f>
        <v>365337413</v>
      </c>
      <c r="BD9" s="237" t="s">
        <v>69</v>
      </c>
      <c r="BE9" s="238">
        <f>+BB9</f>
        <v>365337413</v>
      </c>
      <c r="BF9" s="238">
        <v>0</v>
      </c>
      <c r="BG9" s="238">
        <v>0</v>
      </c>
      <c r="BH9" s="238">
        <f>+BE9-BF9-BG9</f>
        <v>365337413</v>
      </c>
      <c r="BJ9" s="181" t="s">
        <v>69</v>
      </c>
      <c r="BK9" s="175">
        <f>+BH9</f>
        <v>365337413</v>
      </c>
      <c r="BL9" s="175">
        <v>0</v>
      </c>
      <c r="BM9" s="175">
        <v>0</v>
      </c>
      <c r="BN9" s="175">
        <f>+BK9-BL9-BM9</f>
        <v>365337413</v>
      </c>
      <c r="BP9" s="278" t="s">
        <v>69</v>
      </c>
      <c r="BQ9" s="279">
        <f>+BN9</f>
        <v>365337413</v>
      </c>
      <c r="BR9" s="279">
        <v>0</v>
      </c>
      <c r="BS9" s="279">
        <v>0</v>
      </c>
      <c r="BT9" s="279">
        <f>+BQ9-BR9-BS9</f>
        <v>365337413</v>
      </c>
      <c r="BV9" s="407" t="s">
        <v>69</v>
      </c>
      <c r="BW9" s="415">
        <f>+B9</f>
        <v>1776848599</v>
      </c>
      <c r="BX9" s="415">
        <f>+C9+J9+P9+V9+AB9+AH9+AN9+AT9+AZ9+BF9+BL9+BR9</f>
        <v>1411511186</v>
      </c>
      <c r="BY9" s="415">
        <f>+D9+K9+Q9+W9+AC9+AI9+AO9+AU9+BA9+BG9+BM9+BS9</f>
        <v>0</v>
      </c>
      <c r="BZ9" s="415">
        <f>+BW9-BX9-BY9</f>
        <v>365337413</v>
      </c>
      <c r="CC9" s="193"/>
    </row>
    <row r="10" spans="1:81" ht="14.25">
      <c r="A10" s="13" t="s">
        <v>70</v>
      </c>
      <c r="B10" s="70">
        <v>48000000</v>
      </c>
      <c r="C10" s="70">
        <v>0</v>
      </c>
      <c r="D10" s="70">
        <v>0</v>
      </c>
      <c r="E10" s="70">
        <f>+B10-C10-D10</f>
        <v>48000000</v>
      </c>
      <c r="F10" s="296"/>
      <c r="H10" s="30" t="s">
        <v>70</v>
      </c>
      <c r="I10" s="31">
        <f>+E10</f>
        <v>48000000</v>
      </c>
      <c r="J10" s="73">
        <v>0</v>
      </c>
      <c r="K10" s="73">
        <v>0</v>
      </c>
      <c r="L10" s="31">
        <f>+I10-J10-K10</f>
        <v>48000000</v>
      </c>
      <c r="N10" s="56" t="s">
        <v>70</v>
      </c>
      <c r="O10" s="57">
        <f>+L10</f>
        <v>48000000</v>
      </c>
      <c r="P10" s="75">
        <v>0</v>
      </c>
      <c r="Q10" s="75">
        <v>0</v>
      </c>
      <c r="R10" s="57">
        <f>+O10-P10-Q10</f>
        <v>48000000</v>
      </c>
      <c r="T10" s="86" t="s">
        <v>70</v>
      </c>
      <c r="U10" s="87">
        <f>+R10</f>
        <v>48000000</v>
      </c>
      <c r="V10" s="91">
        <v>0</v>
      </c>
      <c r="W10" s="91">
        <v>0</v>
      </c>
      <c r="X10" s="87">
        <f>+U10-V10-W10</f>
        <v>48000000</v>
      </c>
      <c r="Z10" s="114" t="s">
        <v>70</v>
      </c>
      <c r="AA10" s="115">
        <f>+X10</f>
        <v>48000000</v>
      </c>
      <c r="AB10" s="116">
        <v>48000000</v>
      </c>
      <c r="AC10" s="116">
        <v>0</v>
      </c>
      <c r="AD10" s="115">
        <f>+AA10-AB10-AC10</f>
        <v>0</v>
      </c>
      <c r="AF10" s="143" t="s">
        <v>70</v>
      </c>
      <c r="AG10" s="144">
        <f>+AD10</f>
        <v>0</v>
      </c>
      <c r="AH10" s="145">
        <v>0</v>
      </c>
      <c r="AI10" s="145">
        <v>0</v>
      </c>
      <c r="AJ10" s="144">
        <f>+AG10-AH10-AI10</f>
        <v>0</v>
      </c>
      <c r="AL10" s="173" t="s">
        <v>70</v>
      </c>
      <c r="AM10" s="174">
        <f>+AJ10</f>
        <v>0</v>
      </c>
      <c r="AN10" s="175">
        <v>0</v>
      </c>
      <c r="AO10" s="175">
        <v>0</v>
      </c>
      <c r="AP10" s="174">
        <f>+AM10-AN10-AO10</f>
        <v>0</v>
      </c>
      <c r="AR10" s="143" t="s">
        <v>70</v>
      </c>
      <c r="AS10" s="144">
        <f>+AP10</f>
        <v>0</v>
      </c>
      <c r="AT10" s="145">
        <v>0</v>
      </c>
      <c r="AU10" s="145">
        <v>0</v>
      </c>
      <c r="AV10" s="144">
        <f>+AS10-AT10-AU10</f>
        <v>0</v>
      </c>
      <c r="AX10" s="205" t="s">
        <v>70</v>
      </c>
      <c r="AY10" s="206">
        <f>+AV10</f>
        <v>0</v>
      </c>
      <c r="AZ10" s="207">
        <v>0</v>
      </c>
      <c r="BA10" s="207">
        <v>0</v>
      </c>
      <c r="BB10" s="206">
        <f>+AY10-AZ10-BA10</f>
        <v>0</v>
      </c>
      <c r="BD10" s="237" t="s">
        <v>70</v>
      </c>
      <c r="BE10" s="238">
        <f>+BB10</f>
        <v>0</v>
      </c>
      <c r="BF10" s="238">
        <v>0</v>
      </c>
      <c r="BG10" s="238">
        <v>0</v>
      </c>
      <c r="BH10" s="238">
        <f>+BE10-BF10-BG10</f>
        <v>0</v>
      </c>
      <c r="BJ10" s="181" t="s">
        <v>70</v>
      </c>
      <c r="BK10" s="175">
        <f>+BH10</f>
        <v>0</v>
      </c>
      <c r="BL10" s="175">
        <v>0</v>
      </c>
      <c r="BM10" s="175">
        <v>0</v>
      </c>
      <c r="BN10" s="175">
        <f>+BK10-BL10-BM10</f>
        <v>0</v>
      </c>
      <c r="BP10" s="278" t="s">
        <v>70</v>
      </c>
      <c r="BQ10" s="279">
        <f>+BN10</f>
        <v>0</v>
      </c>
      <c r="BR10" s="279">
        <v>0</v>
      </c>
      <c r="BS10" s="279">
        <v>0</v>
      </c>
      <c r="BT10" s="279">
        <f>+BQ10-BR10-BS10</f>
        <v>0</v>
      </c>
      <c r="BV10" s="407" t="s">
        <v>70</v>
      </c>
      <c r="BW10" s="415">
        <f>+B10</f>
        <v>48000000</v>
      </c>
      <c r="BX10" s="415">
        <f>+C10+J10+P10+V10+AB10+AH10+AN10+AT10+AZ10+BF10+BL10+BR10</f>
        <v>48000000</v>
      </c>
      <c r="BY10" s="415">
        <f>+D10+K10+Q10+W10+AC10+AI10+AO10+AU10+BA10+BG10+BM10+BS10</f>
        <v>0</v>
      </c>
      <c r="BZ10" s="415">
        <f>+BW10-BX10-BY10</f>
        <v>0</v>
      </c>
      <c r="CC10" s="193"/>
    </row>
    <row r="11" spans="1:81" ht="14.25">
      <c r="A11" s="13"/>
      <c r="B11" s="70"/>
      <c r="C11" s="70"/>
      <c r="D11" s="70"/>
      <c r="E11" s="70"/>
      <c r="F11" s="296"/>
      <c r="H11" s="30"/>
      <c r="I11" s="31"/>
      <c r="J11" s="73"/>
      <c r="K11" s="73"/>
      <c r="L11" s="31"/>
      <c r="N11" s="56"/>
      <c r="O11" s="57"/>
      <c r="P11" s="75"/>
      <c r="Q11" s="75"/>
      <c r="R11" s="57"/>
      <c r="T11" s="86"/>
      <c r="U11" s="87"/>
      <c r="V11" s="91"/>
      <c r="W11" s="91"/>
      <c r="X11" s="87"/>
      <c r="Z11" s="114"/>
      <c r="AA11" s="115"/>
      <c r="AB11" s="116"/>
      <c r="AC11" s="116"/>
      <c r="AD11" s="115"/>
      <c r="AF11" s="143"/>
      <c r="AG11" s="144"/>
      <c r="AH11" s="145"/>
      <c r="AI11" s="145"/>
      <c r="AJ11" s="144"/>
      <c r="AL11" s="173"/>
      <c r="AM11" s="174"/>
      <c r="AN11" s="175"/>
      <c r="AO11" s="175"/>
      <c r="AP11" s="174"/>
      <c r="AR11" s="143"/>
      <c r="AS11" s="144"/>
      <c r="AT11" s="145"/>
      <c r="AU11" s="145"/>
      <c r="AV11" s="144"/>
      <c r="AX11" s="205"/>
      <c r="AY11" s="206"/>
      <c r="AZ11" s="207"/>
      <c r="BA11" s="207"/>
      <c r="BB11" s="206"/>
      <c r="BD11" s="237"/>
      <c r="BE11" s="238"/>
      <c r="BF11" s="238"/>
      <c r="BG11" s="238"/>
      <c r="BH11" s="238"/>
      <c r="BJ11" s="181"/>
      <c r="BK11" s="175"/>
      <c r="BL11" s="175"/>
      <c r="BM11" s="175"/>
      <c r="BN11" s="175"/>
      <c r="BP11" s="278"/>
      <c r="BQ11" s="279"/>
      <c r="BR11" s="279"/>
      <c r="BS11" s="279"/>
      <c r="BT11" s="279"/>
      <c r="BV11" s="407"/>
      <c r="BW11" s="415"/>
      <c r="BX11" s="415"/>
      <c r="BY11" s="415"/>
      <c r="BZ11" s="415"/>
      <c r="CC11" s="193"/>
    </row>
    <row r="12" spans="1:81" ht="15">
      <c r="A12" s="15" t="s">
        <v>12</v>
      </c>
      <c r="B12" s="293">
        <f>SUM(B14:B15)</f>
        <v>12462987269</v>
      </c>
      <c r="C12" s="293">
        <f>SUM(C14:C15)</f>
        <v>270932788</v>
      </c>
      <c r="D12" s="293">
        <f>SUM(D14:D15)</f>
        <v>0</v>
      </c>
      <c r="E12" s="293">
        <f>+B12-C12-D12</f>
        <v>12192054481</v>
      </c>
      <c r="F12" s="296"/>
      <c r="H12" s="26" t="s">
        <v>12</v>
      </c>
      <c r="I12" s="27">
        <f>SUM(I14:I15)</f>
        <v>12192054481</v>
      </c>
      <c r="J12" s="311">
        <f aca="true" t="shared" si="14" ref="J12:K12">SUM(J14:J15)</f>
        <v>2469880364</v>
      </c>
      <c r="K12" s="311">
        <f t="shared" si="14"/>
        <v>0</v>
      </c>
      <c r="L12" s="27">
        <f>+I12-J12-K12</f>
        <v>9722174117</v>
      </c>
      <c r="M12" s="19"/>
      <c r="N12" s="52" t="s">
        <v>12</v>
      </c>
      <c r="O12" s="53">
        <f>SUM(O14:O15)</f>
        <v>9722174117</v>
      </c>
      <c r="P12" s="317">
        <f aca="true" t="shared" si="15" ref="P12:Q12">SUM(P14:P15)</f>
        <v>2427261105</v>
      </c>
      <c r="Q12" s="317">
        <f t="shared" si="15"/>
        <v>1994963</v>
      </c>
      <c r="R12" s="53">
        <f>+O12-P12-Q12</f>
        <v>7292918049</v>
      </c>
      <c r="S12" s="19"/>
      <c r="T12" s="82" t="s">
        <v>12</v>
      </c>
      <c r="U12" s="83">
        <f>SUM(U14:U15)</f>
        <v>7292918049</v>
      </c>
      <c r="V12" s="102">
        <f aca="true" t="shared" si="16" ref="V12:W12">SUM(V14:V15)</f>
        <v>2494407391</v>
      </c>
      <c r="W12" s="102">
        <f t="shared" si="16"/>
        <v>37744069</v>
      </c>
      <c r="X12" s="83">
        <f>+U12-V12-W12</f>
        <v>4760766589</v>
      </c>
      <c r="Y12" s="19"/>
      <c r="Z12" s="110" t="s">
        <v>12</v>
      </c>
      <c r="AA12" s="111">
        <f>SUM(AA14:AA15)</f>
        <v>4760766589</v>
      </c>
      <c r="AB12" s="120">
        <f aca="true" t="shared" si="17" ref="AB12:AC12">SUM(AB14:AB15)</f>
        <v>1821992830</v>
      </c>
      <c r="AC12" s="120">
        <f t="shared" si="17"/>
        <v>192095</v>
      </c>
      <c r="AD12" s="111">
        <f>+AA12-AB12-AC12</f>
        <v>2938581664</v>
      </c>
      <c r="AE12" s="19"/>
      <c r="AF12" s="139" t="s">
        <v>12</v>
      </c>
      <c r="AG12" s="140">
        <f>SUM(AG14:AG15)</f>
        <v>2938581664</v>
      </c>
      <c r="AH12" s="149">
        <f aca="true" t="shared" si="18" ref="AH12:AI12">SUM(AH14:AH15)</f>
        <v>1134974454</v>
      </c>
      <c r="AI12" s="149">
        <f t="shared" si="18"/>
        <v>0</v>
      </c>
      <c r="AJ12" s="140">
        <f>+AG12-AH12-AI12</f>
        <v>1803607210</v>
      </c>
      <c r="AK12" s="19"/>
      <c r="AL12" s="169" t="s">
        <v>12</v>
      </c>
      <c r="AM12" s="170">
        <f>SUM(AM14:AM15)</f>
        <v>1803607210</v>
      </c>
      <c r="AN12" s="179">
        <f aca="true" t="shared" si="19" ref="AN12:AO12">SUM(AN14:AN15)</f>
        <v>184108493</v>
      </c>
      <c r="AO12" s="179">
        <f t="shared" si="19"/>
        <v>2048</v>
      </c>
      <c r="AP12" s="170">
        <f>+AM12-AN12-AO12</f>
        <v>1619496669</v>
      </c>
      <c r="AQ12" s="19"/>
      <c r="AR12" s="139" t="s">
        <v>12</v>
      </c>
      <c r="AS12" s="140">
        <f>SUM(AS14:AS15)</f>
        <v>1619496669</v>
      </c>
      <c r="AT12" s="149">
        <f aca="true" t="shared" si="20" ref="AT12:AU12">SUM(AT14:AT15)</f>
        <v>281882948</v>
      </c>
      <c r="AU12" s="149">
        <f t="shared" si="20"/>
        <v>5591437</v>
      </c>
      <c r="AV12" s="140">
        <f>+AS12-AT12-AU12</f>
        <v>1332022284</v>
      </c>
      <c r="AW12" s="19"/>
      <c r="AX12" s="201" t="s">
        <v>12</v>
      </c>
      <c r="AY12" s="202">
        <f>SUM(AY14:AY15)</f>
        <v>1332022284</v>
      </c>
      <c r="AZ12" s="211">
        <f aca="true" t="shared" si="21" ref="AZ12:BA12">SUM(AZ14:AZ15)</f>
        <v>161405118</v>
      </c>
      <c r="BA12" s="211">
        <f t="shared" si="21"/>
        <v>431721</v>
      </c>
      <c r="BB12" s="202">
        <f>+AY12-AZ12-BA12</f>
        <v>1170185445</v>
      </c>
      <c r="BC12" s="19"/>
      <c r="BD12" s="233" t="s">
        <v>12</v>
      </c>
      <c r="BE12" s="234">
        <f>SUM(BE14:BE15)</f>
        <v>1170185445</v>
      </c>
      <c r="BF12" s="234">
        <f aca="true" t="shared" si="22" ref="BF12:BG12">SUM(BF14:BF15)</f>
        <v>0</v>
      </c>
      <c r="BG12" s="234">
        <f t="shared" si="22"/>
        <v>0</v>
      </c>
      <c r="BH12" s="234">
        <f>+BE12-BF12-BG12</f>
        <v>1170185445</v>
      </c>
      <c r="BI12" s="19"/>
      <c r="BJ12" s="256" t="s">
        <v>12</v>
      </c>
      <c r="BK12" s="179">
        <f>SUM(BK14:BK15)</f>
        <v>1170185445</v>
      </c>
      <c r="BL12" s="179">
        <f aca="true" t="shared" si="23" ref="BL12:BM12">SUM(BL14:BL15)</f>
        <v>0</v>
      </c>
      <c r="BM12" s="179">
        <f t="shared" si="23"/>
        <v>0</v>
      </c>
      <c r="BN12" s="179">
        <f>+BK12-BL12-BM12</f>
        <v>1170185445</v>
      </c>
      <c r="BO12" s="19"/>
      <c r="BP12" s="274" t="s">
        <v>12</v>
      </c>
      <c r="BQ12" s="275">
        <f>SUM(BQ14:BQ15)</f>
        <v>1170185445</v>
      </c>
      <c r="BR12" s="275">
        <f aca="true" t="shared" si="24" ref="BR12:BS12">SUM(BR14:BR15)</f>
        <v>0</v>
      </c>
      <c r="BS12" s="275">
        <f t="shared" si="24"/>
        <v>0</v>
      </c>
      <c r="BT12" s="275">
        <f>+BQ12-BR12-BS12</f>
        <v>1170185445</v>
      </c>
      <c r="BU12" s="19"/>
      <c r="BV12" s="388" t="s">
        <v>12</v>
      </c>
      <c r="BW12" s="416">
        <f>SUM(BW14:BW15)</f>
        <v>12462987269</v>
      </c>
      <c r="BX12" s="413">
        <f aca="true" t="shared" si="25" ref="BX12:BY12">SUM(BX14:BX15)</f>
        <v>11246845491</v>
      </c>
      <c r="BY12" s="413">
        <f t="shared" si="25"/>
        <v>45956333</v>
      </c>
      <c r="BZ12" s="413">
        <f>+BW12-BX12-BY12</f>
        <v>1170185445</v>
      </c>
      <c r="CC12" s="193"/>
    </row>
    <row r="13" spans="1:81" ht="14.25">
      <c r="A13" s="11" t="s">
        <v>1</v>
      </c>
      <c r="B13" s="294"/>
      <c r="C13" s="294"/>
      <c r="D13" s="294"/>
      <c r="E13" s="294"/>
      <c r="F13" s="296"/>
      <c r="H13" s="28" t="s">
        <v>1</v>
      </c>
      <c r="I13" s="29"/>
      <c r="J13" s="312"/>
      <c r="K13" s="312"/>
      <c r="L13" s="29"/>
      <c r="N13" s="54" t="s">
        <v>1</v>
      </c>
      <c r="O13" s="55"/>
      <c r="P13" s="318"/>
      <c r="Q13" s="318"/>
      <c r="R13" s="55"/>
      <c r="T13" s="84" t="s">
        <v>1</v>
      </c>
      <c r="U13" s="85"/>
      <c r="V13" s="103"/>
      <c r="W13" s="103"/>
      <c r="X13" s="85"/>
      <c r="Z13" s="112" t="s">
        <v>1</v>
      </c>
      <c r="AA13" s="113"/>
      <c r="AB13" s="121"/>
      <c r="AC13" s="121"/>
      <c r="AD13" s="113"/>
      <c r="AF13" s="141" t="s">
        <v>1</v>
      </c>
      <c r="AG13" s="142"/>
      <c r="AH13" s="150"/>
      <c r="AI13" s="150"/>
      <c r="AJ13" s="142"/>
      <c r="AL13" s="171" t="s">
        <v>1</v>
      </c>
      <c r="AM13" s="172"/>
      <c r="AN13" s="180"/>
      <c r="AO13" s="180"/>
      <c r="AP13" s="172"/>
      <c r="AR13" s="141" t="s">
        <v>1</v>
      </c>
      <c r="AS13" s="142"/>
      <c r="AT13" s="150"/>
      <c r="AU13" s="150"/>
      <c r="AV13" s="142"/>
      <c r="AX13" s="203" t="s">
        <v>1</v>
      </c>
      <c r="AY13" s="204"/>
      <c r="AZ13" s="212"/>
      <c r="BA13" s="212"/>
      <c r="BB13" s="204"/>
      <c r="BD13" s="235" t="s">
        <v>1</v>
      </c>
      <c r="BE13" s="236"/>
      <c r="BF13" s="236"/>
      <c r="BG13" s="236"/>
      <c r="BH13" s="236"/>
      <c r="BJ13" s="257" t="s">
        <v>1</v>
      </c>
      <c r="BK13" s="180"/>
      <c r="BL13" s="180"/>
      <c r="BM13" s="180"/>
      <c r="BN13" s="180"/>
      <c r="BP13" s="276" t="s">
        <v>1</v>
      </c>
      <c r="BQ13" s="277"/>
      <c r="BR13" s="277"/>
      <c r="BS13" s="277"/>
      <c r="BT13" s="277"/>
      <c r="BV13" s="406" t="s">
        <v>1</v>
      </c>
      <c r="BW13" s="417"/>
      <c r="BX13" s="414"/>
      <c r="BY13" s="414"/>
      <c r="BZ13" s="414"/>
      <c r="CC13" s="193"/>
    </row>
    <row r="14" spans="1:81" ht="14.25">
      <c r="A14" s="69" t="s">
        <v>69</v>
      </c>
      <c r="B14" s="70">
        <v>11660162511</v>
      </c>
      <c r="C14" s="70">
        <v>243732600</v>
      </c>
      <c r="D14" s="70">
        <v>0</v>
      </c>
      <c r="E14" s="70">
        <f>+B14-C14-D14</f>
        <v>11416429911</v>
      </c>
      <c r="F14" s="296">
        <v>184473</v>
      </c>
      <c r="H14" s="72" t="s">
        <v>69</v>
      </c>
      <c r="I14" s="73">
        <f aca="true" t="shared" si="26" ref="I14:I15">+E14</f>
        <v>11416429911</v>
      </c>
      <c r="J14" s="73">
        <v>2266274567</v>
      </c>
      <c r="K14" s="73">
        <v>0</v>
      </c>
      <c r="L14" s="73">
        <f>+I14-J14-K14</f>
        <v>9150155344</v>
      </c>
      <c r="M14" s="71"/>
      <c r="N14" s="74" t="s">
        <v>69</v>
      </c>
      <c r="O14" s="75">
        <f aca="true" t="shared" si="27" ref="O14:O15">+L14</f>
        <v>9150155344</v>
      </c>
      <c r="P14" s="75">
        <v>2268853159</v>
      </c>
      <c r="Q14" s="75">
        <v>1994963</v>
      </c>
      <c r="R14" s="75">
        <f>+O14-P14-Q14</f>
        <v>6879307222</v>
      </c>
      <c r="S14" s="71"/>
      <c r="T14" s="90" t="s">
        <v>69</v>
      </c>
      <c r="U14" s="91">
        <f aca="true" t="shared" si="28" ref="U14:U15">+R14</f>
        <v>6879307222</v>
      </c>
      <c r="V14" s="91">
        <v>2300910253</v>
      </c>
      <c r="W14" s="91">
        <v>7152634</v>
      </c>
      <c r="X14" s="91">
        <f>+U14-V14-W14</f>
        <v>4571244335</v>
      </c>
      <c r="Y14" s="71"/>
      <c r="Z14" s="122" t="s">
        <v>69</v>
      </c>
      <c r="AA14" s="116">
        <f aca="true" t="shared" si="29" ref="AA14:AA15">+X14</f>
        <v>4571244335</v>
      </c>
      <c r="AB14" s="116">
        <v>1818692830</v>
      </c>
      <c r="AC14" s="116">
        <v>192095</v>
      </c>
      <c r="AD14" s="116">
        <f>+AA14-AB14-AC14</f>
        <v>2752359410</v>
      </c>
      <c r="AE14" s="71"/>
      <c r="AF14" s="151" t="s">
        <v>69</v>
      </c>
      <c r="AG14" s="145">
        <f aca="true" t="shared" si="30" ref="AG14:AG15">+AD14</f>
        <v>2752359410</v>
      </c>
      <c r="AH14" s="145">
        <v>1117247977</v>
      </c>
      <c r="AI14" s="145">
        <v>0</v>
      </c>
      <c r="AJ14" s="145">
        <f>+AG14-AH14-AI14</f>
        <v>1635111433</v>
      </c>
      <c r="AK14" s="71"/>
      <c r="AL14" s="181" t="s">
        <v>69</v>
      </c>
      <c r="AM14" s="175">
        <f aca="true" t="shared" si="31" ref="AM14:AM15">+AJ14</f>
        <v>1635111433</v>
      </c>
      <c r="AN14" s="175">
        <v>173587306</v>
      </c>
      <c r="AO14" s="175">
        <v>2048</v>
      </c>
      <c r="AP14" s="175">
        <f>+AM14-AN14-AO14</f>
        <v>1461522079</v>
      </c>
      <c r="AQ14" s="71"/>
      <c r="AR14" s="151" t="s">
        <v>69</v>
      </c>
      <c r="AS14" s="145">
        <f aca="true" t="shared" si="32" ref="AS14:AS15">+AP14</f>
        <v>1461522079</v>
      </c>
      <c r="AT14" s="145">
        <v>281005145</v>
      </c>
      <c r="AU14" s="145">
        <v>449170</v>
      </c>
      <c r="AV14" s="145">
        <f>+AS14-AT14-AU14</f>
        <v>1180067764</v>
      </c>
      <c r="AW14" s="71"/>
      <c r="AX14" s="213" t="s">
        <v>69</v>
      </c>
      <c r="AY14" s="207">
        <f aca="true" t="shared" si="33" ref="AY14:AY15">+AV14</f>
        <v>1180067764</v>
      </c>
      <c r="AZ14" s="207">
        <v>161405118</v>
      </c>
      <c r="BA14" s="207">
        <v>431721</v>
      </c>
      <c r="BB14" s="207">
        <f>+AY14-AZ14-BA14</f>
        <v>1018230925</v>
      </c>
      <c r="BC14" s="71"/>
      <c r="BD14" s="237" t="s">
        <v>69</v>
      </c>
      <c r="BE14" s="238">
        <f aca="true" t="shared" si="34" ref="BE14:BE15">+BB14</f>
        <v>1018230925</v>
      </c>
      <c r="BF14" s="238">
        <v>0</v>
      </c>
      <c r="BG14" s="238">
        <v>0</v>
      </c>
      <c r="BH14" s="238">
        <f>+BE14-BF14-BG14</f>
        <v>1018230925</v>
      </c>
      <c r="BI14" s="71"/>
      <c r="BJ14" s="181" t="s">
        <v>69</v>
      </c>
      <c r="BK14" s="175">
        <f aca="true" t="shared" si="35" ref="BK14:BK15">+BH14</f>
        <v>1018230925</v>
      </c>
      <c r="BL14" s="175">
        <v>0</v>
      </c>
      <c r="BM14" s="175">
        <v>0</v>
      </c>
      <c r="BN14" s="175">
        <f>+BK14-BL14-BM14</f>
        <v>1018230925</v>
      </c>
      <c r="BO14" s="71"/>
      <c r="BP14" s="278" t="s">
        <v>69</v>
      </c>
      <c r="BQ14" s="279">
        <f aca="true" t="shared" si="36" ref="BQ14:BQ15">+BN14</f>
        <v>1018230925</v>
      </c>
      <c r="BR14" s="279">
        <v>0</v>
      </c>
      <c r="BS14" s="279">
        <v>0</v>
      </c>
      <c r="BT14" s="279">
        <f>+BQ14-BR14-BS14</f>
        <v>1018230925</v>
      </c>
      <c r="BU14" s="71"/>
      <c r="BV14" s="408" t="s">
        <v>69</v>
      </c>
      <c r="BW14" s="415">
        <f aca="true" t="shared" si="37" ref="BW14:BW15">+B14</f>
        <v>11660162511</v>
      </c>
      <c r="BX14" s="415">
        <f aca="true" t="shared" si="38" ref="BX14:BX15">+C14+J14+P14+V14+AB14+AH14+AN14+AT14+AZ14+BF14+BL14+BR14</f>
        <v>10631708955</v>
      </c>
      <c r="BY14" s="415">
        <f aca="true" t="shared" si="39" ref="BY14:BY15">+D14+K14+Q14+W14+AC14+AI14+AO14+AU14+BA14+BG14+BM14+BS14</f>
        <v>10222631</v>
      </c>
      <c r="BZ14" s="415">
        <f aca="true" t="shared" si="40" ref="BZ14:BZ15">+BW14-BX14-BY14</f>
        <v>1018230925</v>
      </c>
      <c r="CC14" s="193"/>
    </row>
    <row r="15" spans="1:81" ht="17.25" customHeight="1">
      <c r="A15" s="13" t="s">
        <v>70</v>
      </c>
      <c r="B15" s="70">
        <v>802824758</v>
      </c>
      <c r="C15" s="70">
        <v>27200188</v>
      </c>
      <c r="D15" s="70">
        <v>0</v>
      </c>
      <c r="E15" s="70">
        <f>+B15-C15-D15</f>
        <v>775624570</v>
      </c>
      <c r="F15" s="296">
        <v>602158</v>
      </c>
      <c r="H15" s="30" t="s">
        <v>70</v>
      </c>
      <c r="I15" s="31">
        <f t="shared" si="26"/>
        <v>775624570</v>
      </c>
      <c r="J15" s="73">
        <v>203605797</v>
      </c>
      <c r="K15" s="73">
        <v>0</v>
      </c>
      <c r="L15" s="31">
        <f>+I15-J15-K15</f>
        <v>572018773</v>
      </c>
      <c r="N15" s="56" t="s">
        <v>70</v>
      </c>
      <c r="O15" s="57">
        <f t="shared" si="27"/>
        <v>572018773</v>
      </c>
      <c r="P15" s="75">
        <v>158407946</v>
      </c>
      <c r="Q15" s="75">
        <v>0</v>
      </c>
      <c r="R15" s="57">
        <f>+O15-P15-Q15</f>
        <v>413610827</v>
      </c>
      <c r="T15" s="86" t="s">
        <v>70</v>
      </c>
      <c r="U15" s="87">
        <f t="shared" si="28"/>
        <v>413610827</v>
      </c>
      <c r="V15" s="91">
        <v>193497138</v>
      </c>
      <c r="W15" s="91">
        <v>30591435</v>
      </c>
      <c r="X15" s="87">
        <f>+U15-V15-W15</f>
        <v>189522254</v>
      </c>
      <c r="Z15" s="114" t="s">
        <v>70</v>
      </c>
      <c r="AA15" s="115">
        <f t="shared" si="29"/>
        <v>189522254</v>
      </c>
      <c r="AB15" s="116">
        <v>3300000</v>
      </c>
      <c r="AC15" s="116">
        <v>0</v>
      </c>
      <c r="AD15" s="115">
        <f>+AA15-AB15-AC15</f>
        <v>186222254</v>
      </c>
      <c r="AF15" s="143" t="s">
        <v>70</v>
      </c>
      <c r="AG15" s="144">
        <f t="shared" si="30"/>
        <v>186222254</v>
      </c>
      <c r="AH15" s="145">
        <v>17726477</v>
      </c>
      <c r="AI15" s="145">
        <v>0</v>
      </c>
      <c r="AJ15" s="144">
        <f>+AG15-AH15-AI15</f>
        <v>168495777</v>
      </c>
      <c r="AL15" s="173" t="s">
        <v>70</v>
      </c>
      <c r="AM15" s="174">
        <f t="shared" si="31"/>
        <v>168495777</v>
      </c>
      <c r="AN15" s="175">
        <v>10521187</v>
      </c>
      <c r="AO15" s="175">
        <v>0</v>
      </c>
      <c r="AP15" s="174">
        <f>+AM15-AN15-AO15</f>
        <v>157974590</v>
      </c>
      <c r="AR15" s="143" t="s">
        <v>70</v>
      </c>
      <c r="AS15" s="144">
        <f t="shared" si="32"/>
        <v>157974590</v>
      </c>
      <c r="AT15" s="145">
        <v>877803</v>
      </c>
      <c r="AU15" s="145">
        <v>5142267</v>
      </c>
      <c r="AV15" s="144">
        <f>+AS15-AT15-AU15</f>
        <v>151954520</v>
      </c>
      <c r="AX15" s="205" t="s">
        <v>70</v>
      </c>
      <c r="AY15" s="206">
        <f t="shared" si="33"/>
        <v>151954520</v>
      </c>
      <c r="AZ15" s="207">
        <v>0</v>
      </c>
      <c r="BA15" s="207">
        <v>0</v>
      </c>
      <c r="BB15" s="206">
        <f>+AY15-AZ15-BA15</f>
        <v>151954520</v>
      </c>
      <c r="BD15" s="237" t="s">
        <v>70</v>
      </c>
      <c r="BE15" s="238">
        <f t="shared" si="34"/>
        <v>151954520</v>
      </c>
      <c r="BF15" s="238">
        <v>0</v>
      </c>
      <c r="BG15" s="238">
        <v>0</v>
      </c>
      <c r="BH15" s="238">
        <f>+BE15-BF15-BG15</f>
        <v>151954520</v>
      </c>
      <c r="BJ15" s="181" t="s">
        <v>70</v>
      </c>
      <c r="BK15" s="175">
        <f t="shared" si="35"/>
        <v>151954520</v>
      </c>
      <c r="BL15" s="175">
        <v>0</v>
      </c>
      <c r="BM15" s="175">
        <v>0</v>
      </c>
      <c r="BN15" s="175">
        <f>+BK15-BL15-BM15</f>
        <v>151954520</v>
      </c>
      <c r="BP15" s="278" t="s">
        <v>70</v>
      </c>
      <c r="BQ15" s="279">
        <f t="shared" si="36"/>
        <v>151954520</v>
      </c>
      <c r="BR15" s="279">
        <v>0</v>
      </c>
      <c r="BS15" s="279">
        <v>0</v>
      </c>
      <c r="BT15" s="279">
        <f>+BQ15-BR15-BS15</f>
        <v>151954520</v>
      </c>
      <c r="BV15" s="407" t="s">
        <v>70</v>
      </c>
      <c r="BW15" s="415">
        <f t="shared" si="37"/>
        <v>802824758</v>
      </c>
      <c r="BX15" s="415">
        <f t="shared" si="38"/>
        <v>615136536</v>
      </c>
      <c r="BY15" s="415">
        <f t="shared" si="39"/>
        <v>35733702</v>
      </c>
      <c r="BZ15" s="415">
        <f t="shared" si="40"/>
        <v>151954520</v>
      </c>
      <c r="CC15" s="193"/>
    </row>
    <row r="16" spans="1:81" ht="14.25">
      <c r="A16" s="17"/>
      <c r="B16" s="292"/>
      <c r="C16" s="292"/>
      <c r="D16" s="292"/>
      <c r="E16" s="292"/>
      <c r="F16" s="296"/>
      <c r="H16" s="32"/>
      <c r="I16" s="33"/>
      <c r="J16" s="313"/>
      <c r="K16" s="313"/>
      <c r="L16" s="33"/>
      <c r="N16" s="58"/>
      <c r="O16" s="59"/>
      <c r="P16" s="319"/>
      <c r="Q16" s="319"/>
      <c r="R16" s="59"/>
      <c r="T16" s="88"/>
      <c r="U16" s="89"/>
      <c r="V16" s="101"/>
      <c r="W16" s="101"/>
      <c r="X16" s="89"/>
      <c r="Z16" s="117"/>
      <c r="AA16" s="118"/>
      <c r="AB16" s="119"/>
      <c r="AC16" s="119"/>
      <c r="AD16" s="118"/>
      <c r="AF16" s="146"/>
      <c r="AG16" s="147"/>
      <c r="AH16" s="148"/>
      <c r="AI16" s="148"/>
      <c r="AJ16" s="147"/>
      <c r="AL16" s="176"/>
      <c r="AM16" s="177"/>
      <c r="AN16" s="178"/>
      <c r="AO16" s="178"/>
      <c r="AP16" s="177"/>
      <c r="AR16" s="146"/>
      <c r="AS16" s="147"/>
      <c r="AT16" s="148"/>
      <c r="AU16" s="148"/>
      <c r="AV16" s="147"/>
      <c r="AX16" s="208"/>
      <c r="AY16" s="209"/>
      <c r="AZ16" s="210"/>
      <c r="BA16" s="210"/>
      <c r="BB16" s="209"/>
      <c r="BD16" s="239"/>
      <c r="BE16" s="240"/>
      <c r="BF16" s="240"/>
      <c r="BG16" s="240"/>
      <c r="BH16" s="240"/>
      <c r="BJ16" s="258"/>
      <c r="BK16" s="178"/>
      <c r="BL16" s="178"/>
      <c r="BM16" s="178"/>
      <c r="BN16" s="178"/>
      <c r="BP16" s="280"/>
      <c r="BQ16" s="281"/>
      <c r="BR16" s="281"/>
      <c r="BS16" s="281"/>
      <c r="BT16" s="281"/>
      <c r="BV16" s="409"/>
      <c r="BW16" s="418"/>
      <c r="BX16" s="418"/>
      <c r="BY16" s="418"/>
      <c r="BZ16" s="418"/>
      <c r="CC16" s="193"/>
    </row>
    <row r="17" spans="1:81" ht="15">
      <c r="A17" s="15" t="s">
        <v>13</v>
      </c>
      <c r="B17" s="293">
        <f>SUM(B19:B26)</f>
        <v>23740605081</v>
      </c>
      <c r="C17" s="293">
        <f aca="true" t="shared" si="41" ref="C17:E17">SUM(C19:C26)</f>
        <v>37054991</v>
      </c>
      <c r="D17" s="293">
        <f t="shared" si="41"/>
        <v>0</v>
      </c>
      <c r="E17" s="293">
        <f t="shared" si="41"/>
        <v>23703550090</v>
      </c>
      <c r="F17" s="296"/>
      <c r="H17" s="26" t="s">
        <v>13</v>
      </c>
      <c r="I17" s="27">
        <f>SUM(I19:I26)</f>
        <v>23703550090</v>
      </c>
      <c r="J17" s="27">
        <f aca="true" t="shared" si="42" ref="J17:L17">SUM(J19:J26)</f>
        <v>769583800</v>
      </c>
      <c r="K17" s="27">
        <f t="shared" si="42"/>
        <v>0</v>
      </c>
      <c r="L17" s="27">
        <f t="shared" si="42"/>
        <v>22933966290</v>
      </c>
      <c r="M17" s="19"/>
      <c r="N17" s="52" t="s">
        <v>13</v>
      </c>
      <c r="O17" s="53">
        <f>SUM(O19:O26)</f>
        <v>22933966290</v>
      </c>
      <c r="P17" s="317">
        <f aca="true" t="shared" si="43" ref="P17:R17">SUM(P19:P26)</f>
        <v>560786914</v>
      </c>
      <c r="Q17" s="317">
        <f t="shared" si="43"/>
        <v>0</v>
      </c>
      <c r="R17" s="53">
        <f t="shared" si="43"/>
        <v>22373179376</v>
      </c>
      <c r="S17" s="19"/>
      <c r="T17" s="82" t="s">
        <v>13</v>
      </c>
      <c r="U17" s="83">
        <f>SUM(U19:U26)</f>
        <v>22373179376</v>
      </c>
      <c r="V17" s="102">
        <f aca="true" t="shared" si="44" ref="V17:X17">SUM(V19:V26)</f>
        <v>762396159</v>
      </c>
      <c r="W17" s="102">
        <f t="shared" si="44"/>
        <v>0</v>
      </c>
      <c r="X17" s="83">
        <f t="shared" si="44"/>
        <v>21610783217</v>
      </c>
      <c r="Y17" s="19"/>
      <c r="Z17" s="110" t="s">
        <v>13</v>
      </c>
      <c r="AA17" s="111">
        <f>SUM(AA19:AA26)</f>
        <v>21610783217</v>
      </c>
      <c r="AB17" s="120">
        <f aca="true" t="shared" si="45" ref="AB17:AD17">SUM(AB19:AB26)</f>
        <v>1710841358</v>
      </c>
      <c r="AC17" s="120">
        <f t="shared" si="45"/>
        <v>74045887</v>
      </c>
      <c r="AD17" s="111">
        <f t="shared" si="45"/>
        <v>19825895972</v>
      </c>
      <c r="AE17" s="19"/>
      <c r="AF17" s="139" t="s">
        <v>13</v>
      </c>
      <c r="AG17" s="140">
        <f>SUM(AG19:AG26)</f>
        <v>19825895972</v>
      </c>
      <c r="AH17" s="140">
        <f aca="true" t="shared" si="46" ref="AH17:AJ17">SUM(AH19:AH26)</f>
        <v>1739260439</v>
      </c>
      <c r="AI17" s="140">
        <f t="shared" si="46"/>
        <v>0</v>
      </c>
      <c r="AJ17" s="140">
        <f t="shared" si="46"/>
        <v>18086635533</v>
      </c>
      <c r="AK17" s="19"/>
      <c r="AL17" s="169" t="s">
        <v>13</v>
      </c>
      <c r="AM17" s="170">
        <f>SUM(AM19:AM26)</f>
        <v>18086635533</v>
      </c>
      <c r="AN17" s="179">
        <f aca="true" t="shared" si="47" ref="AN17:AP17">SUM(AN19:AN26)</f>
        <v>1372928886</v>
      </c>
      <c r="AO17" s="179">
        <f t="shared" si="47"/>
        <v>19804217</v>
      </c>
      <c r="AP17" s="170">
        <f t="shared" si="47"/>
        <v>16693902430</v>
      </c>
      <c r="AQ17" s="19"/>
      <c r="AR17" s="139" t="s">
        <v>13</v>
      </c>
      <c r="AS17" s="140">
        <f>SUM(AS19:AS26)</f>
        <v>16693902430</v>
      </c>
      <c r="AT17" s="149">
        <f aca="true" t="shared" si="48" ref="AT17:AV17">SUM(AT19:AT26)</f>
        <v>976443090</v>
      </c>
      <c r="AU17" s="149">
        <f t="shared" si="48"/>
        <v>33668293</v>
      </c>
      <c r="AV17" s="140">
        <f t="shared" si="48"/>
        <v>15683791047</v>
      </c>
      <c r="AW17" s="19"/>
      <c r="AX17" s="201" t="s">
        <v>13</v>
      </c>
      <c r="AY17" s="202">
        <f>SUM(AY19:AY26)</f>
        <v>15683791047</v>
      </c>
      <c r="AZ17" s="211">
        <f aca="true" t="shared" si="49" ref="AZ17:BB17">SUM(AZ19:AZ26)</f>
        <v>2159114589</v>
      </c>
      <c r="BA17" s="211">
        <f t="shared" si="49"/>
        <v>33134948</v>
      </c>
      <c r="BB17" s="202">
        <f t="shared" si="49"/>
        <v>13491541510</v>
      </c>
      <c r="BC17" s="19"/>
      <c r="BD17" s="233" t="s">
        <v>13</v>
      </c>
      <c r="BE17" s="234">
        <f>SUM(BE19:BE26)</f>
        <v>13491541510</v>
      </c>
      <c r="BF17" s="234">
        <f aca="true" t="shared" si="50" ref="BF17:BH17">SUM(BF19:BF26)</f>
        <v>0</v>
      </c>
      <c r="BG17" s="234">
        <f t="shared" si="50"/>
        <v>0</v>
      </c>
      <c r="BH17" s="234">
        <f t="shared" si="50"/>
        <v>13491541510</v>
      </c>
      <c r="BI17" s="19"/>
      <c r="BJ17" s="256" t="s">
        <v>13</v>
      </c>
      <c r="BK17" s="179">
        <f>SUM(BK19:BK26)</f>
        <v>13491541510</v>
      </c>
      <c r="BL17" s="179">
        <f aca="true" t="shared" si="51" ref="BL17:BN17">SUM(BL19:BL26)</f>
        <v>0</v>
      </c>
      <c r="BM17" s="179">
        <f t="shared" si="51"/>
        <v>0</v>
      </c>
      <c r="BN17" s="179">
        <f t="shared" si="51"/>
        <v>13491541510</v>
      </c>
      <c r="BO17" s="19"/>
      <c r="BP17" s="274" t="s">
        <v>13</v>
      </c>
      <c r="BQ17" s="275">
        <f>SUM(BQ19:BQ26)</f>
        <v>13491541510</v>
      </c>
      <c r="BR17" s="275">
        <f aca="true" t="shared" si="52" ref="BR17:BT17">SUM(BR19:BR26)</f>
        <v>0</v>
      </c>
      <c r="BS17" s="275">
        <f t="shared" si="52"/>
        <v>0</v>
      </c>
      <c r="BT17" s="275">
        <f t="shared" si="52"/>
        <v>13491541510</v>
      </c>
      <c r="BU17" s="19"/>
      <c r="BV17" s="388" t="s">
        <v>13</v>
      </c>
      <c r="BW17" s="413">
        <f>SUM(BW19:BW26)</f>
        <v>23740605081</v>
      </c>
      <c r="BX17" s="413">
        <f aca="true" t="shared" si="53" ref="BX17:BZ17">SUM(BX19:BX26)</f>
        <v>10088410226</v>
      </c>
      <c r="BY17" s="413">
        <f t="shared" si="53"/>
        <v>160653345</v>
      </c>
      <c r="BZ17" s="413">
        <f t="shared" si="53"/>
        <v>13491541510</v>
      </c>
      <c r="CC17" s="193"/>
    </row>
    <row r="18" spans="1:81" ht="14.25">
      <c r="A18" s="11" t="s">
        <v>1</v>
      </c>
      <c r="B18" s="294"/>
      <c r="C18" s="294"/>
      <c r="D18" s="294"/>
      <c r="E18" s="294"/>
      <c r="F18" s="296"/>
      <c r="H18" s="28" t="s">
        <v>1</v>
      </c>
      <c r="I18" s="29"/>
      <c r="J18" s="312"/>
      <c r="K18" s="312"/>
      <c r="L18" s="29"/>
      <c r="N18" s="54" t="s">
        <v>1</v>
      </c>
      <c r="O18" s="55"/>
      <c r="P18" s="318"/>
      <c r="Q18" s="318"/>
      <c r="R18" s="55"/>
      <c r="T18" s="84" t="s">
        <v>1</v>
      </c>
      <c r="U18" s="85"/>
      <c r="V18" s="103"/>
      <c r="W18" s="103"/>
      <c r="X18" s="85"/>
      <c r="Z18" s="112" t="s">
        <v>1</v>
      </c>
      <c r="AA18" s="113"/>
      <c r="AB18" s="121"/>
      <c r="AC18" s="121"/>
      <c r="AD18" s="113"/>
      <c r="AF18" s="141" t="s">
        <v>1</v>
      </c>
      <c r="AG18" s="142"/>
      <c r="AH18" s="150"/>
      <c r="AI18" s="150"/>
      <c r="AJ18" s="142"/>
      <c r="AL18" s="171" t="s">
        <v>1</v>
      </c>
      <c r="AM18" s="172"/>
      <c r="AN18" s="180"/>
      <c r="AO18" s="180"/>
      <c r="AP18" s="172"/>
      <c r="AR18" s="141" t="s">
        <v>1</v>
      </c>
      <c r="AS18" s="142"/>
      <c r="AT18" s="150"/>
      <c r="AU18" s="150"/>
      <c r="AV18" s="142"/>
      <c r="AX18" s="203" t="s">
        <v>1</v>
      </c>
      <c r="AY18" s="204"/>
      <c r="AZ18" s="212"/>
      <c r="BA18" s="212"/>
      <c r="BB18" s="204"/>
      <c r="BD18" s="235" t="s">
        <v>1</v>
      </c>
      <c r="BE18" s="236"/>
      <c r="BF18" s="236"/>
      <c r="BG18" s="236"/>
      <c r="BH18" s="236"/>
      <c r="BJ18" s="257" t="s">
        <v>1</v>
      </c>
      <c r="BK18" s="180"/>
      <c r="BL18" s="180"/>
      <c r="BM18" s="180"/>
      <c r="BN18" s="180"/>
      <c r="BP18" s="276" t="s">
        <v>1</v>
      </c>
      <c r="BQ18" s="277"/>
      <c r="BR18" s="277"/>
      <c r="BS18" s="277"/>
      <c r="BT18" s="277"/>
      <c r="BV18" s="406" t="s">
        <v>1</v>
      </c>
      <c r="BW18" s="414"/>
      <c r="BX18" s="414"/>
      <c r="BY18" s="414"/>
      <c r="BZ18" s="414"/>
      <c r="CC18" s="193"/>
    </row>
    <row r="19" spans="1:81" ht="18" customHeight="1">
      <c r="A19" s="13" t="s">
        <v>77</v>
      </c>
      <c r="B19" s="70">
        <v>768194141</v>
      </c>
      <c r="C19" s="70">
        <v>0</v>
      </c>
      <c r="D19" s="70">
        <v>0</v>
      </c>
      <c r="E19" s="70">
        <f aca="true" t="shared" si="54" ref="E19:E26">+B19-C19-D19</f>
        <v>768194141</v>
      </c>
      <c r="F19" s="296"/>
      <c r="H19" s="30" t="s">
        <v>77</v>
      </c>
      <c r="I19" s="31">
        <f aca="true" t="shared" si="55" ref="I19:I26">+E19</f>
        <v>768194141</v>
      </c>
      <c r="J19" s="73">
        <v>255420000</v>
      </c>
      <c r="K19" s="73">
        <v>0</v>
      </c>
      <c r="L19" s="31">
        <f aca="true" t="shared" si="56" ref="L19:L26">+I19-J19-K19</f>
        <v>512774141</v>
      </c>
      <c r="N19" s="56" t="s">
        <v>77</v>
      </c>
      <c r="O19" s="57">
        <f aca="true" t="shared" si="57" ref="O19:O26">+L19</f>
        <v>512774141</v>
      </c>
      <c r="P19" s="75">
        <v>0</v>
      </c>
      <c r="Q19" s="75">
        <v>0</v>
      </c>
      <c r="R19" s="57">
        <f aca="true" t="shared" si="58" ref="R19:R26">+O19-P19-Q19</f>
        <v>512774141</v>
      </c>
      <c r="T19" s="86" t="s">
        <v>77</v>
      </c>
      <c r="U19" s="87">
        <f aca="true" t="shared" si="59" ref="U19:U26">+R19</f>
        <v>512774141</v>
      </c>
      <c r="V19" s="91">
        <v>0</v>
      </c>
      <c r="W19" s="91">
        <v>0</v>
      </c>
      <c r="X19" s="87">
        <f aca="true" t="shared" si="60" ref="X19:X26">+U19-V19-W19</f>
        <v>512774141</v>
      </c>
      <c r="Z19" s="114" t="s">
        <v>77</v>
      </c>
      <c r="AA19" s="115">
        <f aca="true" t="shared" si="61" ref="AA19:AA26">+X19</f>
        <v>512774141</v>
      </c>
      <c r="AB19" s="116">
        <v>340560000</v>
      </c>
      <c r="AC19" s="116">
        <v>0</v>
      </c>
      <c r="AD19" s="115">
        <f aca="true" t="shared" si="62" ref="AD19:AD26">+AA19-AB19-AC19</f>
        <v>172214141</v>
      </c>
      <c r="AF19" s="143" t="s">
        <v>77</v>
      </c>
      <c r="AG19" s="144">
        <f aca="true" t="shared" si="63" ref="AG19:AG26">+AD19</f>
        <v>172214141</v>
      </c>
      <c r="AH19" s="145">
        <v>0</v>
      </c>
      <c r="AI19" s="145">
        <v>0</v>
      </c>
      <c r="AJ19" s="144">
        <f aca="true" t="shared" si="64" ref="AJ19:AJ26">+AG19-AH19-AI19</f>
        <v>172214141</v>
      </c>
      <c r="AL19" s="173" t="s">
        <v>77</v>
      </c>
      <c r="AM19" s="174">
        <f aca="true" t="shared" si="65" ref="AM19:AM26">+AJ19</f>
        <v>172214141</v>
      </c>
      <c r="AN19" s="175">
        <v>0</v>
      </c>
      <c r="AO19" s="175">
        <v>0</v>
      </c>
      <c r="AP19" s="174">
        <f aca="true" t="shared" si="66" ref="AP19:AP26">+AM19-AN19-AO19</f>
        <v>172214141</v>
      </c>
      <c r="AR19" s="143" t="s">
        <v>77</v>
      </c>
      <c r="AS19" s="144">
        <f aca="true" t="shared" si="67" ref="AS19:AS26">+AP19</f>
        <v>172214141</v>
      </c>
      <c r="AT19" s="145">
        <v>172214141</v>
      </c>
      <c r="AU19" s="145">
        <v>0</v>
      </c>
      <c r="AV19" s="144">
        <f aca="true" t="shared" si="68" ref="AV19:AV26">+AS19-AT19-AU19</f>
        <v>0</v>
      </c>
      <c r="AX19" s="205" t="s">
        <v>77</v>
      </c>
      <c r="AY19" s="206">
        <f aca="true" t="shared" si="69" ref="AY19:AY26">+AV19</f>
        <v>0</v>
      </c>
      <c r="AZ19" s="207">
        <v>0</v>
      </c>
      <c r="BA19" s="207">
        <v>0</v>
      </c>
      <c r="BB19" s="206">
        <f aca="true" t="shared" si="70" ref="BB19:BB26">+AY19-AZ19-BA19</f>
        <v>0</v>
      </c>
      <c r="BD19" s="237" t="s">
        <v>77</v>
      </c>
      <c r="BE19" s="238">
        <f aca="true" t="shared" si="71" ref="BE19:BE26">+BB19</f>
        <v>0</v>
      </c>
      <c r="BF19" s="238">
        <v>0</v>
      </c>
      <c r="BG19" s="238">
        <v>0</v>
      </c>
      <c r="BH19" s="238">
        <f aca="true" t="shared" si="72" ref="BH19:BH26">+BE19-BF19-BG19</f>
        <v>0</v>
      </c>
      <c r="BJ19" s="181" t="s">
        <v>77</v>
      </c>
      <c r="BK19" s="175">
        <f aca="true" t="shared" si="73" ref="BK19:BK26">+BH19</f>
        <v>0</v>
      </c>
      <c r="BL19" s="175">
        <v>0</v>
      </c>
      <c r="BM19" s="175">
        <v>0</v>
      </c>
      <c r="BN19" s="175">
        <f aca="true" t="shared" si="74" ref="BN19:BN26">+BK19-BL19-BM19</f>
        <v>0</v>
      </c>
      <c r="BP19" s="278" t="s">
        <v>77</v>
      </c>
      <c r="BQ19" s="279">
        <f aca="true" t="shared" si="75" ref="BQ19:BQ26">+BN19</f>
        <v>0</v>
      </c>
      <c r="BR19" s="279">
        <v>0</v>
      </c>
      <c r="BS19" s="279">
        <v>0</v>
      </c>
      <c r="BT19" s="279">
        <f aca="true" t="shared" si="76" ref="BT19:BT26">+BQ19-BR19-BS19</f>
        <v>0</v>
      </c>
      <c r="BV19" s="407" t="s">
        <v>77</v>
      </c>
      <c r="BW19" s="415">
        <f aca="true" t="shared" si="77" ref="BW19:BW26">+B19</f>
        <v>768194141</v>
      </c>
      <c r="BX19" s="415">
        <f aca="true" t="shared" si="78" ref="BX19:BX26">+C19+J19+P19+V19+AB19+AH19+AN19+AT19+AZ19+BF19+BL19+BR19</f>
        <v>768194141</v>
      </c>
      <c r="BY19" s="415">
        <f aca="true" t="shared" si="79" ref="BY19:BY26">+D19+K19+Q19+W19+AC19+AI19+AO19+AU19+BA19+BG19+BM19+BS19</f>
        <v>0</v>
      </c>
      <c r="BZ19" s="415">
        <f aca="true" t="shared" si="80" ref="BZ19:BZ26">+BW19-BX19-BY19</f>
        <v>0</v>
      </c>
      <c r="CC19" s="193"/>
    </row>
    <row r="20" spans="1:81" ht="18" customHeight="1">
      <c r="A20" s="13" t="s">
        <v>76</v>
      </c>
      <c r="B20" s="70">
        <v>3342578048</v>
      </c>
      <c r="C20" s="70">
        <v>0</v>
      </c>
      <c r="D20" s="70">
        <v>0</v>
      </c>
      <c r="E20" s="70">
        <f aca="true" t="shared" si="81" ref="E20">+B20-C20-D20</f>
        <v>3342578048</v>
      </c>
      <c r="F20" s="296"/>
      <c r="H20" s="30" t="s">
        <v>76</v>
      </c>
      <c r="I20" s="31">
        <f aca="true" t="shared" si="82" ref="I20">+E20</f>
        <v>3342578048</v>
      </c>
      <c r="J20" s="73">
        <v>5179038</v>
      </c>
      <c r="K20" s="73">
        <v>0</v>
      </c>
      <c r="L20" s="31">
        <f aca="true" t="shared" si="83" ref="L20">+I20-J20-K20</f>
        <v>3337399010</v>
      </c>
      <c r="N20" s="56" t="s">
        <v>76</v>
      </c>
      <c r="O20" s="57">
        <f aca="true" t="shared" si="84" ref="O20">+L20</f>
        <v>3337399010</v>
      </c>
      <c r="P20" s="75">
        <v>6671303</v>
      </c>
      <c r="Q20" s="75">
        <v>0</v>
      </c>
      <c r="R20" s="57">
        <f aca="true" t="shared" si="85" ref="R20">+O20-P20-Q20</f>
        <v>3330727707</v>
      </c>
      <c r="T20" s="86" t="s">
        <v>76</v>
      </c>
      <c r="U20" s="87">
        <f aca="true" t="shared" si="86" ref="U20">+R20</f>
        <v>3330727707</v>
      </c>
      <c r="V20" s="91">
        <v>296900000</v>
      </c>
      <c r="W20" s="91">
        <v>0</v>
      </c>
      <c r="X20" s="87">
        <f aca="true" t="shared" si="87" ref="X20">+U20-V20-W20</f>
        <v>3033827707</v>
      </c>
      <c r="Z20" s="114" t="s">
        <v>76</v>
      </c>
      <c r="AA20" s="115">
        <f aca="true" t="shared" si="88" ref="AA20">+X20</f>
        <v>3033827707</v>
      </c>
      <c r="AB20" s="116">
        <v>292648469</v>
      </c>
      <c r="AC20" s="116">
        <v>0</v>
      </c>
      <c r="AD20" s="115">
        <f aca="true" t="shared" si="89" ref="AD20">+AA20-AB20-AC20</f>
        <v>2741179238</v>
      </c>
      <c r="AF20" s="143" t="s">
        <v>76</v>
      </c>
      <c r="AG20" s="144">
        <f aca="true" t="shared" si="90" ref="AG20">+AD20</f>
        <v>2741179238</v>
      </c>
      <c r="AH20" s="145">
        <v>5530159</v>
      </c>
      <c r="AI20" s="145">
        <v>0</v>
      </c>
      <c r="AJ20" s="144">
        <f aca="true" t="shared" si="91" ref="AJ20">+AG20-AH20-AI20</f>
        <v>2735649079</v>
      </c>
      <c r="AL20" s="173" t="s">
        <v>76</v>
      </c>
      <c r="AM20" s="174">
        <f aca="true" t="shared" si="92" ref="AM20">+AJ20</f>
        <v>2735649079</v>
      </c>
      <c r="AN20" s="175">
        <v>405245738</v>
      </c>
      <c r="AO20" s="175">
        <v>0</v>
      </c>
      <c r="AP20" s="174">
        <f aca="true" t="shared" si="93" ref="AP20">+AM20-AN20-AO20</f>
        <v>2330403341</v>
      </c>
      <c r="AR20" s="143" t="s">
        <v>76</v>
      </c>
      <c r="AS20" s="144">
        <f aca="true" t="shared" si="94" ref="AS20">+AP20</f>
        <v>2330403341</v>
      </c>
      <c r="AT20" s="145">
        <v>40982837</v>
      </c>
      <c r="AU20" s="145">
        <v>0</v>
      </c>
      <c r="AV20" s="144">
        <f aca="true" t="shared" si="95" ref="AV20">+AS20-AT20-AU20</f>
        <v>2289420504</v>
      </c>
      <c r="AX20" s="205" t="s">
        <v>76</v>
      </c>
      <c r="AY20" s="206">
        <f aca="true" t="shared" si="96" ref="AY20">+AV20</f>
        <v>2289420504</v>
      </c>
      <c r="AZ20" s="207">
        <v>1056101091</v>
      </c>
      <c r="BA20" s="207">
        <v>0</v>
      </c>
      <c r="BB20" s="206">
        <f aca="true" t="shared" si="97" ref="BB20">+AY20-AZ20-BA20</f>
        <v>1233319413</v>
      </c>
      <c r="BD20" s="237" t="s">
        <v>76</v>
      </c>
      <c r="BE20" s="238">
        <f aca="true" t="shared" si="98" ref="BE20">+BB20</f>
        <v>1233319413</v>
      </c>
      <c r="BF20" s="238">
        <v>0</v>
      </c>
      <c r="BG20" s="238">
        <v>0</v>
      </c>
      <c r="BH20" s="238">
        <f aca="true" t="shared" si="99" ref="BH20">+BE20-BF20-BG20</f>
        <v>1233319413</v>
      </c>
      <c r="BJ20" s="181" t="s">
        <v>76</v>
      </c>
      <c r="BK20" s="175">
        <f aca="true" t="shared" si="100" ref="BK20">+BH20</f>
        <v>1233319413</v>
      </c>
      <c r="BL20" s="175">
        <v>0</v>
      </c>
      <c r="BM20" s="175">
        <v>0</v>
      </c>
      <c r="BN20" s="175">
        <f aca="true" t="shared" si="101" ref="BN20">+BK20-BL20-BM20</f>
        <v>1233319413</v>
      </c>
      <c r="BP20" s="278" t="s">
        <v>76</v>
      </c>
      <c r="BQ20" s="279">
        <f aca="true" t="shared" si="102" ref="BQ20">+BN20</f>
        <v>1233319413</v>
      </c>
      <c r="BR20" s="279">
        <v>0</v>
      </c>
      <c r="BS20" s="279">
        <v>0</v>
      </c>
      <c r="BT20" s="279">
        <f aca="true" t="shared" si="103" ref="BT20">+BQ20-BR20-BS20</f>
        <v>1233319413</v>
      </c>
      <c r="BV20" s="407" t="s">
        <v>76</v>
      </c>
      <c r="BW20" s="415">
        <f aca="true" t="shared" si="104" ref="BW20">+B20</f>
        <v>3342578048</v>
      </c>
      <c r="BX20" s="415">
        <f aca="true" t="shared" si="105" ref="BX20">+C20+J20+P20+V20+AB20+AH20+AN20+AT20+AZ20+BF20+BL20+BR20</f>
        <v>2109258635</v>
      </c>
      <c r="BY20" s="415">
        <f aca="true" t="shared" si="106" ref="BY20">+D20+K20+Q20+W20+AC20+AI20+AO20+AU20+BA20+BG20+BM20+BS20</f>
        <v>0</v>
      </c>
      <c r="BZ20" s="415">
        <f aca="true" t="shared" si="107" ref="BZ20">+BW20-BX20-BY20</f>
        <v>1233319413</v>
      </c>
      <c r="CC20" s="193"/>
    </row>
    <row r="21" spans="1:81" ht="18" customHeight="1">
      <c r="A21" s="13" t="s">
        <v>72</v>
      </c>
      <c r="B21" s="70">
        <v>8470000000</v>
      </c>
      <c r="C21" s="70">
        <v>0</v>
      </c>
      <c r="D21" s="70">
        <v>0</v>
      </c>
      <c r="E21" s="70">
        <f t="shared" si="54"/>
        <v>8470000000</v>
      </c>
      <c r="F21" s="296"/>
      <c r="H21" s="30" t="s">
        <v>72</v>
      </c>
      <c r="I21" s="31">
        <f t="shared" si="55"/>
        <v>8470000000</v>
      </c>
      <c r="J21" s="73">
        <v>0</v>
      </c>
      <c r="K21" s="73">
        <v>0</v>
      </c>
      <c r="L21" s="31">
        <f t="shared" si="56"/>
        <v>8470000000</v>
      </c>
      <c r="N21" s="56" t="s">
        <v>72</v>
      </c>
      <c r="O21" s="57">
        <f t="shared" si="57"/>
        <v>8470000000</v>
      </c>
      <c r="P21" s="75">
        <v>0</v>
      </c>
      <c r="Q21" s="75">
        <v>0</v>
      </c>
      <c r="R21" s="57">
        <f t="shared" si="58"/>
        <v>8470000000</v>
      </c>
      <c r="T21" s="86" t="s">
        <v>72</v>
      </c>
      <c r="U21" s="87">
        <f t="shared" si="59"/>
        <v>8470000000</v>
      </c>
      <c r="V21" s="91">
        <v>0</v>
      </c>
      <c r="W21" s="91">
        <v>0</v>
      </c>
      <c r="X21" s="87">
        <f t="shared" si="60"/>
        <v>8470000000</v>
      </c>
      <c r="Z21" s="114" t="s">
        <v>72</v>
      </c>
      <c r="AA21" s="115">
        <f t="shared" si="61"/>
        <v>8470000000</v>
      </c>
      <c r="AB21" s="116">
        <v>0</v>
      </c>
      <c r="AC21" s="116">
        <v>0</v>
      </c>
      <c r="AD21" s="115">
        <f t="shared" si="62"/>
        <v>8470000000</v>
      </c>
      <c r="AF21" s="143" t="s">
        <v>72</v>
      </c>
      <c r="AG21" s="144">
        <f t="shared" si="63"/>
        <v>8470000000</v>
      </c>
      <c r="AH21" s="145">
        <v>0</v>
      </c>
      <c r="AI21" s="145">
        <v>0</v>
      </c>
      <c r="AJ21" s="144">
        <f t="shared" si="64"/>
        <v>8470000000</v>
      </c>
      <c r="AL21" s="173" t="s">
        <v>72</v>
      </c>
      <c r="AM21" s="174">
        <f t="shared" si="65"/>
        <v>8470000000</v>
      </c>
      <c r="AN21" s="175">
        <v>0</v>
      </c>
      <c r="AO21" s="175">
        <v>0</v>
      </c>
      <c r="AP21" s="174">
        <f t="shared" si="66"/>
        <v>8470000000</v>
      </c>
      <c r="AR21" s="143" t="s">
        <v>72</v>
      </c>
      <c r="AS21" s="144">
        <f t="shared" si="67"/>
        <v>8470000000</v>
      </c>
      <c r="AT21" s="145">
        <v>0</v>
      </c>
      <c r="AU21" s="145">
        <v>0</v>
      </c>
      <c r="AV21" s="144">
        <f t="shared" si="68"/>
        <v>8470000000</v>
      </c>
      <c r="AX21" s="205" t="s">
        <v>72</v>
      </c>
      <c r="AY21" s="206">
        <f t="shared" si="69"/>
        <v>8470000000</v>
      </c>
      <c r="AZ21" s="207">
        <v>0</v>
      </c>
      <c r="BA21" s="207">
        <v>0</v>
      </c>
      <c r="BB21" s="206">
        <f t="shared" si="70"/>
        <v>8470000000</v>
      </c>
      <c r="BD21" s="237" t="s">
        <v>72</v>
      </c>
      <c r="BE21" s="238">
        <f t="shared" si="71"/>
        <v>8470000000</v>
      </c>
      <c r="BF21" s="238">
        <v>0</v>
      </c>
      <c r="BG21" s="238">
        <v>0</v>
      </c>
      <c r="BH21" s="238">
        <f t="shared" si="72"/>
        <v>8470000000</v>
      </c>
      <c r="BJ21" s="181" t="s">
        <v>72</v>
      </c>
      <c r="BK21" s="175">
        <f t="shared" si="73"/>
        <v>8470000000</v>
      </c>
      <c r="BL21" s="175">
        <v>0</v>
      </c>
      <c r="BM21" s="175">
        <v>0</v>
      </c>
      <c r="BN21" s="175">
        <f t="shared" si="74"/>
        <v>8470000000</v>
      </c>
      <c r="BP21" s="278" t="s">
        <v>72</v>
      </c>
      <c r="BQ21" s="279">
        <f t="shared" si="75"/>
        <v>8470000000</v>
      </c>
      <c r="BR21" s="279">
        <v>0</v>
      </c>
      <c r="BS21" s="279">
        <v>0</v>
      </c>
      <c r="BT21" s="279">
        <f t="shared" si="76"/>
        <v>8470000000</v>
      </c>
      <c r="BV21" s="407" t="s">
        <v>72</v>
      </c>
      <c r="BW21" s="415">
        <f t="shared" si="77"/>
        <v>8470000000</v>
      </c>
      <c r="BX21" s="415">
        <f t="shared" si="78"/>
        <v>0</v>
      </c>
      <c r="BY21" s="415">
        <f t="shared" si="79"/>
        <v>0</v>
      </c>
      <c r="BZ21" s="415">
        <f t="shared" si="80"/>
        <v>8470000000</v>
      </c>
      <c r="CC21" s="193"/>
    </row>
    <row r="22" spans="1:81" ht="18" customHeight="1">
      <c r="A22" s="13" t="s">
        <v>71</v>
      </c>
      <c r="B22" s="70">
        <v>831275461</v>
      </c>
      <c r="C22" s="70">
        <v>0</v>
      </c>
      <c r="D22" s="70">
        <v>0</v>
      </c>
      <c r="E22" s="70">
        <f t="shared" si="54"/>
        <v>831275461</v>
      </c>
      <c r="F22" s="296"/>
      <c r="H22" s="30" t="s">
        <v>71</v>
      </c>
      <c r="I22" s="31">
        <f t="shared" si="55"/>
        <v>831275461</v>
      </c>
      <c r="J22" s="73">
        <v>38118346</v>
      </c>
      <c r="K22" s="73">
        <v>0</v>
      </c>
      <c r="L22" s="31">
        <f t="shared" si="56"/>
        <v>793157115</v>
      </c>
      <c r="N22" s="56" t="s">
        <v>71</v>
      </c>
      <c r="O22" s="57">
        <f t="shared" si="57"/>
        <v>793157115</v>
      </c>
      <c r="P22" s="75">
        <v>8362537</v>
      </c>
      <c r="Q22" s="75">
        <v>0</v>
      </c>
      <c r="R22" s="57">
        <f t="shared" si="58"/>
        <v>784794578</v>
      </c>
      <c r="T22" s="86" t="s">
        <v>71</v>
      </c>
      <c r="U22" s="87">
        <f t="shared" si="59"/>
        <v>784794578</v>
      </c>
      <c r="V22" s="91">
        <v>0</v>
      </c>
      <c r="W22" s="91">
        <v>0</v>
      </c>
      <c r="X22" s="87">
        <f t="shared" si="60"/>
        <v>784794578</v>
      </c>
      <c r="Z22" s="114" t="s">
        <v>71</v>
      </c>
      <c r="AA22" s="115">
        <f t="shared" si="61"/>
        <v>784794578</v>
      </c>
      <c r="AB22" s="116">
        <v>33034320</v>
      </c>
      <c r="AC22" s="116">
        <v>0</v>
      </c>
      <c r="AD22" s="115">
        <f t="shared" si="62"/>
        <v>751760258</v>
      </c>
      <c r="AF22" s="143" t="s">
        <v>71</v>
      </c>
      <c r="AG22" s="144">
        <f t="shared" si="63"/>
        <v>751760258</v>
      </c>
      <c r="AH22" s="145">
        <v>0</v>
      </c>
      <c r="AI22" s="145">
        <v>0</v>
      </c>
      <c r="AJ22" s="144">
        <f t="shared" si="64"/>
        <v>751760258</v>
      </c>
      <c r="AL22" s="173" t="s">
        <v>71</v>
      </c>
      <c r="AM22" s="174">
        <f t="shared" si="65"/>
        <v>751760258</v>
      </c>
      <c r="AN22" s="175">
        <v>0</v>
      </c>
      <c r="AO22" s="175">
        <v>0</v>
      </c>
      <c r="AP22" s="174">
        <f t="shared" si="66"/>
        <v>751760258</v>
      </c>
      <c r="AR22" s="143" t="s">
        <v>71</v>
      </c>
      <c r="AS22" s="144">
        <f t="shared" si="67"/>
        <v>751760258</v>
      </c>
      <c r="AT22" s="145">
        <v>268250197</v>
      </c>
      <c r="AU22" s="145">
        <v>0</v>
      </c>
      <c r="AV22" s="144">
        <f t="shared" si="68"/>
        <v>483510061</v>
      </c>
      <c r="AX22" s="205" t="s">
        <v>71</v>
      </c>
      <c r="AY22" s="206">
        <f t="shared" si="69"/>
        <v>483510061</v>
      </c>
      <c r="AZ22" s="207">
        <v>390111480</v>
      </c>
      <c r="BA22" s="207">
        <v>0</v>
      </c>
      <c r="BB22" s="206">
        <f t="shared" si="70"/>
        <v>93398581</v>
      </c>
      <c r="BD22" s="237" t="s">
        <v>71</v>
      </c>
      <c r="BE22" s="238">
        <f t="shared" si="71"/>
        <v>93398581</v>
      </c>
      <c r="BF22" s="238">
        <v>0</v>
      </c>
      <c r="BG22" s="238">
        <v>0</v>
      </c>
      <c r="BH22" s="238">
        <f t="shared" si="72"/>
        <v>93398581</v>
      </c>
      <c r="BJ22" s="181" t="s">
        <v>71</v>
      </c>
      <c r="BK22" s="175">
        <f t="shared" si="73"/>
        <v>93398581</v>
      </c>
      <c r="BL22" s="175">
        <v>0</v>
      </c>
      <c r="BM22" s="175">
        <v>0</v>
      </c>
      <c r="BN22" s="175">
        <f t="shared" si="74"/>
        <v>93398581</v>
      </c>
      <c r="BP22" s="278" t="s">
        <v>71</v>
      </c>
      <c r="BQ22" s="279">
        <f t="shared" si="75"/>
        <v>93398581</v>
      </c>
      <c r="BR22" s="279">
        <v>0</v>
      </c>
      <c r="BS22" s="279">
        <v>0</v>
      </c>
      <c r="BT22" s="279">
        <f t="shared" si="76"/>
        <v>93398581</v>
      </c>
      <c r="BV22" s="407" t="s">
        <v>71</v>
      </c>
      <c r="BW22" s="415">
        <f t="shared" si="77"/>
        <v>831275461</v>
      </c>
      <c r="BX22" s="415">
        <f t="shared" si="78"/>
        <v>737876880</v>
      </c>
      <c r="BY22" s="415">
        <f t="shared" si="79"/>
        <v>0</v>
      </c>
      <c r="BZ22" s="415">
        <f t="shared" si="80"/>
        <v>93398581</v>
      </c>
      <c r="CC22" s="193"/>
    </row>
    <row r="23" spans="1:81" ht="18" customHeight="1">
      <c r="A23" s="13" t="s">
        <v>68</v>
      </c>
      <c r="B23" s="70">
        <v>1266587561</v>
      </c>
      <c r="C23" s="70">
        <v>0</v>
      </c>
      <c r="D23" s="70">
        <v>0</v>
      </c>
      <c r="E23" s="70">
        <f t="shared" si="54"/>
        <v>1266587561</v>
      </c>
      <c r="F23" s="296"/>
      <c r="H23" s="30" t="s">
        <v>68</v>
      </c>
      <c r="I23" s="31">
        <f t="shared" si="55"/>
        <v>1266587561</v>
      </c>
      <c r="J23" s="73">
        <v>9462716</v>
      </c>
      <c r="K23" s="73">
        <v>0</v>
      </c>
      <c r="L23" s="31">
        <f t="shared" si="56"/>
        <v>1257124845</v>
      </c>
      <c r="N23" s="56" t="s">
        <v>68</v>
      </c>
      <c r="O23" s="57">
        <f t="shared" si="57"/>
        <v>1257124845</v>
      </c>
      <c r="P23" s="75">
        <v>30547698</v>
      </c>
      <c r="Q23" s="75">
        <v>0</v>
      </c>
      <c r="R23" s="57">
        <f t="shared" si="58"/>
        <v>1226577147</v>
      </c>
      <c r="T23" s="86" t="s">
        <v>68</v>
      </c>
      <c r="U23" s="87">
        <f t="shared" si="59"/>
        <v>1226577147</v>
      </c>
      <c r="V23" s="91">
        <v>60053148</v>
      </c>
      <c r="W23" s="91">
        <v>0</v>
      </c>
      <c r="X23" s="87">
        <f t="shared" si="60"/>
        <v>1166523999</v>
      </c>
      <c r="Z23" s="114" t="s">
        <v>68</v>
      </c>
      <c r="AA23" s="115">
        <f t="shared" si="61"/>
        <v>1166523999</v>
      </c>
      <c r="AB23" s="116">
        <v>16502697</v>
      </c>
      <c r="AC23" s="116">
        <v>47739151</v>
      </c>
      <c r="AD23" s="115">
        <f t="shared" si="62"/>
        <v>1102282151</v>
      </c>
      <c r="AF23" s="143" t="s">
        <v>68</v>
      </c>
      <c r="AG23" s="144">
        <f t="shared" si="63"/>
        <v>1102282151</v>
      </c>
      <c r="AH23" s="145">
        <v>931413000</v>
      </c>
      <c r="AI23" s="145">
        <v>0</v>
      </c>
      <c r="AJ23" s="144">
        <f t="shared" si="64"/>
        <v>170869151</v>
      </c>
      <c r="AL23" s="173" t="s">
        <v>68</v>
      </c>
      <c r="AM23" s="174">
        <f t="shared" si="65"/>
        <v>170869151</v>
      </c>
      <c r="AN23" s="175">
        <v>14125084</v>
      </c>
      <c r="AO23" s="175">
        <v>0</v>
      </c>
      <c r="AP23" s="174">
        <f t="shared" si="66"/>
        <v>156744067</v>
      </c>
      <c r="AR23" s="143" t="s">
        <v>68</v>
      </c>
      <c r="AS23" s="144">
        <f t="shared" si="67"/>
        <v>156744067</v>
      </c>
      <c r="AT23" s="145">
        <v>124636530</v>
      </c>
      <c r="AU23" s="145">
        <v>0</v>
      </c>
      <c r="AV23" s="144">
        <f t="shared" si="68"/>
        <v>32107537</v>
      </c>
      <c r="AX23" s="205" t="s">
        <v>68</v>
      </c>
      <c r="AY23" s="206">
        <f t="shared" si="69"/>
        <v>32107537</v>
      </c>
      <c r="AZ23" s="207">
        <v>12622444</v>
      </c>
      <c r="BA23" s="207">
        <v>5571022</v>
      </c>
      <c r="BB23" s="206">
        <f t="shared" si="70"/>
        <v>13914071</v>
      </c>
      <c r="BD23" s="237" t="s">
        <v>68</v>
      </c>
      <c r="BE23" s="238">
        <f t="shared" si="71"/>
        <v>13914071</v>
      </c>
      <c r="BF23" s="238">
        <v>0</v>
      </c>
      <c r="BG23" s="238">
        <v>0</v>
      </c>
      <c r="BH23" s="238">
        <f t="shared" si="72"/>
        <v>13914071</v>
      </c>
      <c r="BJ23" s="181" t="s">
        <v>68</v>
      </c>
      <c r="BK23" s="175">
        <f t="shared" si="73"/>
        <v>13914071</v>
      </c>
      <c r="BL23" s="175">
        <v>0</v>
      </c>
      <c r="BM23" s="175">
        <v>0</v>
      </c>
      <c r="BN23" s="175">
        <f t="shared" si="74"/>
        <v>13914071</v>
      </c>
      <c r="BP23" s="278" t="s">
        <v>68</v>
      </c>
      <c r="BQ23" s="279">
        <f t="shared" si="75"/>
        <v>13914071</v>
      </c>
      <c r="BR23" s="279">
        <v>0</v>
      </c>
      <c r="BS23" s="279">
        <v>0</v>
      </c>
      <c r="BT23" s="279">
        <f t="shared" si="76"/>
        <v>13914071</v>
      </c>
      <c r="BV23" s="407" t="s">
        <v>68</v>
      </c>
      <c r="BW23" s="415">
        <f t="shared" si="77"/>
        <v>1266587561</v>
      </c>
      <c r="BX23" s="415">
        <f t="shared" si="78"/>
        <v>1199363317</v>
      </c>
      <c r="BY23" s="415">
        <f t="shared" si="79"/>
        <v>53310173</v>
      </c>
      <c r="BZ23" s="415">
        <f t="shared" si="80"/>
        <v>13914071</v>
      </c>
      <c r="CC23" s="193"/>
    </row>
    <row r="24" spans="1:81" ht="18" customHeight="1">
      <c r="A24" s="13" t="s">
        <v>65</v>
      </c>
      <c r="B24" s="70">
        <v>1204422779</v>
      </c>
      <c r="C24" s="70">
        <v>0</v>
      </c>
      <c r="D24" s="70">
        <v>0</v>
      </c>
      <c r="E24" s="70">
        <f t="shared" si="54"/>
        <v>1204422779</v>
      </c>
      <c r="F24" s="296"/>
      <c r="H24" s="30" t="s">
        <v>65</v>
      </c>
      <c r="I24" s="31">
        <f t="shared" si="55"/>
        <v>1204422779</v>
      </c>
      <c r="J24" s="73">
        <v>2400000</v>
      </c>
      <c r="K24" s="73">
        <v>0</v>
      </c>
      <c r="L24" s="31">
        <f t="shared" si="56"/>
        <v>1202022779</v>
      </c>
      <c r="N24" s="56" t="s">
        <v>65</v>
      </c>
      <c r="O24" s="57">
        <f t="shared" si="57"/>
        <v>1202022779</v>
      </c>
      <c r="P24" s="75">
        <v>0</v>
      </c>
      <c r="Q24" s="75">
        <v>0</v>
      </c>
      <c r="R24" s="57">
        <f t="shared" si="58"/>
        <v>1202022779</v>
      </c>
      <c r="T24" s="86" t="s">
        <v>65</v>
      </c>
      <c r="U24" s="87">
        <f t="shared" si="59"/>
        <v>1202022779</v>
      </c>
      <c r="V24" s="91">
        <v>55703080</v>
      </c>
      <c r="W24" s="91">
        <v>0</v>
      </c>
      <c r="X24" s="87">
        <f t="shared" si="60"/>
        <v>1146319699</v>
      </c>
      <c r="Z24" s="114" t="s">
        <v>65</v>
      </c>
      <c r="AA24" s="115">
        <f t="shared" si="61"/>
        <v>1146319699</v>
      </c>
      <c r="AB24" s="116">
        <v>102701170</v>
      </c>
      <c r="AC24" s="116">
        <v>0</v>
      </c>
      <c r="AD24" s="115">
        <f t="shared" si="62"/>
        <v>1043618529</v>
      </c>
      <c r="AF24" s="143" t="s">
        <v>65</v>
      </c>
      <c r="AG24" s="144">
        <f t="shared" si="63"/>
        <v>1043618529</v>
      </c>
      <c r="AH24" s="145">
        <v>139230000</v>
      </c>
      <c r="AI24" s="145">
        <v>0</v>
      </c>
      <c r="AJ24" s="144">
        <f t="shared" si="64"/>
        <v>904388529</v>
      </c>
      <c r="AL24" s="173" t="s">
        <v>65</v>
      </c>
      <c r="AM24" s="174">
        <f t="shared" si="65"/>
        <v>904388529</v>
      </c>
      <c r="AN24" s="175">
        <v>419946008</v>
      </c>
      <c r="AO24" s="175">
        <v>18305119</v>
      </c>
      <c r="AP24" s="174">
        <f t="shared" si="66"/>
        <v>466137402</v>
      </c>
      <c r="AR24" s="143" t="s">
        <v>65</v>
      </c>
      <c r="AS24" s="144">
        <f t="shared" si="67"/>
        <v>466137402</v>
      </c>
      <c r="AT24" s="145">
        <v>55049626</v>
      </c>
      <c r="AU24" s="145">
        <v>0</v>
      </c>
      <c r="AV24" s="144">
        <f t="shared" si="68"/>
        <v>411087776</v>
      </c>
      <c r="AX24" s="205" t="s">
        <v>65</v>
      </c>
      <c r="AY24" s="206">
        <f t="shared" si="69"/>
        <v>411087776</v>
      </c>
      <c r="AZ24" s="207">
        <v>265052863</v>
      </c>
      <c r="BA24" s="207">
        <v>0</v>
      </c>
      <c r="BB24" s="206">
        <f t="shared" si="70"/>
        <v>146034913</v>
      </c>
      <c r="BD24" s="237" t="s">
        <v>65</v>
      </c>
      <c r="BE24" s="238">
        <f t="shared" si="71"/>
        <v>146034913</v>
      </c>
      <c r="BF24" s="238">
        <v>0</v>
      </c>
      <c r="BG24" s="238">
        <v>0</v>
      </c>
      <c r="BH24" s="238">
        <f t="shared" si="72"/>
        <v>146034913</v>
      </c>
      <c r="BJ24" s="181" t="s">
        <v>65</v>
      </c>
      <c r="BK24" s="175">
        <f t="shared" si="73"/>
        <v>146034913</v>
      </c>
      <c r="BL24" s="175">
        <v>0</v>
      </c>
      <c r="BM24" s="175">
        <v>0</v>
      </c>
      <c r="BN24" s="175">
        <f t="shared" si="74"/>
        <v>146034913</v>
      </c>
      <c r="BP24" s="278" t="s">
        <v>65</v>
      </c>
      <c r="BQ24" s="279">
        <f t="shared" si="75"/>
        <v>146034913</v>
      </c>
      <c r="BR24" s="279">
        <v>0</v>
      </c>
      <c r="BS24" s="279">
        <v>0</v>
      </c>
      <c r="BT24" s="279">
        <f t="shared" si="76"/>
        <v>146034913</v>
      </c>
      <c r="BV24" s="407" t="s">
        <v>65</v>
      </c>
      <c r="BW24" s="415">
        <f t="shared" si="77"/>
        <v>1204422779</v>
      </c>
      <c r="BX24" s="415">
        <f t="shared" si="78"/>
        <v>1040082747</v>
      </c>
      <c r="BY24" s="415">
        <f t="shared" si="79"/>
        <v>18305119</v>
      </c>
      <c r="BZ24" s="415">
        <f t="shared" si="80"/>
        <v>146034913</v>
      </c>
      <c r="CC24" s="193"/>
    </row>
    <row r="25" spans="1:81" ht="18" customHeight="1">
      <c r="A25" s="13" t="s">
        <v>66</v>
      </c>
      <c r="B25" s="70">
        <v>316396190</v>
      </c>
      <c r="C25" s="70">
        <v>0</v>
      </c>
      <c r="D25" s="70">
        <v>0</v>
      </c>
      <c r="E25" s="70">
        <f t="shared" si="54"/>
        <v>316396190</v>
      </c>
      <c r="F25" s="296"/>
      <c r="H25" s="30" t="s">
        <v>66</v>
      </c>
      <c r="I25" s="31">
        <f t="shared" si="55"/>
        <v>316396190</v>
      </c>
      <c r="J25" s="73">
        <v>21225277</v>
      </c>
      <c r="K25" s="73">
        <v>0</v>
      </c>
      <c r="L25" s="31">
        <f t="shared" si="56"/>
        <v>295170913</v>
      </c>
      <c r="N25" s="56" t="s">
        <v>66</v>
      </c>
      <c r="O25" s="57">
        <f t="shared" si="57"/>
        <v>295170913</v>
      </c>
      <c r="P25" s="75">
        <v>5383858</v>
      </c>
      <c r="Q25" s="75">
        <v>0</v>
      </c>
      <c r="R25" s="57">
        <f t="shared" si="58"/>
        <v>289787055</v>
      </c>
      <c r="T25" s="86" t="s">
        <v>66</v>
      </c>
      <c r="U25" s="87">
        <f t="shared" si="59"/>
        <v>289787055</v>
      </c>
      <c r="V25" s="91">
        <v>0</v>
      </c>
      <c r="W25" s="91">
        <v>0</v>
      </c>
      <c r="X25" s="87">
        <f t="shared" si="60"/>
        <v>289787055</v>
      </c>
      <c r="Z25" s="114" t="s">
        <v>66</v>
      </c>
      <c r="AA25" s="115">
        <f t="shared" si="61"/>
        <v>289787055</v>
      </c>
      <c r="AB25" s="116">
        <v>3364911</v>
      </c>
      <c r="AC25" s="116">
        <v>17497540</v>
      </c>
      <c r="AD25" s="115">
        <f t="shared" si="62"/>
        <v>268924604</v>
      </c>
      <c r="AF25" s="143" t="s">
        <v>66</v>
      </c>
      <c r="AG25" s="144">
        <f t="shared" si="63"/>
        <v>268924604</v>
      </c>
      <c r="AH25" s="145">
        <v>161928355</v>
      </c>
      <c r="AI25" s="145">
        <v>0</v>
      </c>
      <c r="AJ25" s="144">
        <f t="shared" si="64"/>
        <v>106996249</v>
      </c>
      <c r="AL25" s="173" t="s">
        <v>66</v>
      </c>
      <c r="AM25" s="174">
        <f t="shared" si="65"/>
        <v>106996249</v>
      </c>
      <c r="AN25" s="175">
        <v>11586554</v>
      </c>
      <c r="AO25" s="175">
        <v>0</v>
      </c>
      <c r="AP25" s="174">
        <f t="shared" si="66"/>
        <v>95409695</v>
      </c>
      <c r="AR25" s="143" t="s">
        <v>66</v>
      </c>
      <c r="AS25" s="144">
        <f t="shared" si="67"/>
        <v>95409695</v>
      </c>
      <c r="AT25" s="145">
        <v>15115824</v>
      </c>
      <c r="AU25" s="145">
        <v>0</v>
      </c>
      <c r="AV25" s="144">
        <f t="shared" si="68"/>
        <v>80293871</v>
      </c>
      <c r="AX25" s="205" t="s">
        <v>66</v>
      </c>
      <c r="AY25" s="206">
        <f t="shared" si="69"/>
        <v>80293871</v>
      </c>
      <c r="AZ25" s="207">
        <v>18917346</v>
      </c>
      <c r="BA25" s="207">
        <v>0</v>
      </c>
      <c r="BB25" s="206">
        <f t="shared" si="70"/>
        <v>61376525</v>
      </c>
      <c r="BD25" s="237" t="s">
        <v>66</v>
      </c>
      <c r="BE25" s="238">
        <f t="shared" si="71"/>
        <v>61376525</v>
      </c>
      <c r="BF25" s="238">
        <v>0</v>
      </c>
      <c r="BG25" s="238">
        <v>0</v>
      </c>
      <c r="BH25" s="238">
        <f t="shared" si="72"/>
        <v>61376525</v>
      </c>
      <c r="BJ25" s="181" t="s">
        <v>66</v>
      </c>
      <c r="BK25" s="175">
        <f t="shared" si="73"/>
        <v>61376525</v>
      </c>
      <c r="BL25" s="175">
        <v>0</v>
      </c>
      <c r="BM25" s="175">
        <v>0</v>
      </c>
      <c r="BN25" s="175">
        <f t="shared" si="74"/>
        <v>61376525</v>
      </c>
      <c r="BP25" s="278" t="s">
        <v>66</v>
      </c>
      <c r="BQ25" s="279">
        <f t="shared" si="75"/>
        <v>61376525</v>
      </c>
      <c r="BR25" s="279">
        <v>0</v>
      </c>
      <c r="BS25" s="279">
        <v>0</v>
      </c>
      <c r="BT25" s="279">
        <f t="shared" si="76"/>
        <v>61376525</v>
      </c>
      <c r="BV25" s="407" t="s">
        <v>66</v>
      </c>
      <c r="BW25" s="415">
        <f t="shared" si="77"/>
        <v>316396190</v>
      </c>
      <c r="BX25" s="415">
        <f t="shared" si="78"/>
        <v>237522125</v>
      </c>
      <c r="BY25" s="415">
        <f t="shared" si="79"/>
        <v>17497540</v>
      </c>
      <c r="BZ25" s="415">
        <f t="shared" si="80"/>
        <v>61376525</v>
      </c>
      <c r="CC25" s="193"/>
    </row>
    <row r="26" spans="1:81" ht="18" customHeight="1">
      <c r="A26" s="13" t="s">
        <v>67</v>
      </c>
      <c r="B26" s="70">
        <v>7541150901</v>
      </c>
      <c r="C26" s="70">
        <v>37054991</v>
      </c>
      <c r="D26" s="70">
        <v>0</v>
      </c>
      <c r="E26" s="70">
        <f t="shared" si="54"/>
        <v>7504095910</v>
      </c>
      <c r="F26" s="296">
        <v>4579</v>
      </c>
      <c r="H26" s="30" t="s">
        <v>67</v>
      </c>
      <c r="I26" s="31">
        <f t="shared" si="55"/>
        <v>7504095910</v>
      </c>
      <c r="J26" s="73">
        <v>437778423</v>
      </c>
      <c r="K26" s="73">
        <v>0</v>
      </c>
      <c r="L26" s="31">
        <f t="shared" si="56"/>
        <v>7066317487</v>
      </c>
      <c r="N26" s="56" t="s">
        <v>67</v>
      </c>
      <c r="O26" s="57">
        <f t="shared" si="57"/>
        <v>7066317487</v>
      </c>
      <c r="P26" s="75">
        <v>509821518</v>
      </c>
      <c r="Q26" s="75">
        <v>0</v>
      </c>
      <c r="R26" s="57">
        <f t="shared" si="58"/>
        <v>6556495969</v>
      </c>
      <c r="T26" s="86" t="s">
        <v>67</v>
      </c>
      <c r="U26" s="87">
        <f t="shared" si="59"/>
        <v>6556495969</v>
      </c>
      <c r="V26" s="91">
        <v>349739931</v>
      </c>
      <c r="W26" s="91">
        <v>0</v>
      </c>
      <c r="X26" s="87">
        <f t="shared" si="60"/>
        <v>6206756038</v>
      </c>
      <c r="Z26" s="114" t="s">
        <v>67</v>
      </c>
      <c r="AA26" s="115">
        <f t="shared" si="61"/>
        <v>6206756038</v>
      </c>
      <c r="AB26" s="116">
        <v>922029791</v>
      </c>
      <c r="AC26" s="116">
        <v>8809196</v>
      </c>
      <c r="AD26" s="115">
        <f t="shared" si="62"/>
        <v>5275917051</v>
      </c>
      <c r="AF26" s="143" t="s">
        <v>67</v>
      </c>
      <c r="AG26" s="144">
        <f t="shared" si="63"/>
        <v>5275917051</v>
      </c>
      <c r="AH26" s="145">
        <v>501158925</v>
      </c>
      <c r="AI26" s="145">
        <v>0</v>
      </c>
      <c r="AJ26" s="144">
        <f t="shared" si="64"/>
        <v>4774758126</v>
      </c>
      <c r="AL26" s="173" t="s">
        <v>67</v>
      </c>
      <c r="AM26" s="174">
        <f t="shared" si="65"/>
        <v>4774758126</v>
      </c>
      <c r="AN26" s="175">
        <v>522025502</v>
      </c>
      <c r="AO26" s="175">
        <v>1499098</v>
      </c>
      <c r="AP26" s="174">
        <f t="shared" si="66"/>
        <v>4251233526</v>
      </c>
      <c r="AR26" s="143" t="s">
        <v>67</v>
      </c>
      <c r="AS26" s="144">
        <f t="shared" si="67"/>
        <v>4251233526</v>
      </c>
      <c r="AT26" s="145">
        <v>300193935</v>
      </c>
      <c r="AU26" s="145">
        <v>33668293</v>
      </c>
      <c r="AV26" s="144">
        <f t="shared" si="68"/>
        <v>3917371298</v>
      </c>
      <c r="AX26" s="205" t="s">
        <v>67</v>
      </c>
      <c r="AY26" s="206">
        <f t="shared" si="69"/>
        <v>3917371298</v>
      </c>
      <c r="AZ26" s="207">
        <v>416309365</v>
      </c>
      <c r="BA26" s="207">
        <v>27563926</v>
      </c>
      <c r="BB26" s="206">
        <f t="shared" si="70"/>
        <v>3473498007</v>
      </c>
      <c r="BD26" s="237" t="s">
        <v>67</v>
      </c>
      <c r="BE26" s="238">
        <f t="shared" si="71"/>
        <v>3473498007</v>
      </c>
      <c r="BF26" s="238">
        <v>0</v>
      </c>
      <c r="BG26" s="238">
        <v>0</v>
      </c>
      <c r="BH26" s="238">
        <f t="shared" si="72"/>
        <v>3473498007</v>
      </c>
      <c r="BJ26" s="181" t="s">
        <v>67</v>
      </c>
      <c r="BK26" s="175">
        <f t="shared" si="73"/>
        <v>3473498007</v>
      </c>
      <c r="BL26" s="175">
        <v>0</v>
      </c>
      <c r="BM26" s="175">
        <v>0</v>
      </c>
      <c r="BN26" s="175">
        <f t="shared" si="74"/>
        <v>3473498007</v>
      </c>
      <c r="BP26" s="278" t="s">
        <v>67</v>
      </c>
      <c r="BQ26" s="279">
        <f t="shared" si="75"/>
        <v>3473498007</v>
      </c>
      <c r="BR26" s="279">
        <v>0</v>
      </c>
      <c r="BS26" s="279">
        <v>0</v>
      </c>
      <c r="BT26" s="279">
        <f t="shared" si="76"/>
        <v>3473498007</v>
      </c>
      <c r="BV26" s="407" t="s">
        <v>67</v>
      </c>
      <c r="BW26" s="415">
        <f t="shared" si="77"/>
        <v>7541150901</v>
      </c>
      <c r="BX26" s="415">
        <f t="shared" si="78"/>
        <v>3996112381</v>
      </c>
      <c r="BY26" s="415">
        <f t="shared" si="79"/>
        <v>71540513</v>
      </c>
      <c r="BZ26" s="415">
        <f t="shared" si="80"/>
        <v>3473498007</v>
      </c>
      <c r="CC26" s="193"/>
    </row>
    <row r="27" spans="2:81" ht="15">
      <c r="B27" s="290"/>
      <c r="C27" s="290"/>
      <c r="D27" s="10"/>
      <c r="E27" s="295"/>
      <c r="F27" s="296"/>
      <c r="H27" s="20"/>
      <c r="I27" s="22"/>
      <c r="J27" s="314"/>
      <c r="K27" s="314"/>
      <c r="L27" s="22"/>
      <c r="N27" s="45"/>
      <c r="O27" s="48"/>
      <c r="P27" s="320"/>
      <c r="Q27" s="320"/>
      <c r="R27" s="48"/>
      <c r="T27" s="76"/>
      <c r="U27" s="78"/>
      <c r="V27" s="325"/>
      <c r="W27" s="325"/>
      <c r="X27" s="78"/>
      <c r="Z27" s="104"/>
      <c r="AA27" s="106"/>
      <c r="AB27" s="333"/>
      <c r="AC27" s="333"/>
      <c r="AD27" s="106"/>
      <c r="AF27" s="132"/>
      <c r="AG27" s="135"/>
      <c r="AH27" s="339"/>
      <c r="AI27" s="339"/>
      <c r="AJ27" s="135"/>
      <c r="AL27" s="163"/>
      <c r="AM27" s="165"/>
      <c r="AN27" s="253"/>
      <c r="AO27" s="253"/>
      <c r="AP27" s="165"/>
      <c r="AR27" s="132"/>
      <c r="AS27" s="135"/>
      <c r="AT27" s="339"/>
      <c r="AU27" s="339"/>
      <c r="AV27" s="135"/>
      <c r="AX27" s="195"/>
      <c r="AY27" s="197"/>
      <c r="AZ27" s="376"/>
      <c r="BA27" s="376"/>
      <c r="BB27" s="197"/>
      <c r="BD27" s="226"/>
      <c r="BE27" s="229"/>
      <c r="BF27" s="229"/>
      <c r="BG27" s="229"/>
      <c r="BH27" s="229"/>
      <c r="BJ27" s="250"/>
      <c r="BK27" s="253"/>
      <c r="BL27" s="253"/>
      <c r="BM27" s="253"/>
      <c r="BN27" s="253"/>
      <c r="BP27" s="267"/>
      <c r="BQ27" s="270"/>
      <c r="BR27" s="270"/>
      <c r="BS27" s="270"/>
      <c r="BT27" s="270"/>
      <c r="BV27" s="383"/>
      <c r="BW27" s="387"/>
      <c r="BX27" s="387"/>
      <c r="BY27" s="387"/>
      <c r="BZ27" s="387"/>
      <c r="CA27" s="193"/>
      <c r="CC27" s="193"/>
    </row>
    <row r="28" spans="2:81" ht="15.75">
      <c r="B28" s="290"/>
      <c r="C28" s="290"/>
      <c r="D28" s="10"/>
      <c r="E28" s="295"/>
      <c r="F28" s="296"/>
      <c r="H28" s="20"/>
      <c r="I28" s="22"/>
      <c r="J28" s="314"/>
      <c r="K28" s="314"/>
      <c r="L28" s="22"/>
      <c r="N28" s="45"/>
      <c r="O28" s="48"/>
      <c r="P28" s="320"/>
      <c r="Q28" s="320"/>
      <c r="R28" s="48"/>
      <c r="T28" s="76"/>
      <c r="U28" s="78"/>
      <c r="V28" s="325"/>
      <c r="W28" s="325"/>
      <c r="X28" s="78"/>
      <c r="Z28" s="104"/>
      <c r="AA28" s="106"/>
      <c r="AB28" s="333"/>
      <c r="AC28" s="333"/>
      <c r="AD28" s="106"/>
      <c r="AF28" s="132"/>
      <c r="AG28" s="135"/>
      <c r="AH28" s="339"/>
      <c r="AI28" s="339"/>
      <c r="AJ28" s="135"/>
      <c r="AL28" s="163"/>
      <c r="AM28" s="165"/>
      <c r="AN28" s="253"/>
      <c r="AO28" s="253"/>
      <c r="AP28" s="165"/>
      <c r="AR28" s="132"/>
      <c r="AS28" s="135"/>
      <c r="AT28" s="339"/>
      <c r="AU28" s="339"/>
      <c r="AV28" s="135"/>
      <c r="AX28" s="195"/>
      <c r="AY28" s="197"/>
      <c r="AZ28" s="376"/>
      <c r="BA28" s="376"/>
      <c r="BB28" s="197"/>
      <c r="BD28" s="226"/>
      <c r="BE28" s="229"/>
      <c r="BF28" s="229"/>
      <c r="BG28" s="229"/>
      <c r="BH28" s="229"/>
      <c r="BJ28" s="250"/>
      <c r="BK28" s="253"/>
      <c r="BL28" s="253"/>
      <c r="BM28" s="253"/>
      <c r="BN28" s="253"/>
      <c r="BP28" s="267"/>
      <c r="BQ28" s="270"/>
      <c r="BR28" s="270"/>
      <c r="BS28" s="270"/>
      <c r="BT28" s="270"/>
      <c r="BV28" s="20"/>
      <c r="BW28" s="22"/>
      <c r="BX28" s="44" t="s">
        <v>62</v>
      </c>
      <c r="BY28" s="22"/>
      <c r="BZ28" s="22"/>
      <c r="CA28" s="193"/>
      <c r="CC28" s="193"/>
    </row>
    <row r="29" spans="2:81" ht="25.5">
      <c r="B29" s="290"/>
      <c r="C29" s="290"/>
      <c r="D29" s="10"/>
      <c r="E29" s="295"/>
      <c r="F29" s="296"/>
      <c r="H29" s="20"/>
      <c r="I29" s="22"/>
      <c r="J29" s="314"/>
      <c r="K29" s="314"/>
      <c r="L29" s="22"/>
      <c r="N29" s="45"/>
      <c r="O29" s="48"/>
      <c r="P29" s="320"/>
      <c r="Q29" s="320"/>
      <c r="R29" s="48"/>
      <c r="T29" s="76"/>
      <c r="U29" s="78"/>
      <c r="V29" s="325"/>
      <c r="W29" s="325"/>
      <c r="X29" s="78"/>
      <c r="Z29" s="104"/>
      <c r="AA29" s="106"/>
      <c r="AB29" s="333"/>
      <c r="AC29" s="333"/>
      <c r="AD29" s="106"/>
      <c r="AF29" s="132"/>
      <c r="AG29" s="135"/>
      <c r="AH29" s="339"/>
      <c r="AI29" s="339"/>
      <c r="AJ29" s="135"/>
      <c r="AL29" s="163"/>
      <c r="AM29" s="165"/>
      <c r="AN29" s="253"/>
      <c r="AO29" s="253"/>
      <c r="AP29" s="165"/>
      <c r="AR29" s="132"/>
      <c r="AS29" s="135"/>
      <c r="AT29" s="339"/>
      <c r="AU29" s="339"/>
      <c r="AV29" s="135"/>
      <c r="AX29" s="195"/>
      <c r="AY29" s="197"/>
      <c r="AZ29" s="376"/>
      <c r="BA29" s="376"/>
      <c r="BB29" s="197"/>
      <c r="BD29" s="226"/>
      <c r="BE29" s="229"/>
      <c r="BF29" s="229"/>
      <c r="BG29" s="229"/>
      <c r="BH29" s="229"/>
      <c r="BJ29" s="250"/>
      <c r="BK29" s="253"/>
      <c r="BL29" s="253"/>
      <c r="BM29" s="253"/>
      <c r="BN29" s="253"/>
      <c r="BP29" s="267"/>
      <c r="BQ29" s="270"/>
      <c r="BR29" s="270"/>
      <c r="BS29" s="270"/>
      <c r="BT29" s="270"/>
      <c r="BV29" s="23" t="s">
        <v>81</v>
      </c>
      <c r="BW29" s="382" t="s">
        <v>45</v>
      </c>
      <c r="BX29" s="382" t="s">
        <v>42</v>
      </c>
      <c r="BY29" s="382" t="s">
        <v>43</v>
      </c>
      <c r="BZ29" s="382" t="s">
        <v>44</v>
      </c>
      <c r="CA29" s="193"/>
      <c r="CC29" s="193"/>
    </row>
    <row r="30" spans="2:81" ht="15">
      <c r="B30" s="290"/>
      <c r="C30" s="290"/>
      <c r="D30" s="10"/>
      <c r="E30" s="295"/>
      <c r="F30" s="296"/>
      <c r="H30" s="20"/>
      <c r="I30" s="22"/>
      <c r="J30" s="314"/>
      <c r="K30" s="314"/>
      <c r="L30" s="22"/>
      <c r="N30" s="45"/>
      <c r="O30" s="48"/>
      <c r="P30" s="320"/>
      <c r="Q30" s="320"/>
      <c r="R30" s="48"/>
      <c r="T30" s="76"/>
      <c r="U30" s="78"/>
      <c r="V30" s="325"/>
      <c r="W30" s="325"/>
      <c r="X30" s="78"/>
      <c r="Z30" s="104"/>
      <c r="AA30" s="106"/>
      <c r="AB30" s="333"/>
      <c r="AC30" s="333"/>
      <c r="AD30" s="106"/>
      <c r="AF30" s="132"/>
      <c r="AG30" s="135"/>
      <c r="AH30" s="339"/>
      <c r="AI30" s="339"/>
      <c r="AJ30" s="135"/>
      <c r="AL30" s="163"/>
      <c r="AM30" s="165"/>
      <c r="AN30" s="253"/>
      <c r="AO30" s="253"/>
      <c r="AP30" s="165"/>
      <c r="AR30" s="132"/>
      <c r="AS30" s="135"/>
      <c r="AT30" s="339"/>
      <c r="AU30" s="339"/>
      <c r="AV30" s="135"/>
      <c r="AX30" s="195"/>
      <c r="AY30" s="197"/>
      <c r="AZ30" s="376"/>
      <c r="BA30" s="376"/>
      <c r="BB30" s="197"/>
      <c r="BD30" s="226"/>
      <c r="BE30" s="229"/>
      <c r="BF30" s="229"/>
      <c r="BG30" s="229"/>
      <c r="BH30" s="229"/>
      <c r="BJ30" s="250"/>
      <c r="BK30" s="253"/>
      <c r="BL30" s="253"/>
      <c r="BM30" s="253"/>
      <c r="BN30" s="253"/>
      <c r="BP30" s="267"/>
      <c r="BQ30" s="270"/>
      <c r="BR30" s="270"/>
      <c r="BS30" s="270"/>
      <c r="BT30" s="270"/>
      <c r="BV30" s="26" t="s">
        <v>29</v>
      </c>
      <c r="BW30" s="419">
        <f>+BW34+BW39+BW44+BW59+BW64+BW75+BW79+BW83+BW95+BW99+BW103+BW113+BW117+BW122+BW129+BW133+BW137+BW144+BW151+BW159+BW166+BW174+BW182</f>
        <v>29311692436.2</v>
      </c>
      <c r="BX30" s="419">
        <f aca="true" t="shared" si="108" ref="BX30:BZ30">+BX34+BX39+BX44+BX59+BX64+BX75+BX79+BX83+BX95+BX99+BX103+BX113+BX117+BX122+BX129+BX133+BX137+BX144+BX151+BX159+BX166+BX174+BX182</f>
        <v>8638112326</v>
      </c>
      <c r="BY30" s="419">
        <f t="shared" si="108"/>
        <v>1723703781</v>
      </c>
      <c r="BZ30" s="419">
        <f t="shared" si="108"/>
        <v>18949876329.2</v>
      </c>
      <c r="CA30" s="193"/>
      <c r="CC30" s="193"/>
    </row>
    <row r="31" spans="2:81" ht="15">
      <c r="B31" s="290"/>
      <c r="C31" s="290"/>
      <c r="D31" s="10"/>
      <c r="E31" s="295"/>
      <c r="F31" s="296"/>
      <c r="H31" s="20"/>
      <c r="I31" s="22"/>
      <c r="J31" s="314"/>
      <c r="K31" s="314"/>
      <c r="L31" s="22"/>
      <c r="N31" s="45"/>
      <c r="O31" s="48"/>
      <c r="P31" s="320"/>
      <c r="Q31" s="320"/>
      <c r="R31" s="48"/>
      <c r="T31" s="76"/>
      <c r="U31" s="78"/>
      <c r="V31" s="325"/>
      <c r="W31" s="325"/>
      <c r="X31" s="78"/>
      <c r="Z31" s="104"/>
      <c r="AA31" s="106"/>
      <c r="AB31" s="333"/>
      <c r="AC31" s="333"/>
      <c r="AD31" s="106"/>
      <c r="AF31" s="132"/>
      <c r="AG31" s="135"/>
      <c r="AH31" s="339"/>
      <c r="AI31" s="339"/>
      <c r="AJ31" s="135"/>
      <c r="AL31" s="163"/>
      <c r="AM31" s="165"/>
      <c r="AN31" s="253"/>
      <c r="AO31" s="253"/>
      <c r="AP31" s="165"/>
      <c r="AR31" s="132"/>
      <c r="AS31" s="135"/>
      <c r="AT31" s="339"/>
      <c r="AU31" s="339"/>
      <c r="AV31" s="135"/>
      <c r="AX31" s="195"/>
      <c r="AY31" s="197"/>
      <c r="AZ31" s="376"/>
      <c r="BA31" s="376"/>
      <c r="BB31" s="197"/>
      <c r="BD31" s="226"/>
      <c r="BE31" s="229"/>
      <c r="BF31" s="229"/>
      <c r="BG31" s="229"/>
      <c r="BH31" s="229"/>
      <c r="BJ31" s="250"/>
      <c r="BK31" s="253"/>
      <c r="BL31" s="253"/>
      <c r="BM31" s="253"/>
      <c r="BN31" s="253"/>
      <c r="BP31" s="267"/>
      <c r="BQ31" s="270"/>
      <c r="BR31" s="270"/>
      <c r="BS31" s="270"/>
      <c r="BT31" s="270"/>
      <c r="BV31" s="391"/>
      <c r="BW31" s="420"/>
      <c r="BX31" s="420"/>
      <c r="BY31" s="420"/>
      <c r="BZ31" s="420"/>
      <c r="CA31" s="193"/>
      <c r="CC31" s="193"/>
    </row>
    <row r="32" spans="1:81" ht="15.75">
      <c r="A32" s="1" t="s">
        <v>63</v>
      </c>
      <c r="B32" s="290"/>
      <c r="C32" s="290"/>
      <c r="F32" s="296"/>
      <c r="H32" s="23" t="s">
        <v>63</v>
      </c>
      <c r="I32" s="24"/>
      <c r="J32" s="315"/>
      <c r="K32" s="315"/>
      <c r="L32" s="24"/>
      <c r="N32" s="49" t="s">
        <v>63</v>
      </c>
      <c r="O32" s="50"/>
      <c r="P32" s="321"/>
      <c r="Q32" s="321"/>
      <c r="R32" s="50"/>
      <c r="T32" s="79" t="s">
        <v>63</v>
      </c>
      <c r="U32" s="80"/>
      <c r="V32" s="326"/>
      <c r="W32" s="326"/>
      <c r="X32" s="80"/>
      <c r="Z32" s="107" t="s">
        <v>63</v>
      </c>
      <c r="AA32" s="108"/>
      <c r="AB32" s="334"/>
      <c r="AC32" s="334"/>
      <c r="AD32" s="108"/>
      <c r="AF32" s="136" t="s">
        <v>63</v>
      </c>
      <c r="AG32" s="137"/>
      <c r="AH32" s="162"/>
      <c r="AI32" s="162"/>
      <c r="AJ32" s="137"/>
      <c r="AL32" s="166" t="s">
        <v>63</v>
      </c>
      <c r="AM32" s="167"/>
      <c r="AN32" s="183"/>
      <c r="AO32" s="183"/>
      <c r="AP32" s="167"/>
      <c r="AR32" s="136" t="s">
        <v>63</v>
      </c>
      <c r="AS32" s="137"/>
      <c r="AT32" s="162"/>
      <c r="AU32" s="162"/>
      <c r="AV32" s="137"/>
      <c r="AX32" s="198" t="s">
        <v>63</v>
      </c>
      <c r="AY32" s="199"/>
      <c r="AZ32" s="215"/>
      <c r="BA32" s="215"/>
      <c r="BB32" s="199"/>
      <c r="BD32" s="230" t="s">
        <v>63</v>
      </c>
      <c r="BE32" s="231"/>
      <c r="BF32" s="231"/>
      <c r="BG32" s="231"/>
      <c r="BH32" s="231"/>
      <c r="BJ32" s="254" t="s">
        <v>63</v>
      </c>
      <c r="BK32" s="183"/>
      <c r="BL32" s="183"/>
      <c r="BM32" s="183"/>
      <c r="BN32" s="183"/>
      <c r="BP32" s="271" t="s">
        <v>63</v>
      </c>
      <c r="BQ32" s="272"/>
      <c r="BR32" s="272"/>
      <c r="BS32" s="272"/>
      <c r="BT32" s="272"/>
      <c r="BV32" s="23" t="s">
        <v>63</v>
      </c>
      <c r="BW32" s="421"/>
      <c r="BX32" s="421"/>
      <c r="BY32" s="421"/>
      <c r="BZ32" s="421"/>
      <c r="CA32" s="193"/>
      <c r="CC32" s="193"/>
    </row>
    <row r="33" spans="1:81" ht="14.25">
      <c r="A33" s="3"/>
      <c r="B33" s="290">
        <f>+B34+B39+B44</f>
        <v>13966077302</v>
      </c>
      <c r="C33" s="290"/>
      <c r="E33" s="290"/>
      <c r="F33" s="296"/>
      <c r="H33" s="25"/>
      <c r="I33" s="24"/>
      <c r="J33" s="316"/>
      <c r="K33" s="315"/>
      <c r="L33" s="24"/>
      <c r="N33" s="51"/>
      <c r="O33" s="50"/>
      <c r="P33" s="321"/>
      <c r="Q33" s="321"/>
      <c r="R33" s="50"/>
      <c r="T33" s="81"/>
      <c r="U33" s="80"/>
      <c r="V33" s="326"/>
      <c r="W33" s="326"/>
      <c r="X33" s="80"/>
      <c r="Z33" s="109"/>
      <c r="AA33" s="108"/>
      <c r="AB33" s="334"/>
      <c r="AC33" s="334"/>
      <c r="AD33" s="108"/>
      <c r="AF33" s="138"/>
      <c r="AG33" s="137"/>
      <c r="AH33" s="162"/>
      <c r="AI33" s="162"/>
      <c r="AJ33" s="137"/>
      <c r="AL33" s="168"/>
      <c r="AM33" s="167"/>
      <c r="AN33" s="183"/>
      <c r="AO33" s="183"/>
      <c r="AP33" s="167"/>
      <c r="AR33" s="138"/>
      <c r="AS33" s="137"/>
      <c r="AT33" s="371"/>
      <c r="AU33" s="162"/>
      <c r="AV33" s="137"/>
      <c r="AX33" s="200"/>
      <c r="AY33" s="199"/>
      <c r="AZ33" s="215"/>
      <c r="BA33" s="215"/>
      <c r="BB33" s="199"/>
      <c r="BD33" s="232"/>
      <c r="BE33" s="231"/>
      <c r="BF33" s="231"/>
      <c r="BG33" s="231"/>
      <c r="BH33" s="231"/>
      <c r="BJ33" s="255"/>
      <c r="BK33" s="183"/>
      <c r="BL33" s="183"/>
      <c r="BM33" s="183"/>
      <c r="BN33" s="183"/>
      <c r="BP33" s="273"/>
      <c r="BQ33" s="272"/>
      <c r="BR33" s="272"/>
      <c r="BS33" s="272"/>
      <c r="BT33" s="272"/>
      <c r="BV33" s="392"/>
      <c r="BW33" s="412"/>
      <c r="BX33" s="412"/>
      <c r="BY33" s="412"/>
      <c r="BZ33" s="412"/>
      <c r="CC33" s="193"/>
    </row>
    <row r="34" spans="1:81" s="19" customFormat="1" ht="15">
      <c r="A34" s="15" t="s">
        <v>14</v>
      </c>
      <c r="B34" s="16">
        <f>SUM(B36:B37)</f>
        <v>65155191</v>
      </c>
      <c r="C34" s="16">
        <f aca="true" t="shared" si="109" ref="C34:D34">SUM(C36:C37)</f>
        <v>0</v>
      </c>
      <c r="D34" s="16">
        <f t="shared" si="109"/>
        <v>0</v>
      </c>
      <c r="E34" s="16">
        <f>+B34-C34-D34</f>
        <v>65155191</v>
      </c>
      <c r="F34" s="296"/>
      <c r="H34" s="26" t="s">
        <v>14</v>
      </c>
      <c r="I34" s="27">
        <f>SUM(I36:I37)</f>
        <v>65155191</v>
      </c>
      <c r="J34" s="311">
        <f aca="true" t="shared" si="110" ref="J34:K34">SUM(J36:J37)</f>
        <v>0</v>
      </c>
      <c r="K34" s="311">
        <f t="shared" si="110"/>
        <v>0</v>
      </c>
      <c r="L34" s="27">
        <f>+I34-J34-K34</f>
        <v>65155191</v>
      </c>
      <c r="N34" s="52" t="s">
        <v>14</v>
      </c>
      <c r="O34" s="53">
        <f>SUM(O36:O37)</f>
        <v>65155191</v>
      </c>
      <c r="P34" s="317">
        <f aca="true" t="shared" si="111" ref="P34:Q34">SUM(P36:P37)</f>
        <v>0</v>
      </c>
      <c r="Q34" s="317">
        <f t="shared" si="111"/>
        <v>0</v>
      </c>
      <c r="R34" s="53">
        <f>+O34-P34-Q34</f>
        <v>65155191</v>
      </c>
      <c r="T34" s="82" t="s">
        <v>14</v>
      </c>
      <c r="U34" s="83">
        <f>SUM(U36:U37)</f>
        <v>65155191</v>
      </c>
      <c r="V34" s="102">
        <f aca="true" t="shared" si="112" ref="V34:W34">SUM(V36:V37)</f>
        <v>0</v>
      </c>
      <c r="W34" s="102">
        <f t="shared" si="112"/>
        <v>0</v>
      </c>
      <c r="X34" s="83">
        <f>+U34-V34-W34</f>
        <v>65155191</v>
      </c>
      <c r="Z34" s="110" t="s">
        <v>14</v>
      </c>
      <c r="AA34" s="111">
        <f>SUM(AA36:AA37)</f>
        <v>65155191</v>
      </c>
      <c r="AB34" s="120">
        <f aca="true" t="shared" si="113" ref="AB34:AC34">SUM(AB36:AB37)</f>
        <v>0</v>
      </c>
      <c r="AC34" s="120">
        <f t="shared" si="113"/>
        <v>0</v>
      </c>
      <c r="AD34" s="111">
        <f>+AA34-AB34-AC34</f>
        <v>65155191</v>
      </c>
      <c r="AF34" s="139" t="s">
        <v>14</v>
      </c>
      <c r="AG34" s="140">
        <f>SUM(AG36:AG37)</f>
        <v>65155191</v>
      </c>
      <c r="AH34" s="149">
        <f aca="true" t="shared" si="114" ref="AH34:AI34">SUM(AH36:AH37)</f>
        <v>0</v>
      </c>
      <c r="AI34" s="149">
        <f t="shared" si="114"/>
        <v>0</v>
      </c>
      <c r="AJ34" s="140">
        <f>+AG34-AH34-AI34</f>
        <v>65155191</v>
      </c>
      <c r="AL34" s="169" t="s">
        <v>14</v>
      </c>
      <c r="AM34" s="170">
        <f>SUM(AM36:AM37)</f>
        <v>65155191</v>
      </c>
      <c r="AN34" s="179">
        <f aca="true" t="shared" si="115" ref="AN34:AO34">SUM(AN36:AN37)</f>
        <v>0</v>
      </c>
      <c r="AO34" s="179">
        <f t="shared" si="115"/>
        <v>0</v>
      </c>
      <c r="AP34" s="170">
        <f>+AM34-AN34-AO34</f>
        <v>65155191</v>
      </c>
      <c r="AR34" s="139" t="s">
        <v>14</v>
      </c>
      <c r="AS34" s="140">
        <f>SUM(AS36:AS37)</f>
        <v>65155191</v>
      </c>
      <c r="AT34" s="149">
        <f aca="true" t="shared" si="116" ref="AT34:AU34">SUM(AT36:AT37)</f>
        <v>0</v>
      </c>
      <c r="AU34" s="149">
        <f t="shared" si="116"/>
        <v>0</v>
      </c>
      <c r="AV34" s="140">
        <f>+AS34-AT34-AU34</f>
        <v>65155191</v>
      </c>
      <c r="AX34" s="201" t="s">
        <v>14</v>
      </c>
      <c r="AY34" s="202">
        <f>SUM(AY36:AY37)</f>
        <v>65155191</v>
      </c>
      <c r="AZ34" s="211">
        <f aca="true" t="shared" si="117" ref="AZ34:BA34">SUM(AZ36:AZ37)</f>
        <v>0</v>
      </c>
      <c r="BA34" s="211">
        <f t="shared" si="117"/>
        <v>0</v>
      </c>
      <c r="BB34" s="202">
        <f>+AY34-AZ34-BA34</f>
        <v>65155191</v>
      </c>
      <c r="BD34" s="233" t="s">
        <v>14</v>
      </c>
      <c r="BE34" s="234">
        <f>SUM(BE36:BE37)</f>
        <v>65155191</v>
      </c>
      <c r="BF34" s="234">
        <f aca="true" t="shared" si="118" ref="BF34:BG34">SUM(BF36:BF37)</f>
        <v>0</v>
      </c>
      <c r="BG34" s="234">
        <f t="shared" si="118"/>
        <v>0</v>
      </c>
      <c r="BH34" s="234">
        <f>+BE34-BF34-BG34</f>
        <v>65155191</v>
      </c>
      <c r="BJ34" s="256" t="s">
        <v>14</v>
      </c>
      <c r="BK34" s="179">
        <f>SUM(BK36:BK37)</f>
        <v>65155191</v>
      </c>
      <c r="BL34" s="179">
        <f aca="true" t="shared" si="119" ref="BL34:BM34">SUM(BL36:BL37)</f>
        <v>0</v>
      </c>
      <c r="BM34" s="179">
        <f t="shared" si="119"/>
        <v>0</v>
      </c>
      <c r="BN34" s="179">
        <f>+BK34-BL34-BM34</f>
        <v>65155191</v>
      </c>
      <c r="BP34" s="274" t="s">
        <v>14</v>
      </c>
      <c r="BQ34" s="275">
        <f>SUM(BQ36:BQ37)</f>
        <v>65155191</v>
      </c>
      <c r="BR34" s="275">
        <f aca="true" t="shared" si="120" ref="BR34:BS34">SUM(BR36:BR37)</f>
        <v>0</v>
      </c>
      <c r="BS34" s="275">
        <f t="shared" si="120"/>
        <v>0</v>
      </c>
      <c r="BT34" s="275">
        <f>+BQ34-BR34-BS34</f>
        <v>65155191</v>
      </c>
      <c r="BV34" s="388" t="s">
        <v>14</v>
      </c>
      <c r="BW34" s="413">
        <f>SUM(BW36:BW37)</f>
        <v>65155191</v>
      </c>
      <c r="BX34" s="413">
        <f aca="true" t="shared" si="121" ref="BX34:BY34">SUM(BX36:BX37)</f>
        <v>0</v>
      </c>
      <c r="BY34" s="413">
        <f t="shared" si="121"/>
        <v>0</v>
      </c>
      <c r="BZ34" s="413">
        <f>+BW34-BX34-BY34</f>
        <v>65155191</v>
      </c>
      <c r="CA34" s="194">
        <f>+BZ34+BZ39+BZ44</f>
        <v>4484654739</v>
      </c>
      <c r="CB34" s="194">
        <f>+CA35-CA34</f>
        <v>0</v>
      </c>
      <c r="CC34" s="193"/>
    </row>
    <row r="35" spans="1:81" ht="14.25">
      <c r="A35" s="11" t="s">
        <v>1</v>
      </c>
      <c r="B35" s="12"/>
      <c r="C35" s="12"/>
      <c r="D35" s="12"/>
      <c r="E35" s="12"/>
      <c r="F35" s="296"/>
      <c r="H35" s="28" t="s">
        <v>1</v>
      </c>
      <c r="I35" s="29"/>
      <c r="J35" s="312"/>
      <c r="K35" s="312"/>
      <c r="L35" s="29"/>
      <c r="N35" s="54" t="s">
        <v>1</v>
      </c>
      <c r="O35" s="55"/>
      <c r="P35" s="318"/>
      <c r="Q35" s="318"/>
      <c r="R35" s="55"/>
      <c r="T35" s="84" t="s">
        <v>1</v>
      </c>
      <c r="U35" s="85"/>
      <c r="V35" s="103"/>
      <c r="W35" s="103"/>
      <c r="X35" s="85"/>
      <c r="Z35" s="112" t="s">
        <v>1</v>
      </c>
      <c r="AA35" s="113"/>
      <c r="AB35" s="121"/>
      <c r="AC35" s="121"/>
      <c r="AD35" s="113"/>
      <c r="AF35" s="141" t="s">
        <v>1</v>
      </c>
      <c r="AG35" s="142"/>
      <c r="AH35" s="150"/>
      <c r="AI35" s="150"/>
      <c r="AJ35" s="142"/>
      <c r="AL35" s="171" t="s">
        <v>1</v>
      </c>
      <c r="AM35" s="172"/>
      <c r="AN35" s="180"/>
      <c r="AO35" s="180"/>
      <c r="AP35" s="172"/>
      <c r="AR35" s="141" t="s">
        <v>1</v>
      </c>
      <c r="AS35" s="142"/>
      <c r="AT35" s="150"/>
      <c r="AU35" s="150"/>
      <c r="AV35" s="142"/>
      <c r="AX35" s="203" t="s">
        <v>1</v>
      </c>
      <c r="AY35" s="204"/>
      <c r="AZ35" s="212"/>
      <c r="BA35" s="212"/>
      <c r="BB35" s="204"/>
      <c r="BD35" s="235" t="s">
        <v>1</v>
      </c>
      <c r="BE35" s="236"/>
      <c r="BF35" s="236"/>
      <c r="BG35" s="236"/>
      <c r="BH35" s="236"/>
      <c r="BJ35" s="257" t="s">
        <v>1</v>
      </c>
      <c r="BK35" s="180"/>
      <c r="BL35" s="180"/>
      <c r="BM35" s="180"/>
      <c r="BN35" s="180"/>
      <c r="BP35" s="276" t="s">
        <v>1</v>
      </c>
      <c r="BQ35" s="277"/>
      <c r="BR35" s="277"/>
      <c r="BS35" s="277"/>
      <c r="BT35" s="277"/>
      <c r="BV35" s="406" t="s">
        <v>1</v>
      </c>
      <c r="BW35" s="414"/>
      <c r="BX35" s="414"/>
      <c r="BY35" s="414"/>
      <c r="BZ35" s="414"/>
      <c r="CA35" s="193">
        <v>4484654739</v>
      </c>
      <c r="CC35" s="193"/>
    </row>
    <row r="36" spans="1:81" ht="14.25">
      <c r="A36" s="13" t="s">
        <v>32</v>
      </c>
      <c r="B36" s="70">
        <v>61397991</v>
      </c>
      <c r="C36" s="70">
        <v>0</v>
      </c>
      <c r="D36" s="70">
        <v>0</v>
      </c>
      <c r="E36" s="70">
        <f>+B36-C36-D36</f>
        <v>61397991</v>
      </c>
      <c r="F36" s="296"/>
      <c r="H36" s="30" t="s">
        <v>32</v>
      </c>
      <c r="I36" s="31">
        <f>+E36</f>
        <v>61397991</v>
      </c>
      <c r="J36" s="73">
        <v>0</v>
      </c>
      <c r="K36" s="73">
        <v>0</v>
      </c>
      <c r="L36" s="31">
        <f>+I36-J36-K36</f>
        <v>61397991</v>
      </c>
      <c r="N36" s="56" t="s">
        <v>32</v>
      </c>
      <c r="O36" s="57">
        <f>+L36</f>
        <v>61397991</v>
      </c>
      <c r="P36" s="75">
        <v>0</v>
      </c>
      <c r="Q36" s="75">
        <v>0</v>
      </c>
      <c r="R36" s="57">
        <f>+O36-P36-Q36</f>
        <v>61397991</v>
      </c>
      <c r="T36" s="86" t="s">
        <v>32</v>
      </c>
      <c r="U36" s="87">
        <f>+R36</f>
        <v>61397991</v>
      </c>
      <c r="V36" s="91">
        <v>0</v>
      </c>
      <c r="W36" s="91">
        <v>0</v>
      </c>
      <c r="X36" s="87">
        <f>+U36-V36-W36</f>
        <v>61397991</v>
      </c>
      <c r="Z36" s="114" t="s">
        <v>32</v>
      </c>
      <c r="AA36" s="115">
        <f>+X36</f>
        <v>61397991</v>
      </c>
      <c r="AB36" s="116">
        <v>0</v>
      </c>
      <c r="AC36" s="116">
        <v>0</v>
      </c>
      <c r="AD36" s="115">
        <f>+AA36-AB36-AC36</f>
        <v>61397991</v>
      </c>
      <c r="AF36" s="143" t="s">
        <v>32</v>
      </c>
      <c r="AG36" s="144">
        <f>+AD36</f>
        <v>61397991</v>
      </c>
      <c r="AH36" s="145">
        <v>0</v>
      </c>
      <c r="AI36" s="145">
        <v>0</v>
      </c>
      <c r="AJ36" s="144">
        <f>+AG36-AH36-AI36</f>
        <v>61397991</v>
      </c>
      <c r="AL36" s="173" t="s">
        <v>32</v>
      </c>
      <c r="AM36" s="174">
        <f>+AJ36</f>
        <v>61397991</v>
      </c>
      <c r="AN36" s="175">
        <v>0</v>
      </c>
      <c r="AO36" s="175">
        <v>0</v>
      </c>
      <c r="AP36" s="174">
        <f>+AM36-AN36-AO36</f>
        <v>61397991</v>
      </c>
      <c r="AR36" s="143" t="s">
        <v>32</v>
      </c>
      <c r="AS36" s="144">
        <f>+AP36</f>
        <v>61397991</v>
      </c>
      <c r="AT36" s="145">
        <v>0</v>
      </c>
      <c r="AU36" s="145">
        <v>0</v>
      </c>
      <c r="AV36" s="144">
        <f>+AS36-AT36-AU36</f>
        <v>61397991</v>
      </c>
      <c r="AX36" s="205" t="s">
        <v>32</v>
      </c>
      <c r="AY36" s="206">
        <f>+AV36</f>
        <v>61397991</v>
      </c>
      <c r="AZ36" s="207">
        <v>0</v>
      </c>
      <c r="BA36" s="207">
        <v>0</v>
      </c>
      <c r="BB36" s="206">
        <f>+AY36-AZ36-BA36</f>
        <v>61397991</v>
      </c>
      <c r="BD36" s="237" t="s">
        <v>32</v>
      </c>
      <c r="BE36" s="238">
        <f>+BB36</f>
        <v>61397991</v>
      </c>
      <c r="BF36" s="238">
        <v>0</v>
      </c>
      <c r="BG36" s="238">
        <v>0</v>
      </c>
      <c r="BH36" s="238">
        <f>+BE36-BF36-BG36</f>
        <v>61397991</v>
      </c>
      <c r="BJ36" s="181" t="s">
        <v>32</v>
      </c>
      <c r="BK36" s="175">
        <f>+BH36</f>
        <v>61397991</v>
      </c>
      <c r="BL36" s="175">
        <v>0</v>
      </c>
      <c r="BM36" s="175">
        <v>0</v>
      </c>
      <c r="BN36" s="175">
        <f>+BK36-BL36-BM36</f>
        <v>61397991</v>
      </c>
      <c r="BP36" s="278" t="s">
        <v>32</v>
      </c>
      <c r="BQ36" s="279">
        <f>+BN36</f>
        <v>61397991</v>
      </c>
      <c r="BR36" s="279">
        <v>0</v>
      </c>
      <c r="BS36" s="279">
        <v>0</v>
      </c>
      <c r="BT36" s="279">
        <f>+BQ36-BR36-BS36</f>
        <v>61397991</v>
      </c>
      <c r="BV36" s="407" t="s">
        <v>32</v>
      </c>
      <c r="BW36" s="415">
        <f>+B36</f>
        <v>61397991</v>
      </c>
      <c r="BX36" s="415">
        <f>+C36+J36+P36+V36+AB36+AH36+AN36+AT36+AZ36+BF36+BL36+BR36</f>
        <v>0</v>
      </c>
      <c r="BY36" s="415">
        <f>+D36+K36+Q36+W36+AC36+AI36+AO36+AU36+BA36+BG36+BM36+BS36</f>
        <v>0</v>
      </c>
      <c r="BZ36" s="415">
        <f>+BW36-BX36-BY36</f>
        <v>61397991</v>
      </c>
      <c r="CC36" s="193"/>
    </row>
    <row r="37" spans="1:81" ht="15" customHeight="1">
      <c r="A37" s="13" t="s">
        <v>33</v>
      </c>
      <c r="B37" s="70">
        <v>3757200</v>
      </c>
      <c r="C37" s="70">
        <v>0</v>
      </c>
      <c r="D37" s="70">
        <v>0</v>
      </c>
      <c r="E37" s="70">
        <f>+B37-C37-D37</f>
        <v>3757200</v>
      </c>
      <c r="F37" s="296"/>
      <c r="H37" s="30" t="s">
        <v>33</v>
      </c>
      <c r="I37" s="31">
        <f>+E37</f>
        <v>3757200</v>
      </c>
      <c r="J37" s="73">
        <v>0</v>
      </c>
      <c r="K37" s="73">
        <v>0</v>
      </c>
      <c r="L37" s="31">
        <f>+I37-J37-K37</f>
        <v>3757200</v>
      </c>
      <c r="N37" s="56" t="s">
        <v>33</v>
      </c>
      <c r="O37" s="57">
        <f>+L37</f>
        <v>3757200</v>
      </c>
      <c r="P37" s="75">
        <v>0</v>
      </c>
      <c r="Q37" s="75">
        <v>0</v>
      </c>
      <c r="R37" s="57">
        <f>+O37-P37-Q37</f>
        <v>3757200</v>
      </c>
      <c r="T37" s="86" t="s">
        <v>33</v>
      </c>
      <c r="U37" s="87">
        <f>+R37</f>
        <v>3757200</v>
      </c>
      <c r="V37" s="91">
        <v>0</v>
      </c>
      <c r="W37" s="91">
        <v>0</v>
      </c>
      <c r="X37" s="87">
        <f>+U37-V37-W37</f>
        <v>3757200</v>
      </c>
      <c r="Z37" s="114" t="s">
        <v>33</v>
      </c>
      <c r="AA37" s="115">
        <f>+X37</f>
        <v>3757200</v>
      </c>
      <c r="AB37" s="116">
        <v>0</v>
      </c>
      <c r="AC37" s="116">
        <v>0</v>
      </c>
      <c r="AD37" s="115">
        <f>+AA37-AB37-AC37</f>
        <v>3757200</v>
      </c>
      <c r="AF37" s="143" t="s">
        <v>33</v>
      </c>
      <c r="AG37" s="144">
        <f>+AD37</f>
        <v>3757200</v>
      </c>
      <c r="AH37" s="145">
        <v>0</v>
      </c>
      <c r="AI37" s="145">
        <v>0</v>
      </c>
      <c r="AJ37" s="144">
        <f>+AG37-AH37-AI37</f>
        <v>3757200</v>
      </c>
      <c r="AL37" s="173" t="s">
        <v>33</v>
      </c>
      <c r="AM37" s="174">
        <f>+AJ37</f>
        <v>3757200</v>
      </c>
      <c r="AN37" s="175">
        <v>0</v>
      </c>
      <c r="AO37" s="175">
        <v>0</v>
      </c>
      <c r="AP37" s="174">
        <f>+AM37-AN37-AO37</f>
        <v>3757200</v>
      </c>
      <c r="AR37" s="143" t="s">
        <v>33</v>
      </c>
      <c r="AS37" s="144">
        <f>+AP37</f>
        <v>3757200</v>
      </c>
      <c r="AT37" s="145">
        <v>0</v>
      </c>
      <c r="AU37" s="145">
        <v>0</v>
      </c>
      <c r="AV37" s="144">
        <f>+AS37-AT37-AU37</f>
        <v>3757200</v>
      </c>
      <c r="AX37" s="205" t="s">
        <v>33</v>
      </c>
      <c r="AY37" s="206">
        <f>+AV37</f>
        <v>3757200</v>
      </c>
      <c r="AZ37" s="207">
        <v>0</v>
      </c>
      <c r="BA37" s="207">
        <v>0</v>
      </c>
      <c r="BB37" s="206">
        <f>+AY37-AZ37-BA37</f>
        <v>3757200</v>
      </c>
      <c r="BD37" s="237" t="s">
        <v>33</v>
      </c>
      <c r="BE37" s="238">
        <f>+BB37</f>
        <v>3757200</v>
      </c>
      <c r="BF37" s="238">
        <v>0</v>
      </c>
      <c r="BG37" s="238">
        <v>0</v>
      </c>
      <c r="BH37" s="238">
        <f>+BE37-BF37-BG37</f>
        <v>3757200</v>
      </c>
      <c r="BJ37" s="181" t="s">
        <v>33</v>
      </c>
      <c r="BK37" s="175">
        <f>+BH37</f>
        <v>3757200</v>
      </c>
      <c r="BL37" s="175">
        <v>0</v>
      </c>
      <c r="BM37" s="175">
        <v>0</v>
      </c>
      <c r="BN37" s="175">
        <f>+BK37-BL37-BM37</f>
        <v>3757200</v>
      </c>
      <c r="BP37" s="278" t="s">
        <v>33</v>
      </c>
      <c r="BQ37" s="279">
        <f>+BN37</f>
        <v>3757200</v>
      </c>
      <c r="BR37" s="279">
        <v>0</v>
      </c>
      <c r="BS37" s="279">
        <v>0</v>
      </c>
      <c r="BT37" s="279">
        <f>+BQ37-BR37-BS37</f>
        <v>3757200</v>
      </c>
      <c r="BV37" s="407" t="s">
        <v>33</v>
      </c>
      <c r="BW37" s="415">
        <f>+B37</f>
        <v>3757200</v>
      </c>
      <c r="BX37" s="415">
        <f>+C37+J37+P37+V37+AB37+AH37+AN37+AT37+AZ37+BF37+BL37+BR37</f>
        <v>0</v>
      </c>
      <c r="BY37" s="415">
        <f>+D37+K37+Q37+W37+AC37+AI37+AO37+AU37+BA37+BG37+BM37+BS37</f>
        <v>0</v>
      </c>
      <c r="BZ37" s="415">
        <f>+BW37-BX37-BY37</f>
        <v>3757200</v>
      </c>
      <c r="CC37" s="193"/>
    </row>
    <row r="38" spans="1:81" ht="14.25">
      <c r="A38" s="17"/>
      <c r="B38" s="292"/>
      <c r="C38" s="292"/>
      <c r="D38" s="292"/>
      <c r="E38" s="292"/>
      <c r="F38" s="296"/>
      <c r="H38" s="32"/>
      <c r="I38" s="33"/>
      <c r="J38" s="313"/>
      <c r="K38" s="313"/>
      <c r="L38" s="33"/>
      <c r="N38" s="58"/>
      <c r="O38" s="59"/>
      <c r="P38" s="319"/>
      <c r="Q38" s="319"/>
      <c r="R38" s="59"/>
      <c r="T38" s="88"/>
      <c r="U38" s="89"/>
      <c r="V38" s="101"/>
      <c r="W38" s="101"/>
      <c r="X38" s="89"/>
      <c r="Z38" s="117"/>
      <c r="AA38" s="118"/>
      <c r="AB38" s="119"/>
      <c r="AC38" s="119"/>
      <c r="AD38" s="118"/>
      <c r="AF38" s="146"/>
      <c r="AG38" s="147"/>
      <c r="AH38" s="148"/>
      <c r="AI38" s="148"/>
      <c r="AJ38" s="147"/>
      <c r="AL38" s="176"/>
      <c r="AM38" s="177"/>
      <c r="AN38" s="178"/>
      <c r="AO38" s="178"/>
      <c r="AP38" s="177"/>
      <c r="AR38" s="146"/>
      <c r="AS38" s="147"/>
      <c r="AT38" s="148"/>
      <c r="AU38" s="148"/>
      <c r="AV38" s="147"/>
      <c r="AX38" s="208"/>
      <c r="AY38" s="209"/>
      <c r="AZ38" s="210"/>
      <c r="BA38" s="210"/>
      <c r="BB38" s="209"/>
      <c r="BD38" s="239"/>
      <c r="BE38" s="240"/>
      <c r="BF38" s="240"/>
      <c r="BG38" s="240"/>
      <c r="BH38" s="240"/>
      <c r="BJ38" s="258"/>
      <c r="BK38" s="178"/>
      <c r="BL38" s="178"/>
      <c r="BM38" s="178"/>
      <c r="BN38" s="178"/>
      <c r="BP38" s="280"/>
      <c r="BQ38" s="281"/>
      <c r="BR38" s="281"/>
      <c r="BS38" s="281"/>
      <c r="BT38" s="281"/>
      <c r="BV38" s="409"/>
      <c r="BW38" s="418"/>
      <c r="BX38" s="418"/>
      <c r="BY38" s="418"/>
      <c r="BZ38" s="418"/>
      <c r="CC38" s="193"/>
    </row>
    <row r="39" spans="1:81" s="19" customFormat="1" ht="15">
      <c r="A39" s="15" t="s">
        <v>12</v>
      </c>
      <c r="B39" s="293">
        <f>SUM(B41:B42)</f>
        <v>1334798303</v>
      </c>
      <c r="C39" s="293">
        <f aca="true" t="shared" si="122" ref="C39:D39">SUM(C41:C42)</f>
        <v>0</v>
      </c>
      <c r="D39" s="293">
        <f t="shared" si="122"/>
        <v>0</v>
      </c>
      <c r="E39" s="293">
        <f>+B39-C39-D39</f>
        <v>1334798303</v>
      </c>
      <c r="F39" s="296"/>
      <c r="H39" s="26" t="s">
        <v>12</v>
      </c>
      <c r="I39" s="27">
        <f>SUM(I41:I42)</f>
        <v>1334798303</v>
      </c>
      <c r="J39" s="311">
        <f aca="true" t="shared" si="123" ref="J39:K39">SUM(J41:J42)</f>
        <v>31460902</v>
      </c>
      <c r="K39" s="311">
        <f t="shared" si="123"/>
        <v>5991456</v>
      </c>
      <c r="L39" s="27">
        <f>+I39-J39-K39</f>
        <v>1297345945</v>
      </c>
      <c r="N39" s="52" t="s">
        <v>12</v>
      </c>
      <c r="O39" s="53">
        <f>SUM(O41:O42)</f>
        <v>1297345945</v>
      </c>
      <c r="P39" s="317">
        <f aca="true" t="shared" si="124" ref="P39:Q39">SUM(P41:P42)</f>
        <v>3295580</v>
      </c>
      <c r="Q39" s="317">
        <f t="shared" si="124"/>
        <v>13453924</v>
      </c>
      <c r="R39" s="53">
        <f>+O39-P39-Q39</f>
        <v>1280596441</v>
      </c>
      <c r="T39" s="82" t="s">
        <v>12</v>
      </c>
      <c r="U39" s="83">
        <f>SUM(U41:U42)</f>
        <v>1280596441</v>
      </c>
      <c r="V39" s="102">
        <f aca="true" t="shared" si="125" ref="V39:W39">SUM(V41:V42)</f>
        <v>23255190</v>
      </c>
      <c r="W39" s="102">
        <f t="shared" si="125"/>
        <v>474445256</v>
      </c>
      <c r="X39" s="83">
        <f>+U39-V39-W39</f>
        <v>782895995</v>
      </c>
      <c r="Z39" s="110" t="s">
        <v>12</v>
      </c>
      <c r="AA39" s="111">
        <f>SUM(AA41:AA42)</f>
        <v>782895995</v>
      </c>
      <c r="AB39" s="120">
        <f aca="true" t="shared" si="126" ref="AB39:AC39">SUM(AB41:AB42)</f>
        <v>6803167</v>
      </c>
      <c r="AC39" s="120">
        <f t="shared" si="126"/>
        <v>199763963</v>
      </c>
      <c r="AD39" s="111">
        <f>+AA39-AB39-AC39</f>
        <v>576328865</v>
      </c>
      <c r="AF39" s="139" t="s">
        <v>12</v>
      </c>
      <c r="AG39" s="140">
        <f>SUM(AG41:AG42)</f>
        <v>576328865</v>
      </c>
      <c r="AH39" s="149">
        <f aca="true" t="shared" si="127" ref="AH39:AI39">SUM(AH41:AH42)</f>
        <v>0</v>
      </c>
      <c r="AI39" s="149">
        <f t="shared" si="127"/>
        <v>0</v>
      </c>
      <c r="AJ39" s="140">
        <f>+AG39-AH39-AI39</f>
        <v>576328865</v>
      </c>
      <c r="AL39" s="169" t="s">
        <v>12</v>
      </c>
      <c r="AM39" s="170">
        <f>SUM(AM41:AM42)</f>
        <v>576328865</v>
      </c>
      <c r="AN39" s="179">
        <f aca="true" t="shared" si="128" ref="AN39:AO39">SUM(AN41:AN42)</f>
        <v>0</v>
      </c>
      <c r="AO39" s="179">
        <f t="shared" si="128"/>
        <v>8426525</v>
      </c>
      <c r="AP39" s="170">
        <f>+AM39-AN39-AO39</f>
        <v>567902340</v>
      </c>
      <c r="AR39" s="139" t="s">
        <v>12</v>
      </c>
      <c r="AS39" s="140">
        <f>SUM(AS41:AS42)</f>
        <v>567902340</v>
      </c>
      <c r="AT39" s="149">
        <f aca="true" t="shared" si="129" ref="AT39:AU39">SUM(AT41:AT42)</f>
        <v>6516000</v>
      </c>
      <c r="AU39" s="149">
        <f t="shared" si="129"/>
        <v>54457535</v>
      </c>
      <c r="AV39" s="140">
        <f>+AS39-AT39-AU39</f>
        <v>506928805</v>
      </c>
      <c r="AX39" s="201" t="s">
        <v>12</v>
      </c>
      <c r="AY39" s="202">
        <f>SUM(AY41:AY42)</f>
        <v>506928805</v>
      </c>
      <c r="AZ39" s="211">
        <f aca="true" t="shared" si="130" ref="AZ39:BA39">SUM(AZ41:AZ42)</f>
        <v>1639280</v>
      </c>
      <c r="BA39" s="211">
        <f t="shared" si="130"/>
        <v>0</v>
      </c>
      <c r="BB39" s="202">
        <f>+AY39-AZ39-BA39</f>
        <v>505289525</v>
      </c>
      <c r="BD39" s="233" t="s">
        <v>12</v>
      </c>
      <c r="BE39" s="234">
        <f>SUM(BE41:BE42)</f>
        <v>505289525</v>
      </c>
      <c r="BF39" s="234">
        <f aca="true" t="shared" si="131" ref="BF39:BG39">SUM(BF41:BF42)</f>
        <v>0</v>
      </c>
      <c r="BG39" s="234">
        <f t="shared" si="131"/>
        <v>0</v>
      </c>
      <c r="BH39" s="234">
        <f>+BE39-BF39-BG39</f>
        <v>505289525</v>
      </c>
      <c r="BJ39" s="256" t="s">
        <v>12</v>
      </c>
      <c r="BK39" s="179">
        <f>SUM(BK41:BK42)</f>
        <v>505289525</v>
      </c>
      <c r="BL39" s="179">
        <f aca="true" t="shared" si="132" ref="BL39:BM39">SUM(BL41:BL42)</f>
        <v>0</v>
      </c>
      <c r="BM39" s="179">
        <f t="shared" si="132"/>
        <v>0</v>
      </c>
      <c r="BN39" s="179">
        <f>+BK39-BL39-BM39</f>
        <v>505289525</v>
      </c>
      <c r="BP39" s="274" t="s">
        <v>12</v>
      </c>
      <c r="BQ39" s="275">
        <f>SUM(BQ41:BQ42)</f>
        <v>505289525</v>
      </c>
      <c r="BR39" s="275">
        <f aca="true" t="shared" si="133" ref="BR39:BS39">SUM(BR41:BR42)</f>
        <v>0</v>
      </c>
      <c r="BS39" s="275">
        <f t="shared" si="133"/>
        <v>0</v>
      </c>
      <c r="BT39" s="275">
        <f>+BQ39-BR39-BS39</f>
        <v>505289525</v>
      </c>
      <c r="BV39" s="388" t="s">
        <v>12</v>
      </c>
      <c r="BW39" s="413">
        <f>SUM(BW41:BW42)</f>
        <v>1334798303</v>
      </c>
      <c r="BX39" s="413">
        <f aca="true" t="shared" si="134" ref="BX39:BY39">SUM(BX41:BX42)</f>
        <v>72970119</v>
      </c>
      <c r="BY39" s="413">
        <f t="shared" si="134"/>
        <v>756538659</v>
      </c>
      <c r="BZ39" s="413">
        <f>+BW39-BX39-BY39</f>
        <v>505289525</v>
      </c>
      <c r="CB39" s="194"/>
      <c r="CC39" s="193"/>
    </row>
    <row r="40" spans="1:81" ht="14.25">
      <c r="A40" s="11" t="s">
        <v>1</v>
      </c>
      <c r="B40" s="294"/>
      <c r="C40" s="294"/>
      <c r="D40" s="294"/>
      <c r="E40" s="294"/>
      <c r="F40" s="296"/>
      <c r="H40" s="28" t="s">
        <v>1</v>
      </c>
      <c r="I40" s="29"/>
      <c r="J40" s="312"/>
      <c r="K40" s="312"/>
      <c r="L40" s="29"/>
      <c r="N40" s="54" t="s">
        <v>1</v>
      </c>
      <c r="O40" s="55"/>
      <c r="P40" s="318"/>
      <c r="Q40" s="318"/>
      <c r="R40" s="55"/>
      <c r="T40" s="84" t="s">
        <v>1</v>
      </c>
      <c r="U40" s="85"/>
      <c r="V40" s="103"/>
      <c r="W40" s="103"/>
      <c r="X40" s="85"/>
      <c r="Z40" s="112" t="s">
        <v>1</v>
      </c>
      <c r="AA40" s="113"/>
      <c r="AB40" s="121"/>
      <c r="AC40" s="121"/>
      <c r="AD40" s="113"/>
      <c r="AF40" s="141" t="s">
        <v>1</v>
      </c>
      <c r="AG40" s="142"/>
      <c r="AH40" s="150"/>
      <c r="AI40" s="150"/>
      <c r="AJ40" s="142"/>
      <c r="AL40" s="171" t="s">
        <v>1</v>
      </c>
      <c r="AM40" s="172"/>
      <c r="AN40" s="180"/>
      <c r="AO40" s="180"/>
      <c r="AP40" s="172"/>
      <c r="AR40" s="141" t="s">
        <v>1</v>
      </c>
      <c r="AS40" s="142"/>
      <c r="AT40" s="150"/>
      <c r="AU40" s="150"/>
      <c r="AV40" s="142"/>
      <c r="AX40" s="203" t="s">
        <v>1</v>
      </c>
      <c r="AY40" s="204"/>
      <c r="AZ40" s="212"/>
      <c r="BA40" s="212"/>
      <c r="BB40" s="204"/>
      <c r="BD40" s="235" t="s">
        <v>1</v>
      </c>
      <c r="BE40" s="236"/>
      <c r="BF40" s="236"/>
      <c r="BG40" s="236"/>
      <c r="BH40" s="236"/>
      <c r="BJ40" s="257" t="s">
        <v>1</v>
      </c>
      <c r="BK40" s="180"/>
      <c r="BL40" s="180"/>
      <c r="BM40" s="180"/>
      <c r="BN40" s="180"/>
      <c r="BP40" s="276" t="s">
        <v>1</v>
      </c>
      <c r="BQ40" s="277"/>
      <c r="BR40" s="277"/>
      <c r="BS40" s="277"/>
      <c r="BT40" s="277"/>
      <c r="BV40" s="406" t="s">
        <v>1</v>
      </c>
      <c r="BW40" s="414"/>
      <c r="BX40" s="414"/>
      <c r="BY40" s="414"/>
      <c r="BZ40" s="414"/>
      <c r="CC40" s="193"/>
    </row>
    <row r="41" spans="1:81" s="71" customFormat="1" ht="14.25">
      <c r="A41" s="69" t="s">
        <v>32</v>
      </c>
      <c r="B41" s="70">
        <v>990190760</v>
      </c>
      <c r="C41" s="70">
        <v>0</v>
      </c>
      <c r="D41" s="70">
        <v>0</v>
      </c>
      <c r="E41" s="70">
        <f>+B41-C41-D41</f>
        <v>990190760</v>
      </c>
      <c r="F41" s="296">
        <v>579842</v>
      </c>
      <c r="H41" s="72" t="s">
        <v>32</v>
      </c>
      <c r="I41" s="73">
        <f aca="true" t="shared" si="135" ref="I41:I42">+E41</f>
        <v>990190760</v>
      </c>
      <c r="J41" s="73">
        <v>19679902</v>
      </c>
      <c r="K41" s="73">
        <v>0</v>
      </c>
      <c r="L41" s="73">
        <f>+I41-J41-K41</f>
        <v>970510858</v>
      </c>
      <c r="N41" s="74" t="s">
        <v>32</v>
      </c>
      <c r="O41" s="75">
        <f aca="true" t="shared" si="136" ref="O41:O42">+L41</f>
        <v>970510858</v>
      </c>
      <c r="P41" s="75">
        <v>2520000</v>
      </c>
      <c r="Q41" s="75">
        <v>2418271</v>
      </c>
      <c r="R41" s="75">
        <f>+O41-P41-Q41</f>
        <v>965572587</v>
      </c>
      <c r="T41" s="90" t="s">
        <v>32</v>
      </c>
      <c r="U41" s="91">
        <f aca="true" t="shared" si="137" ref="U41:U42">+R41</f>
        <v>965572587</v>
      </c>
      <c r="V41" s="91">
        <v>0</v>
      </c>
      <c r="W41" s="91">
        <v>458976049</v>
      </c>
      <c r="X41" s="91">
        <f>+U41-V41-W41</f>
        <v>506596538</v>
      </c>
      <c r="Z41" s="122" t="s">
        <v>32</v>
      </c>
      <c r="AA41" s="116">
        <f aca="true" t="shared" si="138" ref="AA41:AA42">+X41</f>
        <v>506596538</v>
      </c>
      <c r="AB41" s="116">
        <v>6803167</v>
      </c>
      <c r="AC41" s="116">
        <v>146018267</v>
      </c>
      <c r="AD41" s="116">
        <f>+AA41-AB41-AC41</f>
        <v>353775104</v>
      </c>
      <c r="AF41" s="151" t="s">
        <v>32</v>
      </c>
      <c r="AG41" s="145">
        <f aca="true" t="shared" si="139" ref="AG41:AG42">+AD41</f>
        <v>353775104</v>
      </c>
      <c r="AH41" s="145">
        <v>0</v>
      </c>
      <c r="AI41" s="145">
        <v>0</v>
      </c>
      <c r="AJ41" s="145">
        <f>+AG41-AH41-AI41</f>
        <v>353775104</v>
      </c>
      <c r="AL41" s="181" t="s">
        <v>32</v>
      </c>
      <c r="AM41" s="175">
        <f aca="true" t="shared" si="140" ref="AM41:AM42">+AJ41</f>
        <v>353775104</v>
      </c>
      <c r="AN41" s="175">
        <v>0</v>
      </c>
      <c r="AO41" s="175">
        <v>8426525</v>
      </c>
      <c r="AP41" s="175">
        <f>+AM41-AN41-AO41</f>
        <v>345348579</v>
      </c>
      <c r="AR41" s="151" t="s">
        <v>32</v>
      </c>
      <c r="AS41" s="145">
        <f aca="true" t="shared" si="141" ref="AS41:AS42">+AP41</f>
        <v>345348579</v>
      </c>
      <c r="AT41" s="145">
        <v>6516000</v>
      </c>
      <c r="AU41" s="145">
        <v>51156113</v>
      </c>
      <c r="AV41" s="145">
        <f>+AS41-AT41-AU41</f>
        <v>287676466</v>
      </c>
      <c r="AX41" s="213" t="s">
        <v>32</v>
      </c>
      <c r="AY41" s="207">
        <f aca="true" t="shared" si="142" ref="AY41:AY42">+AV41</f>
        <v>287676466</v>
      </c>
      <c r="AZ41" s="207">
        <v>0</v>
      </c>
      <c r="BA41" s="207">
        <v>0</v>
      </c>
      <c r="BB41" s="207">
        <f>+AY41-AZ41-BA41</f>
        <v>287676466</v>
      </c>
      <c r="BD41" s="237" t="s">
        <v>32</v>
      </c>
      <c r="BE41" s="238">
        <f aca="true" t="shared" si="143" ref="BE41:BE42">+BB41</f>
        <v>287676466</v>
      </c>
      <c r="BF41" s="238">
        <v>0</v>
      </c>
      <c r="BG41" s="238">
        <v>0</v>
      </c>
      <c r="BH41" s="238">
        <f>+BE41-BF41-BG41</f>
        <v>287676466</v>
      </c>
      <c r="BJ41" s="181" t="s">
        <v>32</v>
      </c>
      <c r="BK41" s="175">
        <f aca="true" t="shared" si="144" ref="BK41:BK42">+BH41</f>
        <v>287676466</v>
      </c>
      <c r="BL41" s="175">
        <v>0</v>
      </c>
      <c r="BM41" s="175">
        <v>0</v>
      </c>
      <c r="BN41" s="175">
        <f>+BK41-BL41-BM41</f>
        <v>287676466</v>
      </c>
      <c r="BP41" s="278" t="s">
        <v>32</v>
      </c>
      <c r="BQ41" s="279">
        <f aca="true" t="shared" si="145" ref="BQ41:BQ42">+BN41</f>
        <v>287676466</v>
      </c>
      <c r="BR41" s="279">
        <v>0</v>
      </c>
      <c r="BS41" s="279">
        <v>0</v>
      </c>
      <c r="BT41" s="279">
        <f>+BQ41-BR41-BS41</f>
        <v>287676466</v>
      </c>
      <c r="BV41" s="408" t="s">
        <v>32</v>
      </c>
      <c r="BW41" s="415">
        <f aca="true" t="shared" si="146" ref="BW41:BW42">+B41</f>
        <v>990190760</v>
      </c>
      <c r="BX41" s="415">
        <f aca="true" t="shared" si="147" ref="BX41:BX42">+C41+J41+P41+V41+AB41+AH41+AN41+AT41+AZ41+BF41+BL41+BR41</f>
        <v>35519069</v>
      </c>
      <c r="BY41" s="415">
        <f aca="true" t="shared" si="148" ref="BY41:BY42">+D41+K41+Q41+W41+AC41+AI41+AO41+AU41+BA41+BG41+BM41+BS41</f>
        <v>666995225</v>
      </c>
      <c r="BZ41" s="415">
        <f aca="true" t="shared" si="149" ref="BZ41:BZ42">+BW41-BX41-BY41</f>
        <v>287676466</v>
      </c>
      <c r="CC41" s="193"/>
    </row>
    <row r="42" spans="1:81" ht="15.75" customHeight="1">
      <c r="A42" s="13" t="s">
        <v>33</v>
      </c>
      <c r="B42" s="70">
        <v>344607543</v>
      </c>
      <c r="C42" s="70">
        <v>0</v>
      </c>
      <c r="D42" s="70">
        <v>0</v>
      </c>
      <c r="E42" s="70">
        <f>+B42-C42-D42</f>
        <v>344607543</v>
      </c>
      <c r="F42" s="296">
        <v>345107</v>
      </c>
      <c r="H42" s="30" t="s">
        <v>33</v>
      </c>
      <c r="I42" s="31">
        <f t="shared" si="135"/>
        <v>344607543</v>
      </c>
      <c r="J42" s="73">
        <v>11781000</v>
      </c>
      <c r="K42" s="73">
        <v>5991456</v>
      </c>
      <c r="L42" s="31">
        <f>+I42-J42-K42</f>
        <v>326835087</v>
      </c>
      <c r="N42" s="56" t="s">
        <v>33</v>
      </c>
      <c r="O42" s="57">
        <f t="shared" si="136"/>
        <v>326835087</v>
      </c>
      <c r="P42" s="75">
        <v>775580</v>
      </c>
      <c r="Q42" s="75">
        <v>11035653</v>
      </c>
      <c r="R42" s="57">
        <f>+O42-P42-Q42</f>
        <v>315023854</v>
      </c>
      <c r="T42" s="86" t="s">
        <v>33</v>
      </c>
      <c r="U42" s="87">
        <f t="shared" si="137"/>
        <v>315023854</v>
      </c>
      <c r="V42" s="91">
        <v>23255190</v>
      </c>
      <c r="W42" s="91">
        <v>15469207</v>
      </c>
      <c r="X42" s="87">
        <f>+U42-V42-W42</f>
        <v>276299457</v>
      </c>
      <c r="Z42" s="114" t="s">
        <v>33</v>
      </c>
      <c r="AA42" s="115">
        <f t="shared" si="138"/>
        <v>276299457</v>
      </c>
      <c r="AB42" s="116">
        <v>0</v>
      </c>
      <c r="AC42" s="116">
        <v>53745696</v>
      </c>
      <c r="AD42" s="115">
        <f>+AA42-AB42-AC42</f>
        <v>222553761</v>
      </c>
      <c r="AF42" s="143" t="s">
        <v>33</v>
      </c>
      <c r="AG42" s="144">
        <f t="shared" si="139"/>
        <v>222553761</v>
      </c>
      <c r="AH42" s="145">
        <v>0</v>
      </c>
      <c r="AI42" s="145">
        <v>0</v>
      </c>
      <c r="AJ42" s="144">
        <f>+AG42-AH42-AI42</f>
        <v>222553761</v>
      </c>
      <c r="AL42" s="173" t="s">
        <v>33</v>
      </c>
      <c r="AM42" s="174">
        <f t="shared" si="140"/>
        <v>222553761</v>
      </c>
      <c r="AN42" s="175">
        <v>0</v>
      </c>
      <c r="AO42" s="175">
        <v>0</v>
      </c>
      <c r="AP42" s="174">
        <f>+AM42-AN42-AO42</f>
        <v>222553761</v>
      </c>
      <c r="AR42" s="143" t="s">
        <v>33</v>
      </c>
      <c r="AS42" s="144">
        <f t="shared" si="141"/>
        <v>222553761</v>
      </c>
      <c r="AT42" s="145">
        <v>0</v>
      </c>
      <c r="AU42" s="145">
        <v>3301422</v>
      </c>
      <c r="AV42" s="144">
        <f>+AS42-AT42-AU42</f>
        <v>219252339</v>
      </c>
      <c r="AX42" s="205" t="s">
        <v>33</v>
      </c>
      <c r="AY42" s="206">
        <f t="shared" si="142"/>
        <v>219252339</v>
      </c>
      <c r="AZ42" s="207">
        <v>1639280</v>
      </c>
      <c r="BA42" s="207">
        <v>0</v>
      </c>
      <c r="BB42" s="206">
        <f>+AY42-AZ42-BA42</f>
        <v>217613059</v>
      </c>
      <c r="BD42" s="237" t="s">
        <v>33</v>
      </c>
      <c r="BE42" s="238">
        <f t="shared" si="143"/>
        <v>217613059</v>
      </c>
      <c r="BF42" s="238">
        <v>0</v>
      </c>
      <c r="BG42" s="238">
        <v>0</v>
      </c>
      <c r="BH42" s="238">
        <f>+BE42-BF42-BG42</f>
        <v>217613059</v>
      </c>
      <c r="BJ42" s="181" t="s">
        <v>33</v>
      </c>
      <c r="BK42" s="175">
        <f t="shared" si="144"/>
        <v>217613059</v>
      </c>
      <c r="BL42" s="175">
        <v>0</v>
      </c>
      <c r="BM42" s="175">
        <v>0</v>
      </c>
      <c r="BN42" s="175">
        <f>+BK42-BL42-BM42</f>
        <v>217613059</v>
      </c>
      <c r="BP42" s="278" t="s">
        <v>33</v>
      </c>
      <c r="BQ42" s="279">
        <f t="shared" si="145"/>
        <v>217613059</v>
      </c>
      <c r="BR42" s="279">
        <v>0</v>
      </c>
      <c r="BS42" s="279">
        <v>0</v>
      </c>
      <c r="BT42" s="279">
        <f>+BQ42-BR42-BS42</f>
        <v>217613059</v>
      </c>
      <c r="BV42" s="407" t="s">
        <v>33</v>
      </c>
      <c r="BW42" s="415">
        <f t="shared" si="146"/>
        <v>344607543</v>
      </c>
      <c r="BX42" s="415">
        <f t="shared" si="147"/>
        <v>37451050</v>
      </c>
      <c r="BY42" s="415">
        <f t="shared" si="148"/>
        <v>89543434</v>
      </c>
      <c r="BZ42" s="415">
        <f t="shared" si="149"/>
        <v>217613059</v>
      </c>
      <c r="CC42" s="193"/>
    </row>
    <row r="43" spans="1:81" ht="14.25">
      <c r="A43" s="17"/>
      <c r="B43" s="292"/>
      <c r="C43" s="292"/>
      <c r="D43" s="292"/>
      <c r="E43" s="292"/>
      <c r="F43" s="296"/>
      <c r="H43" s="32"/>
      <c r="I43" s="33"/>
      <c r="J43" s="313"/>
      <c r="K43" s="313"/>
      <c r="L43" s="33"/>
      <c r="N43" s="58"/>
      <c r="O43" s="59"/>
      <c r="P43" s="319"/>
      <c r="Q43" s="319"/>
      <c r="R43" s="59"/>
      <c r="T43" s="88"/>
      <c r="U43" s="89"/>
      <c r="V43" s="101"/>
      <c r="W43" s="101"/>
      <c r="X43" s="89"/>
      <c r="Z43" s="117"/>
      <c r="AA43" s="118"/>
      <c r="AB43" s="119"/>
      <c r="AC43" s="119"/>
      <c r="AD43" s="118"/>
      <c r="AF43" s="146"/>
      <c r="AG43" s="147"/>
      <c r="AH43" s="148"/>
      <c r="AI43" s="148"/>
      <c r="AJ43" s="147"/>
      <c r="AL43" s="176"/>
      <c r="AM43" s="177"/>
      <c r="AN43" s="178"/>
      <c r="AO43" s="178"/>
      <c r="AP43" s="177"/>
      <c r="AR43" s="146"/>
      <c r="AS43" s="147"/>
      <c r="AT43" s="148"/>
      <c r="AU43" s="148"/>
      <c r="AV43" s="147"/>
      <c r="AX43" s="208"/>
      <c r="AY43" s="209"/>
      <c r="AZ43" s="210"/>
      <c r="BA43" s="210"/>
      <c r="BB43" s="209"/>
      <c r="BD43" s="239"/>
      <c r="BE43" s="240"/>
      <c r="BF43" s="240"/>
      <c r="BG43" s="240"/>
      <c r="BH43" s="240"/>
      <c r="BJ43" s="258"/>
      <c r="BK43" s="178"/>
      <c r="BL43" s="178"/>
      <c r="BM43" s="178"/>
      <c r="BN43" s="178"/>
      <c r="BP43" s="280"/>
      <c r="BQ43" s="281"/>
      <c r="BR43" s="281"/>
      <c r="BS43" s="281"/>
      <c r="BT43" s="281"/>
      <c r="BV43" s="409"/>
      <c r="BW43" s="418"/>
      <c r="BX43" s="418"/>
      <c r="BY43" s="418"/>
      <c r="BZ43" s="418"/>
      <c r="CC43" s="193"/>
    </row>
    <row r="44" spans="1:81" s="19" customFormat="1" ht="15">
      <c r="A44" s="15" t="s">
        <v>13</v>
      </c>
      <c r="B44" s="293">
        <f>SUM(B46:B54)</f>
        <v>12566123808</v>
      </c>
      <c r="C44" s="293">
        <f>SUM(C46:C54)</f>
        <v>0</v>
      </c>
      <c r="D44" s="293">
        <f>SUM(D46:D54)</f>
        <v>30534020</v>
      </c>
      <c r="E44" s="293">
        <f>SUM(E46:E54)</f>
        <v>12535589788</v>
      </c>
      <c r="F44" s="296"/>
      <c r="H44" s="26" t="s">
        <v>13</v>
      </c>
      <c r="I44" s="27">
        <f>SUM(I46:I54)</f>
        <v>12535589788</v>
      </c>
      <c r="J44" s="311">
        <f>SUM(J46:J54)</f>
        <v>1656018546</v>
      </c>
      <c r="K44" s="311">
        <f>SUM(K46:K54)</f>
        <v>3103890</v>
      </c>
      <c r="L44" s="27">
        <f>SUM(L46:L54)</f>
        <v>10876467352</v>
      </c>
      <c r="N44" s="52" t="s">
        <v>13</v>
      </c>
      <c r="O44" s="53">
        <f>SUM(O46:O54)</f>
        <v>10876467352</v>
      </c>
      <c r="P44" s="317">
        <f>SUM(P46:P54)</f>
        <v>65745534</v>
      </c>
      <c r="Q44" s="317">
        <f>SUM(Q46:Q54)</f>
        <v>0</v>
      </c>
      <c r="R44" s="53">
        <f>SUM(R46:R54)</f>
        <v>10810721818</v>
      </c>
      <c r="T44" s="82" t="s">
        <v>13</v>
      </c>
      <c r="U44" s="83">
        <f>SUM(U46:U54)</f>
        <v>10810721818</v>
      </c>
      <c r="V44" s="102">
        <f>SUM(V46:V54)</f>
        <v>1795072384</v>
      </c>
      <c r="W44" s="102">
        <f>SUM(W46:W54)</f>
        <v>0</v>
      </c>
      <c r="X44" s="83">
        <f>SUM(X46:X54)</f>
        <v>9015649434</v>
      </c>
      <c r="Z44" s="110" t="s">
        <v>13</v>
      </c>
      <c r="AA44" s="111">
        <f>SUM(AA46:AA54)</f>
        <v>9015649434</v>
      </c>
      <c r="AB44" s="120">
        <f>SUM(AB46:AB54)</f>
        <v>721947266</v>
      </c>
      <c r="AC44" s="120">
        <f>SUM(AC46:AC54)</f>
        <v>0</v>
      </c>
      <c r="AD44" s="111">
        <f>SUM(AD46:AD54)</f>
        <v>8293702168</v>
      </c>
      <c r="AF44" s="139" t="s">
        <v>13</v>
      </c>
      <c r="AG44" s="140">
        <f>SUM(AG46:AG54)</f>
        <v>8293702168</v>
      </c>
      <c r="AH44" s="149">
        <f>SUM(AH46:AH54)</f>
        <v>378204635</v>
      </c>
      <c r="AI44" s="149">
        <f>SUM(AI46:AI54)</f>
        <v>0</v>
      </c>
      <c r="AJ44" s="140">
        <f>SUM(AJ46:AJ54)</f>
        <v>7915497533</v>
      </c>
      <c r="AL44" s="169" t="s">
        <v>13</v>
      </c>
      <c r="AM44" s="170">
        <f>SUM(AM46:AM54)</f>
        <v>7915497533</v>
      </c>
      <c r="AN44" s="179">
        <f>SUM(AN46:AN54)</f>
        <v>1359111688</v>
      </c>
      <c r="AO44" s="179">
        <f>SUM(AO46:AO54)</f>
        <v>31174642</v>
      </c>
      <c r="AP44" s="170">
        <f>SUM(AP46:AP54)</f>
        <v>6525211203</v>
      </c>
      <c r="AR44" s="139" t="s">
        <v>13</v>
      </c>
      <c r="AS44" s="140">
        <f>SUM(AS46:AS54)</f>
        <v>6525211203</v>
      </c>
      <c r="AT44" s="149">
        <f>SUM(AT46:AT54)</f>
        <v>1371292258</v>
      </c>
      <c r="AU44" s="149">
        <f>SUM(AU46:AU54)</f>
        <v>27960476</v>
      </c>
      <c r="AV44" s="140">
        <f>SUM(AV46:AV54)</f>
        <v>5125958469</v>
      </c>
      <c r="AX44" s="201" t="s">
        <v>13</v>
      </c>
      <c r="AY44" s="202">
        <f>SUM(AY46:AY54)</f>
        <v>5125958469</v>
      </c>
      <c r="AZ44" s="211">
        <f>SUM(AZ46:AZ54)</f>
        <v>1211748446</v>
      </c>
      <c r="BA44" s="211">
        <f>SUM(BA46:BA54)</f>
        <v>0</v>
      </c>
      <c r="BB44" s="202">
        <f>SUM(BB46:BB54)</f>
        <v>3914210023</v>
      </c>
      <c r="BD44" s="233" t="s">
        <v>13</v>
      </c>
      <c r="BE44" s="234">
        <f>SUM(BE46:BE54)</f>
        <v>3914210023</v>
      </c>
      <c r="BF44" s="234">
        <f>SUM(BF46:BF54)</f>
        <v>0</v>
      </c>
      <c r="BG44" s="234">
        <f>SUM(BG46:BG54)</f>
        <v>0</v>
      </c>
      <c r="BH44" s="234">
        <f>SUM(BH46:BH54)</f>
        <v>3914210023</v>
      </c>
      <c r="BJ44" s="256" t="s">
        <v>13</v>
      </c>
      <c r="BK44" s="179">
        <f>SUM(BK46:BK54)</f>
        <v>3914210023</v>
      </c>
      <c r="BL44" s="179">
        <f>SUM(BL46:BL54)</f>
        <v>0</v>
      </c>
      <c r="BM44" s="179">
        <f>SUM(BM46:BM54)</f>
        <v>0</v>
      </c>
      <c r="BN44" s="179">
        <f>SUM(BN46:BN54)</f>
        <v>3914210023</v>
      </c>
      <c r="BP44" s="274" t="s">
        <v>13</v>
      </c>
      <c r="BQ44" s="275">
        <f>SUM(BQ46:BQ54)</f>
        <v>3914210023</v>
      </c>
      <c r="BR44" s="275">
        <f>SUM(BR46:BR54)</f>
        <v>0</v>
      </c>
      <c r="BS44" s="275">
        <f>SUM(BS46:BS54)</f>
        <v>0</v>
      </c>
      <c r="BT44" s="275">
        <f>SUM(BT46:BT54)</f>
        <v>3914210023</v>
      </c>
      <c r="BV44" s="388" t="s">
        <v>13</v>
      </c>
      <c r="BW44" s="413">
        <f>SUM(BW46:BW54)</f>
        <v>12566123808</v>
      </c>
      <c r="BX44" s="413">
        <f>SUM(BX46:BX54)</f>
        <v>8559140757</v>
      </c>
      <c r="BY44" s="413">
        <f>SUM(BY46:BY54)</f>
        <v>92773028</v>
      </c>
      <c r="BZ44" s="413">
        <f>SUM(BZ46:BZ54)</f>
        <v>3914210023</v>
      </c>
      <c r="CC44" s="193"/>
    </row>
    <row r="45" spans="1:81" ht="14.25">
      <c r="A45" s="11" t="s">
        <v>1</v>
      </c>
      <c r="B45" s="294"/>
      <c r="C45" s="294"/>
      <c r="D45" s="294"/>
      <c r="E45" s="294"/>
      <c r="F45" s="296"/>
      <c r="H45" s="28" t="s">
        <v>1</v>
      </c>
      <c r="I45" s="29"/>
      <c r="J45" s="312"/>
      <c r="K45" s="312"/>
      <c r="L45" s="29"/>
      <c r="N45" s="54" t="s">
        <v>1</v>
      </c>
      <c r="O45" s="55"/>
      <c r="P45" s="318"/>
      <c r="Q45" s="318"/>
      <c r="R45" s="55"/>
      <c r="T45" s="84" t="s">
        <v>1</v>
      </c>
      <c r="U45" s="85"/>
      <c r="V45" s="103"/>
      <c r="W45" s="103"/>
      <c r="X45" s="85"/>
      <c r="Z45" s="112" t="s">
        <v>1</v>
      </c>
      <c r="AA45" s="113"/>
      <c r="AB45" s="121"/>
      <c r="AC45" s="121"/>
      <c r="AD45" s="113"/>
      <c r="AF45" s="141" t="s">
        <v>1</v>
      </c>
      <c r="AG45" s="142"/>
      <c r="AH45" s="150"/>
      <c r="AI45" s="150"/>
      <c r="AJ45" s="142"/>
      <c r="AL45" s="171" t="s">
        <v>1</v>
      </c>
      <c r="AM45" s="172"/>
      <c r="AN45" s="180"/>
      <c r="AO45" s="180"/>
      <c r="AP45" s="172"/>
      <c r="AR45" s="141" t="s">
        <v>1</v>
      </c>
      <c r="AS45" s="142"/>
      <c r="AT45" s="150"/>
      <c r="AU45" s="150"/>
      <c r="AV45" s="142"/>
      <c r="AX45" s="203" t="s">
        <v>1</v>
      </c>
      <c r="AY45" s="204"/>
      <c r="AZ45" s="212"/>
      <c r="BA45" s="212"/>
      <c r="BB45" s="204"/>
      <c r="BD45" s="235" t="s">
        <v>1</v>
      </c>
      <c r="BE45" s="236"/>
      <c r="BF45" s="236"/>
      <c r="BG45" s="236"/>
      <c r="BH45" s="236"/>
      <c r="BJ45" s="257" t="s">
        <v>1</v>
      </c>
      <c r="BK45" s="180"/>
      <c r="BL45" s="180"/>
      <c r="BM45" s="180"/>
      <c r="BN45" s="180"/>
      <c r="BP45" s="276" t="s">
        <v>1</v>
      </c>
      <c r="BQ45" s="277"/>
      <c r="BR45" s="277"/>
      <c r="BS45" s="277"/>
      <c r="BT45" s="277"/>
      <c r="BV45" s="406" t="s">
        <v>1</v>
      </c>
      <c r="BW45" s="414"/>
      <c r="BX45" s="414"/>
      <c r="BY45" s="414"/>
      <c r="BZ45" s="414"/>
      <c r="CC45" s="193"/>
    </row>
    <row r="46" spans="1:81" ht="14.25">
      <c r="A46" s="13" t="s">
        <v>32</v>
      </c>
      <c r="B46" s="70">
        <v>5893803527</v>
      </c>
      <c r="C46" s="70">
        <v>0</v>
      </c>
      <c r="D46" s="70">
        <v>0</v>
      </c>
      <c r="E46" s="70">
        <f aca="true" t="shared" si="150" ref="E46:E54">+B46-C46-D46</f>
        <v>5893803527</v>
      </c>
      <c r="F46" s="296"/>
      <c r="H46" s="30" t="s">
        <v>32</v>
      </c>
      <c r="I46" s="31">
        <f aca="true" t="shared" si="151" ref="I46:I54">+E46</f>
        <v>5893803527</v>
      </c>
      <c r="J46" s="73">
        <v>911258143</v>
      </c>
      <c r="K46" s="73">
        <v>0</v>
      </c>
      <c r="L46" s="31">
        <f aca="true" t="shared" si="152" ref="L46:L54">+I46-J46-K46</f>
        <v>4982545384</v>
      </c>
      <c r="N46" s="56" t="s">
        <v>32</v>
      </c>
      <c r="O46" s="57">
        <f aca="true" t="shared" si="153" ref="O46:O54">+L46</f>
        <v>4982545384</v>
      </c>
      <c r="P46" s="75">
        <v>0</v>
      </c>
      <c r="Q46" s="75">
        <v>0</v>
      </c>
      <c r="R46" s="57">
        <f aca="true" t="shared" si="154" ref="R46:R54">+O46-P46-Q46</f>
        <v>4982545384</v>
      </c>
      <c r="T46" s="86" t="s">
        <v>32</v>
      </c>
      <c r="U46" s="87">
        <f aca="true" t="shared" si="155" ref="U46:U54">+R46</f>
        <v>4982545384</v>
      </c>
      <c r="V46" s="91">
        <v>1247285674</v>
      </c>
      <c r="W46" s="91">
        <v>0</v>
      </c>
      <c r="X46" s="87">
        <f aca="true" t="shared" si="156" ref="X46:X54">+U46-V46-W46</f>
        <v>3735259710</v>
      </c>
      <c r="Z46" s="114" t="s">
        <v>32</v>
      </c>
      <c r="AA46" s="115">
        <f aca="true" t="shared" si="157" ref="AA46:AA54">+X46</f>
        <v>3735259710</v>
      </c>
      <c r="AB46" s="116">
        <v>0</v>
      </c>
      <c r="AC46" s="116">
        <v>0</v>
      </c>
      <c r="AD46" s="115">
        <f aca="true" t="shared" si="158" ref="AD46:AD54">+AA46-AB46-AC46</f>
        <v>3735259710</v>
      </c>
      <c r="AF46" s="143" t="s">
        <v>32</v>
      </c>
      <c r="AG46" s="144">
        <f aca="true" t="shared" si="159" ref="AG46:AG54">+AD46</f>
        <v>3735259710</v>
      </c>
      <c r="AH46" s="145">
        <v>0</v>
      </c>
      <c r="AI46" s="145">
        <v>0</v>
      </c>
      <c r="AJ46" s="144">
        <f aca="true" t="shared" si="160" ref="AJ46:AJ54">+AG46-AH46-AI46</f>
        <v>3735259710</v>
      </c>
      <c r="AL46" s="173" t="s">
        <v>32</v>
      </c>
      <c r="AM46" s="174">
        <f aca="true" t="shared" si="161" ref="AM46:AM54">+AJ46</f>
        <v>3735259710</v>
      </c>
      <c r="AN46" s="175">
        <v>0</v>
      </c>
      <c r="AO46" s="175">
        <v>0</v>
      </c>
      <c r="AP46" s="174">
        <f aca="true" t="shared" si="162" ref="AP46:AP54">+AM46-AN46-AO46</f>
        <v>3735259710</v>
      </c>
      <c r="AR46" s="143" t="s">
        <v>32</v>
      </c>
      <c r="AS46" s="144">
        <f aca="true" t="shared" si="163" ref="AS46:AS54">+AP46</f>
        <v>3735259710</v>
      </c>
      <c r="AT46" s="145">
        <v>1264551535</v>
      </c>
      <c r="AU46" s="145">
        <v>0</v>
      </c>
      <c r="AV46" s="144">
        <f aca="true" t="shared" si="164" ref="AV46:AV54">+AS46-AT46-AU46</f>
        <v>2470708175</v>
      </c>
      <c r="AX46" s="205" t="s">
        <v>32</v>
      </c>
      <c r="AY46" s="206">
        <f aca="true" t="shared" si="165" ref="AY46:AY54">+AV46</f>
        <v>2470708175</v>
      </c>
      <c r="AZ46" s="207">
        <v>1051637361</v>
      </c>
      <c r="BA46" s="207">
        <v>0</v>
      </c>
      <c r="BB46" s="206">
        <f aca="true" t="shared" si="166" ref="BB46:BB54">+AY46-AZ46-BA46</f>
        <v>1419070814</v>
      </c>
      <c r="BD46" s="237" t="s">
        <v>32</v>
      </c>
      <c r="BE46" s="238">
        <f aca="true" t="shared" si="167" ref="BE46:BE54">+BB46</f>
        <v>1419070814</v>
      </c>
      <c r="BF46" s="238">
        <v>0</v>
      </c>
      <c r="BG46" s="238">
        <v>0</v>
      </c>
      <c r="BH46" s="238">
        <f aca="true" t="shared" si="168" ref="BH46:BH54">+BE46-BF46-BG46</f>
        <v>1419070814</v>
      </c>
      <c r="BJ46" s="181" t="s">
        <v>32</v>
      </c>
      <c r="BK46" s="175">
        <f aca="true" t="shared" si="169" ref="BK46:BK54">+BH46</f>
        <v>1419070814</v>
      </c>
      <c r="BL46" s="175">
        <v>0</v>
      </c>
      <c r="BM46" s="175">
        <v>0</v>
      </c>
      <c r="BN46" s="175">
        <f aca="true" t="shared" si="170" ref="BN46:BN54">+BK46-BL46-BM46</f>
        <v>1419070814</v>
      </c>
      <c r="BP46" s="278" t="s">
        <v>32</v>
      </c>
      <c r="BQ46" s="279">
        <f aca="true" t="shared" si="171" ref="BQ46:BQ54">+BN46</f>
        <v>1419070814</v>
      </c>
      <c r="BR46" s="279">
        <v>0</v>
      </c>
      <c r="BS46" s="279">
        <v>0</v>
      </c>
      <c r="BT46" s="279">
        <f aca="true" t="shared" si="172" ref="BT46:BT54">+BQ46-BR46-BS46</f>
        <v>1419070814</v>
      </c>
      <c r="BV46" s="407" t="s">
        <v>32</v>
      </c>
      <c r="BW46" s="415">
        <f aca="true" t="shared" si="173" ref="BW46:BW54">+B46</f>
        <v>5893803527</v>
      </c>
      <c r="BX46" s="415">
        <f aca="true" t="shared" si="174" ref="BX46:BX54">+C46+J46+P46+V46+AB46+AH46+AN46+AT46+AZ46+BF46+BL46+BR46</f>
        <v>4474732713</v>
      </c>
      <c r="BY46" s="415">
        <f aca="true" t="shared" si="175" ref="BY46:BY54">+D46+K46+Q46+W46+AC46+AI46+AO46+AU46+BA46+BG46+BM46+BS46</f>
        <v>0</v>
      </c>
      <c r="BZ46" s="415">
        <f aca="true" t="shared" si="176" ref="BZ46:BZ54">+BW46-BX46-BY46</f>
        <v>1419070814</v>
      </c>
      <c r="CC46" s="193"/>
    </row>
    <row r="47" spans="1:81" ht="23.25" customHeight="1">
      <c r="A47" s="13" t="s">
        <v>40</v>
      </c>
      <c r="B47" s="70">
        <v>19588339</v>
      </c>
      <c r="C47" s="70">
        <v>0</v>
      </c>
      <c r="D47" s="70">
        <v>0</v>
      </c>
      <c r="E47" s="70">
        <f t="shared" si="150"/>
        <v>19588339</v>
      </c>
      <c r="F47" s="296"/>
      <c r="H47" s="30" t="s">
        <v>40</v>
      </c>
      <c r="I47" s="31">
        <f t="shared" si="151"/>
        <v>19588339</v>
      </c>
      <c r="J47" s="73">
        <v>0</v>
      </c>
      <c r="K47" s="73">
        <v>0</v>
      </c>
      <c r="L47" s="31">
        <f t="shared" si="152"/>
        <v>19588339</v>
      </c>
      <c r="N47" s="56" t="s">
        <v>40</v>
      </c>
      <c r="O47" s="57">
        <f t="shared" si="153"/>
        <v>19588339</v>
      </c>
      <c r="P47" s="75">
        <v>0</v>
      </c>
      <c r="Q47" s="75">
        <v>0</v>
      </c>
      <c r="R47" s="57">
        <f t="shared" si="154"/>
        <v>19588339</v>
      </c>
      <c r="T47" s="86" t="s">
        <v>40</v>
      </c>
      <c r="U47" s="87">
        <f t="shared" si="155"/>
        <v>19588339</v>
      </c>
      <c r="V47" s="91">
        <v>0</v>
      </c>
      <c r="W47" s="91">
        <v>0</v>
      </c>
      <c r="X47" s="87">
        <f t="shared" si="156"/>
        <v>19588339</v>
      </c>
      <c r="Z47" s="114" t="s">
        <v>40</v>
      </c>
      <c r="AA47" s="115">
        <f t="shared" si="157"/>
        <v>19588339</v>
      </c>
      <c r="AB47" s="116">
        <v>0</v>
      </c>
      <c r="AC47" s="116">
        <v>0</v>
      </c>
      <c r="AD47" s="115">
        <f t="shared" si="158"/>
        <v>19588339</v>
      </c>
      <c r="AF47" s="143" t="s">
        <v>40</v>
      </c>
      <c r="AG47" s="144">
        <f t="shared" si="159"/>
        <v>19588339</v>
      </c>
      <c r="AH47" s="145">
        <v>0</v>
      </c>
      <c r="AI47" s="145">
        <v>0</v>
      </c>
      <c r="AJ47" s="144">
        <f t="shared" si="160"/>
        <v>19588339</v>
      </c>
      <c r="AL47" s="173" t="s">
        <v>40</v>
      </c>
      <c r="AM47" s="174">
        <f t="shared" si="161"/>
        <v>19588339</v>
      </c>
      <c r="AN47" s="175">
        <v>0</v>
      </c>
      <c r="AO47" s="175">
        <v>0</v>
      </c>
      <c r="AP47" s="174">
        <f t="shared" si="162"/>
        <v>19588339</v>
      </c>
      <c r="AR47" s="143" t="s">
        <v>40</v>
      </c>
      <c r="AS47" s="144">
        <f t="shared" si="163"/>
        <v>19588339</v>
      </c>
      <c r="AT47" s="145">
        <v>0</v>
      </c>
      <c r="AU47" s="145">
        <v>0</v>
      </c>
      <c r="AV47" s="144">
        <f t="shared" si="164"/>
        <v>19588339</v>
      </c>
      <c r="AX47" s="205" t="s">
        <v>40</v>
      </c>
      <c r="AY47" s="206">
        <f t="shared" si="165"/>
        <v>19588339</v>
      </c>
      <c r="AZ47" s="207">
        <v>0</v>
      </c>
      <c r="BA47" s="207">
        <v>0</v>
      </c>
      <c r="BB47" s="206">
        <f t="shared" si="166"/>
        <v>19588339</v>
      </c>
      <c r="BD47" s="237" t="s">
        <v>40</v>
      </c>
      <c r="BE47" s="238">
        <f t="shared" si="167"/>
        <v>19588339</v>
      </c>
      <c r="BF47" s="238">
        <v>0</v>
      </c>
      <c r="BG47" s="238">
        <v>0</v>
      </c>
      <c r="BH47" s="238">
        <f t="shared" si="168"/>
        <v>19588339</v>
      </c>
      <c r="BJ47" s="181" t="s">
        <v>40</v>
      </c>
      <c r="BK47" s="175">
        <f t="shared" si="169"/>
        <v>19588339</v>
      </c>
      <c r="BL47" s="175">
        <v>0</v>
      </c>
      <c r="BM47" s="175">
        <v>0</v>
      </c>
      <c r="BN47" s="175">
        <f t="shared" si="170"/>
        <v>19588339</v>
      </c>
      <c r="BP47" s="278" t="s">
        <v>40</v>
      </c>
      <c r="BQ47" s="279">
        <f t="shared" si="171"/>
        <v>19588339</v>
      </c>
      <c r="BR47" s="279">
        <v>0</v>
      </c>
      <c r="BS47" s="279">
        <v>0</v>
      </c>
      <c r="BT47" s="279">
        <f t="shared" si="172"/>
        <v>19588339</v>
      </c>
      <c r="BV47" s="407" t="s">
        <v>40</v>
      </c>
      <c r="BW47" s="415">
        <f t="shared" si="173"/>
        <v>19588339</v>
      </c>
      <c r="BX47" s="415">
        <f t="shared" si="174"/>
        <v>0</v>
      </c>
      <c r="BY47" s="415">
        <f t="shared" si="175"/>
        <v>0</v>
      </c>
      <c r="BZ47" s="415">
        <f t="shared" si="176"/>
        <v>19588339</v>
      </c>
      <c r="CC47" s="193"/>
    </row>
    <row r="48" spans="1:81" ht="24" customHeight="1">
      <c r="A48" s="13" t="s">
        <v>41</v>
      </c>
      <c r="B48" s="70">
        <v>293536990</v>
      </c>
      <c r="C48" s="70">
        <v>0</v>
      </c>
      <c r="D48" s="70">
        <v>0</v>
      </c>
      <c r="E48" s="70">
        <f t="shared" si="150"/>
        <v>293536990</v>
      </c>
      <c r="F48" s="296"/>
      <c r="H48" s="30" t="s">
        <v>41</v>
      </c>
      <c r="I48" s="31">
        <f t="shared" si="151"/>
        <v>293536990</v>
      </c>
      <c r="J48" s="73">
        <v>0</v>
      </c>
      <c r="K48" s="73">
        <v>0</v>
      </c>
      <c r="L48" s="31">
        <f t="shared" si="152"/>
        <v>293536990</v>
      </c>
      <c r="N48" s="56" t="s">
        <v>41</v>
      </c>
      <c r="O48" s="57">
        <f t="shared" si="153"/>
        <v>293536990</v>
      </c>
      <c r="P48" s="75">
        <v>0</v>
      </c>
      <c r="Q48" s="75">
        <v>0</v>
      </c>
      <c r="R48" s="57">
        <f t="shared" si="154"/>
        <v>293536990</v>
      </c>
      <c r="T48" s="86" t="s">
        <v>41</v>
      </c>
      <c r="U48" s="87">
        <f t="shared" si="155"/>
        <v>293536990</v>
      </c>
      <c r="V48" s="91">
        <v>0</v>
      </c>
      <c r="W48" s="91">
        <v>0</v>
      </c>
      <c r="X48" s="87">
        <f t="shared" si="156"/>
        <v>293536990</v>
      </c>
      <c r="Z48" s="114" t="s">
        <v>41</v>
      </c>
      <c r="AA48" s="115">
        <f t="shared" si="157"/>
        <v>293536990</v>
      </c>
      <c r="AB48" s="116">
        <v>0</v>
      </c>
      <c r="AC48" s="116">
        <v>0</v>
      </c>
      <c r="AD48" s="115">
        <f t="shared" si="158"/>
        <v>293536990</v>
      </c>
      <c r="AF48" s="143" t="s">
        <v>41</v>
      </c>
      <c r="AG48" s="144">
        <f t="shared" si="159"/>
        <v>293536990</v>
      </c>
      <c r="AH48" s="145">
        <v>0</v>
      </c>
      <c r="AI48" s="145">
        <v>0</v>
      </c>
      <c r="AJ48" s="144">
        <f t="shared" si="160"/>
        <v>293536990</v>
      </c>
      <c r="AL48" s="173" t="s">
        <v>41</v>
      </c>
      <c r="AM48" s="174">
        <f t="shared" si="161"/>
        <v>293536990</v>
      </c>
      <c r="AN48" s="175">
        <v>0</v>
      </c>
      <c r="AO48" s="175">
        <v>0</v>
      </c>
      <c r="AP48" s="174">
        <f t="shared" si="162"/>
        <v>293536990</v>
      </c>
      <c r="AR48" s="143" t="s">
        <v>41</v>
      </c>
      <c r="AS48" s="144">
        <f t="shared" si="163"/>
        <v>293536990</v>
      </c>
      <c r="AT48" s="145">
        <v>106740723</v>
      </c>
      <c r="AU48" s="145">
        <v>0</v>
      </c>
      <c r="AV48" s="144">
        <f t="shared" si="164"/>
        <v>186796267</v>
      </c>
      <c r="AX48" s="205" t="s">
        <v>41</v>
      </c>
      <c r="AY48" s="206">
        <f t="shared" si="165"/>
        <v>186796267</v>
      </c>
      <c r="AZ48" s="207">
        <v>160111085</v>
      </c>
      <c r="BA48" s="207">
        <v>0</v>
      </c>
      <c r="BB48" s="206">
        <f t="shared" si="166"/>
        <v>26685182</v>
      </c>
      <c r="BD48" s="237" t="s">
        <v>41</v>
      </c>
      <c r="BE48" s="238">
        <f t="shared" si="167"/>
        <v>26685182</v>
      </c>
      <c r="BF48" s="238">
        <v>0</v>
      </c>
      <c r="BG48" s="238">
        <v>0</v>
      </c>
      <c r="BH48" s="238">
        <f t="shared" si="168"/>
        <v>26685182</v>
      </c>
      <c r="BJ48" s="181" t="s">
        <v>41</v>
      </c>
      <c r="BK48" s="175">
        <f t="shared" si="169"/>
        <v>26685182</v>
      </c>
      <c r="BL48" s="175">
        <v>0</v>
      </c>
      <c r="BM48" s="175">
        <v>0</v>
      </c>
      <c r="BN48" s="175">
        <f t="shared" si="170"/>
        <v>26685182</v>
      </c>
      <c r="BP48" s="278" t="s">
        <v>41</v>
      </c>
      <c r="BQ48" s="279">
        <f t="shared" si="171"/>
        <v>26685182</v>
      </c>
      <c r="BR48" s="279">
        <v>0</v>
      </c>
      <c r="BS48" s="279">
        <v>0</v>
      </c>
      <c r="BT48" s="279">
        <f t="shared" si="172"/>
        <v>26685182</v>
      </c>
      <c r="BV48" s="407" t="s">
        <v>41</v>
      </c>
      <c r="BW48" s="415">
        <f t="shared" si="173"/>
        <v>293536990</v>
      </c>
      <c r="BX48" s="415">
        <f t="shared" si="174"/>
        <v>266851808</v>
      </c>
      <c r="BY48" s="415">
        <f t="shared" si="175"/>
        <v>0</v>
      </c>
      <c r="BZ48" s="415">
        <f t="shared" si="176"/>
        <v>26685182</v>
      </c>
      <c r="CC48" s="193"/>
    </row>
    <row r="49" spans="1:81" ht="14.25">
      <c r="A49" s="13" t="s">
        <v>36</v>
      </c>
      <c r="B49" s="70">
        <v>141290046</v>
      </c>
      <c r="C49" s="70">
        <v>0</v>
      </c>
      <c r="D49" s="70">
        <v>30534020</v>
      </c>
      <c r="E49" s="70">
        <f t="shared" si="150"/>
        <v>110756026</v>
      </c>
      <c r="F49" s="296">
        <v>1</v>
      </c>
      <c r="H49" s="30" t="s">
        <v>36</v>
      </c>
      <c r="I49" s="31">
        <f t="shared" si="151"/>
        <v>110756026</v>
      </c>
      <c r="J49" s="73">
        <v>0</v>
      </c>
      <c r="K49" s="73">
        <v>0</v>
      </c>
      <c r="L49" s="31">
        <f t="shared" si="152"/>
        <v>110756026</v>
      </c>
      <c r="N49" s="56" t="s">
        <v>36</v>
      </c>
      <c r="O49" s="57">
        <f t="shared" si="153"/>
        <v>110756026</v>
      </c>
      <c r="P49" s="75">
        <v>64657460</v>
      </c>
      <c r="Q49" s="75">
        <v>0</v>
      </c>
      <c r="R49" s="57">
        <f t="shared" si="154"/>
        <v>46098566</v>
      </c>
      <c r="T49" s="86" t="s">
        <v>36</v>
      </c>
      <c r="U49" s="87">
        <f t="shared" si="155"/>
        <v>46098566</v>
      </c>
      <c r="V49" s="91">
        <v>0</v>
      </c>
      <c r="W49" s="91">
        <v>0</v>
      </c>
      <c r="X49" s="87">
        <f t="shared" si="156"/>
        <v>46098566</v>
      </c>
      <c r="Z49" s="114" t="s">
        <v>36</v>
      </c>
      <c r="AA49" s="115">
        <f t="shared" si="157"/>
        <v>46098566</v>
      </c>
      <c r="AB49" s="116">
        <v>0</v>
      </c>
      <c r="AC49" s="116">
        <v>0</v>
      </c>
      <c r="AD49" s="115">
        <f t="shared" si="158"/>
        <v>46098566</v>
      </c>
      <c r="AF49" s="143" t="s">
        <v>36</v>
      </c>
      <c r="AG49" s="144">
        <f t="shared" si="159"/>
        <v>46098566</v>
      </c>
      <c r="AH49" s="145">
        <v>0</v>
      </c>
      <c r="AI49" s="145">
        <v>0</v>
      </c>
      <c r="AJ49" s="144">
        <f t="shared" si="160"/>
        <v>46098566</v>
      </c>
      <c r="AL49" s="173" t="s">
        <v>36</v>
      </c>
      <c r="AM49" s="174">
        <f t="shared" si="161"/>
        <v>46098566</v>
      </c>
      <c r="AN49" s="175">
        <v>0</v>
      </c>
      <c r="AO49" s="175">
        <v>5453200</v>
      </c>
      <c r="AP49" s="174">
        <f t="shared" si="162"/>
        <v>40645366</v>
      </c>
      <c r="AR49" s="143" t="s">
        <v>36</v>
      </c>
      <c r="AS49" s="144">
        <f t="shared" si="163"/>
        <v>40645366</v>
      </c>
      <c r="AT49" s="145">
        <v>0</v>
      </c>
      <c r="AU49" s="145">
        <v>7960476</v>
      </c>
      <c r="AV49" s="144">
        <f t="shared" si="164"/>
        <v>32684890</v>
      </c>
      <c r="AX49" s="205" t="s">
        <v>36</v>
      </c>
      <c r="AY49" s="206">
        <f t="shared" si="165"/>
        <v>32684890</v>
      </c>
      <c r="AZ49" s="207">
        <v>0</v>
      </c>
      <c r="BA49" s="207">
        <v>0</v>
      </c>
      <c r="BB49" s="206">
        <f t="shared" si="166"/>
        <v>32684890</v>
      </c>
      <c r="BD49" s="237" t="s">
        <v>36</v>
      </c>
      <c r="BE49" s="238">
        <f t="shared" si="167"/>
        <v>32684890</v>
      </c>
      <c r="BF49" s="238">
        <v>0</v>
      </c>
      <c r="BG49" s="238">
        <v>0</v>
      </c>
      <c r="BH49" s="238">
        <f t="shared" si="168"/>
        <v>32684890</v>
      </c>
      <c r="BJ49" s="181" t="s">
        <v>36</v>
      </c>
      <c r="BK49" s="175">
        <f t="shared" si="169"/>
        <v>32684890</v>
      </c>
      <c r="BL49" s="175">
        <v>0</v>
      </c>
      <c r="BM49" s="175">
        <v>0</v>
      </c>
      <c r="BN49" s="175">
        <f t="shared" si="170"/>
        <v>32684890</v>
      </c>
      <c r="BP49" s="278" t="s">
        <v>36</v>
      </c>
      <c r="BQ49" s="279">
        <f t="shared" si="171"/>
        <v>32684890</v>
      </c>
      <c r="BR49" s="279">
        <v>0</v>
      </c>
      <c r="BS49" s="279">
        <v>0</v>
      </c>
      <c r="BT49" s="279">
        <f t="shared" si="172"/>
        <v>32684890</v>
      </c>
      <c r="BV49" s="407" t="s">
        <v>36</v>
      </c>
      <c r="BW49" s="415">
        <f t="shared" si="173"/>
        <v>141290046</v>
      </c>
      <c r="BX49" s="415">
        <f t="shared" si="174"/>
        <v>64657460</v>
      </c>
      <c r="BY49" s="415">
        <f t="shared" si="175"/>
        <v>43947696</v>
      </c>
      <c r="BZ49" s="415">
        <f t="shared" si="176"/>
        <v>32684890</v>
      </c>
      <c r="CC49" s="193"/>
    </row>
    <row r="50" spans="1:81" ht="25.5">
      <c r="A50" s="13" t="s">
        <v>17</v>
      </c>
      <c r="B50" s="70">
        <v>1072079127</v>
      </c>
      <c r="C50" s="70">
        <v>0</v>
      </c>
      <c r="D50" s="70">
        <v>0</v>
      </c>
      <c r="E50" s="70">
        <f t="shared" si="150"/>
        <v>1072079127</v>
      </c>
      <c r="F50" s="296"/>
      <c r="H50" s="30" t="s">
        <v>17</v>
      </c>
      <c r="I50" s="31">
        <f t="shared" si="151"/>
        <v>1072079127</v>
      </c>
      <c r="J50" s="73">
        <v>639969003</v>
      </c>
      <c r="K50" s="73">
        <v>0</v>
      </c>
      <c r="L50" s="31">
        <f t="shared" si="152"/>
        <v>432110124</v>
      </c>
      <c r="N50" s="56" t="s">
        <v>17</v>
      </c>
      <c r="O50" s="57">
        <f t="shared" si="153"/>
        <v>432110124</v>
      </c>
      <c r="P50" s="75">
        <v>0</v>
      </c>
      <c r="Q50" s="75">
        <v>0</v>
      </c>
      <c r="R50" s="57">
        <f t="shared" si="154"/>
        <v>432110124</v>
      </c>
      <c r="T50" s="86" t="s">
        <v>17</v>
      </c>
      <c r="U50" s="87">
        <f t="shared" si="155"/>
        <v>432110124</v>
      </c>
      <c r="V50" s="91">
        <v>0</v>
      </c>
      <c r="W50" s="91">
        <v>0</v>
      </c>
      <c r="X50" s="87">
        <f t="shared" si="156"/>
        <v>432110124</v>
      </c>
      <c r="Z50" s="114" t="s">
        <v>17</v>
      </c>
      <c r="AA50" s="115">
        <f t="shared" si="157"/>
        <v>432110124</v>
      </c>
      <c r="AB50" s="116">
        <v>0</v>
      </c>
      <c r="AC50" s="116">
        <v>0</v>
      </c>
      <c r="AD50" s="115">
        <f t="shared" si="158"/>
        <v>432110124</v>
      </c>
      <c r="AF50" s="143" t="s">
        <v>17</v>
      </c>
      <c r="AG50" s="144">
        <f t="shared" si="159"/>
        <v>432110124</v>
      </c>
      <c r="AH50" s="145">
        <v>0</v>
      </c>
      <c r="AI50" s="145">
        <v>0</v>
      </c>
      <c r="AJ50" s="144">
        <f t="shared" si="160"/>
        <v>432110124</v>
      </c>
      <c r="AL50" s="173" t="s">
        <v>17</v>
      </c>
      <c r="AM50" s="174">
        <f t="shared" si="161"/>
        <v>432110124</v>
      </c>
      <c r="AN50" s="175">
        <v>319984501</v>
      </c>
      <c r="AO50" s="175">
        <v>0</v>
      </c>
      <c r="AP50" s="174">
        <f t="shared" si="162"/>
        <v>112125623</v>
      </c>
      <c r="AR50" s="143" t="s">
        <v>17</v>
      </c>
      <c r="AS50" s="144">
        <f t="shared" si="163"/>
        <v>112125623</v>
      </c>
      <c r="AT50" s="145">
        <v>0</v>
      </c>
      <c r="AU50" s="145">
        <v>0</v>
      </c>
      <c r="AV50" s="144">
        <f t="shared" si="164"/>
        <v>112125623</v>
      </c>
      <c r="AX50" s="205" t="s">
        <v>17</v>
      </c>
      <c r="AY50" s="206">
        <f t="shared" si="165"/>
        <v>112125623</v>
      </c>
      <c r="AZ50" s="207">
        <v>0</v>
      </c>
      <c r="BA50" s="207">
        <v>0</v>
      </c>
      <c r="BB50" s="206">
        <f t="shared" si="166"/>
        <v>112125623</v>
      </c>
      <c r="BD50" s="237" t="s">
        <v>17</v>
      </c>
      <c r="BE50" s="238">
        <f t="shared" si="167"/>
        <v>112125623</v>
      </c>
      <c r="BF50" s="238">
        <v>0</v>
      </c>
      <c r="BG50" s="238">
        <v>0</v>
      </c>
      <c r="BH50" s="238">
        <f t="shared" si="168"/>
        <v>112125623</v>
      </c>
      <c r="BJ50" s="181" t="s">
        <v>17</v>
      </c>
      <c r="BK50" s="175">
        <f t="shared" si="169"/>
        <v>112125623</v>
      </c>
      <c r="BL50" s="175">
        <v>0</v>
      </c>
      <c r="BM50" s="175">
        <v>0</v>
      </c>
      <c r="BN50" s="175">
        <f t="shared" si="170"/>
        <v>112125623</v>
      </c>
      <c r="BP50" s="278" t="s">
        <v>17</v>
      </c>
      <c r="BQ50" s="279">
        <f t="shared" si="171"/>
        <v>112125623</v>
      </c>
      <c r="BR50" s="279">
        <v>0</v>
      </c>
      <c r="BS50" s="279">
        <v>0</v>
      </c>
      <c r="BT50" s="279">
        <f t="shared" si="172"/>
        <v>112125623</v>
      </c>
      <c r="BV50" s="407" t="s">
        <v>17</v>
      </c>
      <c r="BW50" s="415">
        <f t="shared" si="173"/>
        <v>1072079127</v>
      </c>
      <c r="BX50" s="415">
        <f t="shared" si="174"/>
        <v>959953504</v>
      </c>
      <c r="BY50" s="415">
        <f t="shared" si="175"/>
        <v>0</v>
      </c>
      <c r="BZ50" s="415">
        <f t="shared" si="176"/>
        <v>112125623</v>
      </c>
      <c r="CC50" s="193"/>
    </row>
    <row r="51" spans="1:81" ht="14.25">
      <c r="A51" s="13" t="s">
        <v>18</v>
      </c>
      <c r="B51" s="70">
        <v>610424310</v>
      </c>
      <c r="C51" s="70">
        <v>0</v>
      </c>
      <c r="D51" s="70">
        <v>0</v>
      </c>
      <c r="E51" s="70">
        <f t="shared" si="150"/>
        <v>610424310</v>
      </c>
      <c r="F51" s="296">
        <v>40</v>
      </c>
      <c r="H51" s="30" t="s">
        <v>18</v>
      </c>
      <c r="I51" s="31">
        <f t="shared" si="151"/>
        <v>610424310</v>
      </c>
      <c r="J51" s="73">
        <v>0</v>
      </c>
      <c r="K51" s="73">
        <v>0</v>
      </c>
      <c r="L51" s="31">
        <f t="shared" si="152"/>
        <v>610424310</v>
      </c>
      <c r="N51" s="56" t="s">
        <v>18</v>
      </c>
      <c r="O51" s="57">
        <f t="shared" si="153"/>
        <v>610424310</v>
      </c>
      <c r="P51" s="75">
        <v>0</v>
      </c>
      <c r="Q51" s="75">
        <v>0</v>
      </c>
      <c r="R51" s="57">
        <f t="shared" si="154"/>
        <v>610424310</v>
      </c>
      <c r="T51" s="86" t="s">
        <v>18</v>
      </c>
      <c r="U51" s="87">
        <f t="shared" si="155"/>
        <v>610424310</v>
      </c>
      <c r="V51" s="91">
        <v>299339157</v>
      </c>
      <c r="W51" s="91">
        <v>0</v>
      </c>
      <c r="X51" s="87">
        <f t="shared" si="156"/>
        <v>311085153</v>
      </c>
      <c r="Z51" s="114" t="s">
        <v>18</v>
      </c>
      <c r="AA51" s="115">
        <f t="shared" si="157"/>
        <v>311085153</v>
      </c>
      <c r="AB51" s="116">
        <v>10424310</v>
      </c>
      <c r="AC51" s="116">
        <v>0</v>
      </c>
      <c r="AD51" s="115">
        <f t="shared" si="158"/>
        <v>300660843</v>
      </c>
      <c r="AF51" s="143" t="s">
        <v>18</v>
      </c>
      <c r="AG51" s="144">
        <f t="shared" si="159"/>
        <v>300660843</v>
      </c>
      <c r="AH51" s="145">
        <v>0</v>
      </c>
      <c r="AI51" s="145">
        <v>0</v>
      </c>
      <c r="AJ51" s="144">
        <f t="shared" si="160"/>
        <v>300660843</v>
      </c>
      <c r="AL51" s="173" t="s">
        <v>18</v>
      </c>
      <c r="AM51" s="174">
        <f t="shared" si="161"/>
        <v>300660843</v>
      </c>
      <c r="AN51" s="175">
        <v>293260627</v>
      </c>
      <c r="AO51" s="175">
        <v>0</v>
      </c>
      <c r="AP51" s="174">
        <f t="shared" si="162"/>
        <v>7400216</v>
      </c>
      <c r="AR51" s="143" t="s">
        <v>18</v>
      </c>
      <c r="AS51" s="144">
        <f t="shared" si="163"/>
        <v>7400216</v>
      </c>
      <c r="AT51" s="145">
        <v>0</v>
      </c>
      <c r="AU51" s="145">
        <v>0</v>
      </c>
      <c r="AV51" s="144">
        <f t="shared" si="164"/>
        <v>7400216</v>
      </c>
      <c r="AX51" s="205" t="s">
        <v>18</v>
      </c>
      <c r="AY51" s="206">
        <f t="shared" si="165"/>
        <v>7400216</v>
      </c>
      <c r="AZ51" s="207">
        <v>0</v>
      </c>
      <c r="BA51" s="207">
        <v>0</v>
      </c>
      <c r="BB51" s="206">
        <f t="shared" si="166"/>
        <v>7400216</v>
      </c>
      <c r="BD51" s="237" t="s">
        <v>18</v>
      </c>
      <c r="BE51" s="238">
        <f t="shared" si="167"/>
        <v>7400216</v>
      </c>
      <c r="BF51" s="238">
        <v>0</v>
      </c>
      <c r="BG51" s="238">
        <v>0</v>
      </c>
      <c r="BH51" s="238">
        <f t="shared" si="168"/>
        <v>7400216</v>
      </c>
      <c r="BJ51" s="181" t="s">
        <v>18</v>
      </c>
      <c r="BK51" s="175">
        <f t="shared" si="169"/>
        <v>7400216</v>
      </c>
      <c r="BL51" s="175">
        <v>0</v>
      </c>
      <c r="BM51" s="175">
        <v>0</v>
      </c>
      <c r="BN51" s="175">
        <f t="shared" si="170"/>
        <v>7400216</v>
      </c>
      <c r="BP51" s="278" t="s">
        <v>18</v>
      </c>
      <c r="BQ51" s="279">
        <f t="shared" si="171"/>
        <v>7400216</v>
      </c>
      <c r="BR51" s="279">
        <v>0</v>
      </c>
      <c r="BS51" s="279">
        <v>0</v>
      </c>
      <c r="BT51" s="279">
        <f t="shared" si="172"/>
        <v>7400216</v>
      </c>
      <c r="BV51" s="407" t="s">
        <v>18</v>
      </c>
      <c r="BW51" s="415">
        <f t="shared" si="173"/>
        <v>610424310</v>
      </c>
      <c r="BX51" s="415">
        <f t="shared" si="174"/>
        <v>603024094</v>
      </c>
      <c r="BY51" s="415">
        <f t="shared" si="175"/>
        <v>0</v>
      </c>
      <c r="BZ51" s="415">
        <f t="shared" si="176"/>
        <v>7400216</v>
      </c>
      <c r="CC51" s="193"/>
    </row>
    <row r="52" spans="1:81" ht="14.25">
      <c r="A52" s="13" t="s">
        <v>19</v>
      </c>
      <c r="B52" s="70">
        <v>398204646</v>
      </c>
      <c r="C52" s="70">
        <v>0</v>
      </c>
      <c r="D52" s="70">
        <v>0</v>
      </c>
      <c r="E52" s="70">
        <f t="shared" si="150"/>
        <v>398204646</v>
      </c>
      <c r="F52" s="296"/>
      <c r="H52" s="30" t="s">
        <v>19</v>
      </c>
      <c r="I52" s="31">
        <f t="shared" si="151"/>
        <v>398204646</v>
      </c>
      <c r="J52" s="73">
        <v>0</v>
      </c>
      <c r="K52" s="73">
        <v>0</v>
      </c>
      <c r="L52" s="31">
        <f t="shared" si="152"/>
        <v>398204646</v>
      </c>
      <c r="N52" s="56" t="s">
        <v>19</v>
      </c>
      <c r="O52" s="57">
        <f t="shared" si="153"/>
        <v>398204646</v>
      </c>
      <c r="P52" s="75">
        <v>0</v>
      </c>
      <c r="Q52" s="75">
        <v>0</v>
      </c>
      <c r="R52" s="57">
        <f t="shared" si="154"/>
        <v>398204646</v>
      </c>
      <c r="T52" s="86" t="s">
        <v>19</v>
      </c>
      <c r="U52" s="87">
        <f t="shared" si="155"/>
        <v>398204646</v>
      </c>
      <c r="V52" s="91">
        <v>0</v>
      </c>
      <c r="W52" s="91">
        <v>0</v>
      </c>
      <c r="X52" s="87">
        <f t="shared" si="156"/>
        <v>398204646</v>
      </c>
      <c r="Z52" s="114" t="s">
        <v>19</v>
      </c>
      <c r="AA52" s="115">
        <f t="shared" si="157"/>
        <v>398204646</v>
      </c>
      <c r="AB52" s="116">
        <v>0</v>
      </c>
      <c r="AC52" s="116">
        <v>0</v>
      </c>
      <c r="AD52" s="115">
        <f t="shared" si="158"/>
        <v>398204646</v>
      </c>
      <c r="AF52" s="143" t="s">
        <v>19</v>
      </c>
      <c r="AG52" s="144">
        <f t="shared" si="159"/>
        <v>398204646</v>
      </c>
      <c r="AH52" s="145">
        <v>378204635</v>
      </c>
      <c r="AI52" s="145">
        <v>0</v>
      </c>
      <c r="AJ52" s="144">
        <f t="shared" si="160"/>
        <v>20000011</v>
      </c>
      <c r="AL52" s="173" t="s">
        <v>19</v>
      </c>
      <c r="AM52" s="174">
        <f t="shared" si="161"/>
        <v>20000011</v>
      </c>
      <c r="AN52" s="175">
        <v>0</v>
      </c>
      <c r="AO52" s="175">
        <v>0</v>
      </c>
      <c r="AP52" s="174">
        <f t="shared" si="162"/>
        <v>20000011</v>
      </c>
      <c r="AR52" s="143" t="s">
        <v>19</v>
      </c>
      <c r="AS52" s="144">
        <f t="shared" si="163"/>
        <v>20000011</v>
      </c>
      <c r="AT52" s="145">
        <v>0</v>
      </c>
      <c r="AU52" s="145">
        <v>20000000</v>
      </c>
      <c r="AV52" s="144">
        <f t="shared" si="164"/>
        <v>11</v>
      </c>
      <c r="AX52" s="205" t="s">
        <v>19</v>
      </c>
      <c r="AY52" s="206">
        <f t="shared" si="165"/>
        <v>11</v>
      </c>
      <c r="AZ52" s="207">
        <v>0</v>
      </c>
      <c r="BA52" s="207">
        <v>0</v>
      </c>
      <c r="BB52" s="206">
        <f t="shared" si="166"/>
        <v>11</v>
      </c>
      <c r="BD52" s="237" t="s">
        <v>19</v>
      </c>
      <c r="BE52" s="238">
        <f t="shared" si="167"/>
        <v>11</v>
      </c>
      <c r="BF52" s="238">
        <v>0</v>
      </c>
      <c r="BG52" s="238">
        <v>0</v>
      </c>
      <c r="BH52" s="238">
        <f t="shared" si="168"/>
        <v>11</v>
      </c>
      <c r="BJ52" s="181" t="s">
        <v>19</v>
      </c>
      <c r="BK52" s="175">
        <f t="shared" si="169"/>
        <v>11</v>
      </c>
      <c r="BL52" s="175">
        <v>0</v>
      </c>
      <c r="BM52" s="175">
        <v>0</v>
      </c>
      <c r="BN52" s="175">
        <f t="shared" si="170"/>
        <v>11</v>
      </c>
      <c r="BP52" s="278" t="s">
        <v>19</v>
      </c>
      <c r="BQ52" s="279">
        <f t="shared" si="171"/>
        <v>11</v>
      </c>
      <c r="BR52" s="279">
        <v>0</v>
      </c>
      <c r="BS52" s="279">
        <v>0</v>
      </c>
      <c r="BT52" s="279">
        <f t="shared" si="172"/>
        <v>11</v>
      </c>
      <c r="BV52" s="407" t="s">
        <v>19</v>
      </c>
      <c r="BW52" s="415">
        <f t="shared" si="173"/>
        <v>398204646</v>
      </c>
      <c r="BX52" s="415">
        <f t="shared" si="174"/>
        <v>378204635</v>
      </c>
      <c r="BY52" s="415">
        <f t="shared" si="175"/>
        <v>20000000</v>
      </c>
      <c r="BZ52" s="415">
        <f t="shared" si="176"/>
        <v>11</v>
      </c>
      <c r="CC52" s="193"/>
    </row>
    <row r="53" spans="1:81" ht="14.25">
      <c r="A53" s="13" t="s">
        <v>20</v>
      </c>
      <c r="B53" s="70">
        <v>3662781453</v>
      </c>
      <c r="C53" s="70">
        <v>0</v>
      </c>
      <c r="D53" s="70">
        <v>0</v>
      </c>
      <c r="E53" s="70">
        <f t="shared" si="150"/>
        <v>3662781453</v>
      </c>
      <c r="F53" s="296">
        <v>3</v>
      </c>
      <c r="H53" s="30" t="s">
        <v>20</v>
      </c>
      <c r="I53" s="31">
        <f t="shared" si="151"/>
        <v>3662781453</v>
      </c>
      <c r="J53" s="73">
        <v>104791400</v>
      </c>
      <c r="K53" s="73">
        <v>3103890</v>
      </c>
      <c r="L53" s="31">
        <f t="shared" si="152"/>
        <v>3554886163</v>
      </c>
      <c r="N53" s="56" t="s">
        <v>20</v>
      </c>
      <c r="O53" s="57">
        <f t="shared" si="153"/>
        <v>3554886163</v>
      </c>
      <c r="P53" s="75">
        <v>1088074</v>
      </c>
      <c r="Q53" s="75">
        <v>0</v>
      </c>
      <c r="R53" s="57">
        <f t="shared" si="154"/>
        <v>3553798089</v>
      </c>
      <c r="T53" s="86" t="s">
        <v>20</v>
      </c>
      <c r="U53" s="87">
        <f t="shared" si="155"/>
        <v>3553798089</v>
      </c>
      <c r="V53" s="91">
        <v>248447553</v>
      </c>
      <c r="W53" s="91">
        <v>0</v>
      </c>
      <c r="X53" s="87">
        <f t="shared" si="156"/>
        <v>3305350536</v>
      </c>
      <c r="Z53" s="114" t="s">
        <v>20</v>
      </c>
      <c r="AA53" s="115">
        <f t="shared" si="157"/>
        <v>3305350536</v>
      </c>
      <c r="AB53" s="116">
        <v>709505644</v>
      </c>
      <c r="AC53" s="116">
        <v>0</v>
      </c>
      <c r="AD53" s="115">
        <f t="shared" si="158"/>
        <v>2595844892</v>
      </c>
      <c r="AF53" s="143" t="s">
        <v>20</v>
      </c>
      <c r="AG53" s="144">
        <f t="shared" si="159"/>
        <v>2595844892</v>
      </c>
      <c r="AH53" s="145">
        <v>0</v>
      </c>
      <c r="AI53" s="145">
        <v>0</v>
      </c>
      <c r="AJ53" s="144">
        <f t="shared" si="160"/>
        <v>2595844892</v>
      </c>
      <c r="AL53" s="173" t="s">
        <v>20</v>
      </c>
      <c r="AM53" s="174">
        <f t="shared" si="161"/>
        <v>2595844892</v>
      </c>
      <c r="AN53" s="175">
        <v>745866560</v>
      </c>
      <c r="AO53" s="175">
        <v>25721442</v>
      </c>
      <c r="AP53" s="174">
        <f t="shared" si="162"/>
        <v>1824256890</v>
      </c>
      <c r="AR53" s="143" t="s">
        <v>20</v>
      </c>
      <c r="AS53" s="144">
        <f t="shared" si="163"/>
        <v>1824256890</v>
      </c>
      <c r="AT53" s="145">
        <v>0</v>
      </c>
      <c r="AU53" s="145">
        <v>0</v>
      </c>
      <c r="AV53" s="144">
        <f t="shared" si="164"/>
        <v>1824256890</v>
      </c>
      <c r="AX53" s="205" t="s">
        <v>20</v>
      </c>
      <c r="AY53" s="206">
        <f t="shared" si="165"/>
        <v>1824256890</v>
      </c>
      <c r="AZ53" s="207">
        <v>0</v>
      </c>
      <c r="BA53" s="207">
        <v>0</v>
      </c>
      <c r="BB53" s="206">
        <f t="shared" si="166"/>
        <v>1824256890</v>
      </c>
      <c r="BD53" s="237" t="s">
        <v>20</v>
      </c>
      <c r="BE53" s="238">
        <f t="shared" si="167"/>
        <v>1824256890</v>
      </c>
      <c r="BF53" s="238">
        <v>0</v>
      </c>
      <c r="BG53" s="238">
        <v>0</v>
      </c>
      <c r="BH53" s="238">
        <f t="shared" si="168"/>
        <v>1824256890</v>
      </c>
      <c r="BJ53" s="181" t="s">
        <v>20</v>
      </c>
      <c r="BK53" s="175">
        <f t="shared" si="169"/>
        <v>1824256890</v>
      </c>
      <c r="BL53" s="175">
        <v>0</v>
      </c>
      <c r="BM53" s="175">
        <v>0</v>
      </c>
      <c r="BN53" s="175">
        <f t="shared" si="170"/>
        <v>1824256890</v>
      </c>
      <c r="BP53" s="278" t="s">
        <v>20</v>
      </c>
      <c r="BQ53" s="279">
        <f t="shared" si="171"/>
        <v>1824256890</v>
      </c>
      <c r="BR53" s="279">
        <v>0</v>
      </c>
      <c r="BS53" s="279">
        <v>0</v>
      </c>
      <c r="BT53" s="279">
        <f t="shared" si="172"/>
        <v>1824256890</v>
      </c>
      <c r="BV53" s="407" t="s">
        <v>20</v>
      </c>
      <c r="BW53" s="415">
        <f t="shared" si="173"/>
        <v>3662781453</v>
      </c>
      <c r="BX53" s="415">
        <f t="shared" si="174"/>
        <v>1809699231</v>
      </c>
      <c r="BY53" s="415">
        <f t="shared" si="175"/>
        <v>28825332</v>
      </c>
      <c r="BZ53" s="415">
        <f t="shared" si="176"/>
        <v>1824256890</v>
      </c>
      <c r="CC53" s="193"/>
    </row>
    <row r="54" spans="1:81" ht="14.25" customHeight="1">
      <c r="A54" s="13" t="s">
        <v>34</v>
      </c>
      <c r="B54" s="70">
        <v>474415370</v>
      </c>
      <c r="C54" s="70">
        <v>0</v>
      </c>
      <c r="D54" s="70">
        <v>0</v>
      </c>
      <c r="E54" s="70">
        <f t="shared" si="150"/>
        <v>474415370</v>
      </c>
      <c r="F54" s="296"/>
      <c r="H54" s="30" t="s">
        <v>34</v>
      </c>
      <c r="I54" s="31">
        <f t="shared" si="151"/>
        <v>474415370</v>
      </c>
      <c r="J54" s="73">
        <v>0</v>
      </c>
      <c r="K54" s="73">
        <v>0</v>
      </c>
      <c r="L54" s="31">
        <f t="shared" si="152"/>
        <v>474415370</v>
      </c>
      <c r="N54" s="56" t="s">
        <v>34</v>
      </c>
      <c r="O54" s="57">
        <f t="shared" si="153"/>
        <v>474415370</v>
      </c>
      <c r="P54" s="75">
        <v>0</v>
      </c>
      <c r="Q54" s="75">
        <v>0</v>
      </c>
      <c r="R54" s="57">
        <f t="shared" si="154"/>
        <v>474415370</v>
      </c>
      <c r="T54" s="86" t="s">
        <v>34</v>
      </c>
      <c r="U54" s="87">
        <f t="shared" si="155"/>
        <v>474415370</v>
      </c>
      <c r="V54" s="91">
        <v>0</v>
      </c>
      <c r="W54" s="91">
        <v>0</v>
      </c>
      <c r="X54" s="87">
        <f t="shared" si="156"/>
        <v>474415370</v>
      </c>
      <c r="Z54" s="114" t="s">
        <v>34</v>
      </c>
      <c r="AA54" s="115">
        <f t="shared" si="157"/>
        <v>474415370</v>
      </c>
      <c r="AB54" s="116">
        <v>2017312</v>
      </c>
      <c r="AC54" s="116">
        <v>0</v>
      </c>
      <c r="AD54" s="115">
        <f t="shared" si="158"/>
        <v>472398058</v>
      </c>
      <c r="AF54" s="143" t="s">
        <v>34</v>
      </c>
      <c r="AG54" s="144">
        <f t="shared" si="159"/>
        <v>472398058</v>
      </c>
      <c r="AH54" s="145">
        <v>0</v>
      </c>
      <c r="AI54" s="145">
        <v>0</v>
      </c>
      <c r="AJ54" s="144">
        <f t="shared" si="160"/>
        <v>472398058</v>
      </c>
      <c r="AL54" s="173" t="s">
        <v>34</v>
      </c>
      <c r="AM54" s="174">
        <f t="shared" si="161"/>
        <v>472398058</v>
      </c>
      <c r="AN54" s="175">
        <v>0</v>
      </c>
      <c r="AO54" s="175">
        <v>0</v>
      </c>
      <c r="AP54" s="174">
        <f t="shared" si="162"/>
        <v>472398058</v>
      </c>
      <c r="AR54" s="143" t="s">
        <v>34</v>
      </c>
      <c r="AS54" s="144">
        <f t="shared" si="163"/>
        <v>472398058</v>
      </c>
      <c r="AT54" s="145">
        <v>0</v>
      </c>
      <c r="AU54" s="145">
        <v>0</v>
      </c>
      <c r="AV54" s="144">
        <f t="shared" si="164"/>
        <v>472398058</v>
      </c>
      <c r="AX54" s="205" t="s">
        <v>34</v>
      </c>
      <c r="AY54" s="206">
        <f t="shared" si="165"/>
        <v>472398058</v>
      </c>
      <c r="AZ54" s="207">
        <v>0</v>
      </c>
      <c r="BA54" s="207">
        <v>0</v>
      </c>
      <c r="BB54" s="206">
        <f t="shared" si="166"/>
        <v>472398058</v>
      </c>
      <c r="BD54" s="237" t="s">
        <v>34</v>
      </c>
      <c r="BE54" s="238">
        <f t="shared" si="167"/>
        <v>472398058</v>
      </c>
      <c r="BF54" s="238">
        <v>0</v>
      </c>
      <c r="BG54" s="238">
        <v>0</v>
      </c>
      <c r="BH54" s="238">
        <f t="shared" si="168"/>
        <v>472398058</v>
      </c>
      <c r="BJ54" s="181" t="s">
        <v>34</v>
      </c>
      <c r="BK54" s="175">
        <f t="shared" si="169"/>
        <v>472398058</v>
      </c>
      <c r="BL54" s="175">
        <v>0</v>
      </c>
      <c r="BM54" s="175">
        <v>0</v>
      </c>
      <c r="BN54" s="175">
        <f t="shared" si="170"/>
        <v>472398058</v>
      </c>
      <c r="BP54" s="278" t="s">
        <v>34</v>
      </c>
      <c r="BQ54" s="279">
        <f t="shared" si="171"/>
        <v>472398058</v>
      </c>
      <c r="BR54" s="279">
        <v>0</v>
      </c>
      <c r="BS54" s="279">
        <v>0</v>
      </c>
      <c r="BT54" s="279">
        <f t="shared" si="172"/>
        <v>472398058</v>
      </c>
      <c r="BV54" s="407" t="s">
        <v>34</v>
      </c>
      <c r="BW54" s="415">
        <f t="shared" si="173"/>
        <v>474415370</v>
      </c>
      <c r="BX54" s="415">
        <f t="shared" si="174"/>
        <v>2017312</v>
      </c>
      <c r="BY54" s="415">
        <f t="shared" si="175"/>
        <v>0</v>
      </c>
      <c r="BZ54" s="415">
        <f t="shared" si="176"/>
        <v>472398058</v>
      </c>
      <c r="CC54" s="193"/>
    </row>
    <row r="55" spans="1:81" ht="14.25">
      <c r="A55" s="3"/>
      <c r="B55" s="298"/>
      <c r="C55" s="299"/>
      <c r="D55" s="249"/>
      <c r="E55" s="249"/>
      <c r="F55" s="296"/>
      <c r="H55" s="25"/>
      <c r="I55" s="24"/>
      <c r="J55" s="316"/>
      <c r="K55" s="315"/>
      <c r="L55" s="24"/>
      <c r="N55" s="51"/>
      <c r="O55" s="50"/>
      <c r="P55" s="322"/>
      <c r="Q55" s="321"/>
      <c r="R55" s="50"/>
      <c r="T55" s="81"/>
      <c r="U55" s="80"/>
      <c r="V55" s="327"/>
      <c r="W55" s="326"/>
      <c r="X55" s="80"/>
      <c r="Z55" s="109"/>
      <c r="AA55" s="108"/>
      <c r="AB55" s="335"/>
      <c r="AC55" s="334"/>
      <c r="AD55" s="108"/>
      <c r="AF55" s="138"/>
      <c r="AG55" s="137"/>
      <c r="AH55" s="161"/>
      <c r="AI55" s="162"/>
      <c r="AJ55" s="137"/>
      <c r="AL55" s="168"/>
      <c r="AM55" s="167"/>
      <c r="AN55" s="182"/>
      <c r="AO55" s="183"/>
      <c r="AP55" s="167"/>
      <c r="AR55" s="138"/>
      <c r="AS55" s="137"/>
      <c r="AT55" s="161"/>
      <c r="AU55" s="162"/>
      <c r="AV55" s="137"/>
      <c r="AX55" s="200"/>
      <c r="AY55" s="199"/>
      <c r="AZ55" s="214"/>
      <c r="BA55" s="215"/>
      <c r="BB55" s="199"/>
      <c r="BD55" s="232"/>
      <c r="BE55" s="231"/>
      <c r="BF55" s="241"/>
      <c r="BG55" s="231"/>
      <c r="BH55" s="231"/>
      <c r="BJ55" s="255"/>
      <c r="BK55" s="183"/>
      <c r="BL55" s="182"/>
      <c r="BM55" s="183"/>
      <c r="BN55" s="183"/>
      <c r="BP55" s="273"/>
      <c r="BQ55" s="272"/>
      <c r="BR55" s="282"/>
      <c r="BS55" s="272"/>
      <c r="BT55" s="272"/>
      <c r="BV55" s="392"/>
      <c r="BW55" s="412"/>
      <c r="BX55" s="412"/>
      <c r="BY55" s="412"/>
      <c r="BZ55" s="412"/>
      <c r="CC55" s="193"/>
    </row>
    <row r="56" spans="1:81" ht="14.25">
      <c r="A56" s="3"/>
      <c r="B56" s="298"/>
      <c r="C56" s="299"/>
      <c r="D56" s="249"/>
      <c r="E56" s="249"/>
      <c r="F56" s="296"/>
      <c r="H56" s="25"/>
      <c r="I56" s="24"/>
      <c r="J56" s="316"/>
      <c r="K56" s="315"/>
      <c r="L56" s="24"/>
      <c r="N56" s="51"/>
      <c r="O56" s="50"/>
      <c r="P56" s="322"/>
      <c r="Q56" s="321"/>
      <c r="R56" s="50"/>
      <c r="T56" s="81"/>
      <c r="U56" s="80"/>
      <c r="V56" s="327"/>
      <c r="W56" s="326"/>
      <c r="X56" s="80"/>
      <c r="Z56" s="109"/>
      <c r="AA56" s="108"/>
      <c r="AB56" s="335"/>
      <c r="AC56" s="334"/>
      <c r="AD56" s="108"/>
      <c r="AF56" s="138"/>
      <c r="AG56" s="137"/>
      <c r="AH56" s="161"/>
      <c r="AI56" s="162"/>
      <c r="AJ56" s="137"/>
      <c r="AL56" s="168"/>
      <c r="AM56" s="167"/>
      <c r="AN56" s="182"/>
      <c r="AO56" s="183"/>
      <c r="AP56" s="167"/>
      <c r="AR56" s="138"/>
      <c r="AS56" s="137"/>
      <c r="AT56" s="161"/>
      <c r="AU56" s="162"/>
      <c r="AV56" s="137"/>
      <c r="AX56" s="200"/>
      <c r="AY56" s="199"/>
      <c r="AZ56" s="214"/>
      <c r="BA56" s="215"/>
      <c r="BB56" s="199"/>
      <c r="BD56" s="232"/>
      <c r="BE56" s="231"/>
      <c r="BF56" s="241"/>
      <c r="BG56" s="231"/>
      <c r="BH56" s="231"/>
      <c r="BJ56" s="255"/>
      <c r="BK56" s="183"/>
      <c r="BL56" s="182"/>
      <c r="BM56" s="183"/>
      <c r="BN56" s="183"/>
      <c r="BP56" s="273"/>
      <c r="BQ56" s="272"/>
      <c r="BR56" s="282"/>
      <c r="BS56" s="272"/>
      <c r="BT56" s="272"/>
      <c r="BV56" s="392"/>
      <c r="BW56" s="412"/>
      <c r="BX56" s="412"/>
      <c r="BY56" s="412"/>
      <c r="BZ56" s="412"/>
      <c r="CC56" s="193"/>
    </row>
    <row r="57" spans="1:81" ht="15.75">
      <c r="A57" s="1" t="s">
        <v>75</v>
      </c>
      <c r="B57" s="298"/>
      <c r="C57" s="249"/>
      <c r="D57" s="249"/>
      <c r="E57" s="249"/>
      <c r="F57" s="296"/>
      <c r="H57" s="23" t="s">
        <v>38</v>
      </c>
      <c r="I57" s="24"/>
      <c r="J57" s="315"/>
      <c r="K57" s="315"/>
      <c r="L57" s="24"/>
      <c r="N57" s="49" t="s">
        <v>38</v>
      </c>
      <c r="O57" s="50"/>
      <c r="P57" s="321"/>
      <c r="Q57" s="321"/>
      <c r="R57" s="50"/>
      <c r="T57" s="79" t="s">
        <v>38</v>
      </c>
      <c r="U57" s="80"/>
      <c r="V57" s="326"/>
      <c r="W57" s="326"/>
      <c r="X57" s="80"/>
      <c r="Z57" s="107" t="s">
        <v>38</v>
      </c>
      <c r="AA57" s="108"/>
      <c r="AB57" s="334"/>
      <c r="AC57" s="334"/>
      <c r="AD57" s="108"/>
      <c r="AF57" s="136" t="s">
        <v>38</v>
      </c>
      <c r="AG57" s="137"/>
      <c r="AH57" s="162"/>
      <c r="AI57" s="162"/>
      <c r="AJ57" s="137"/>
      <c r="AL57" s="166" t="s">
        <v>38</v>
      </c>
      <c r="AM57" s="167"/>
      <c r="AN57" s="183"/>
      <c r="AO57" s="183"/>
      <c r="AP57" s="167"/>
      <c r="AR57" s="136" t="s">
        <v>38</v>
      </c>
      <c r="AS57" s="137"/>
      <c r="AT57" s="162"/>
      <c r="AU57" s="162"/>
      <c r="AV57" s="137"/>
      <c r="AX57" s="198" t="s">
        <v>38</v>
      </c>
      <c r="AY57" s="199"/>
      <c r="AZ57" s="215"/>
      <c r="BA57" s="215"/>
      <c r="BB57" s="199"/>
      <c r="BD57" s="230" t="s">
        <v>38</v>
      </c>
      <c r="BE57" s="231"/>
      <c r="BF57" s="231"/>
      <c r="BG57" s="231"/>
      <c r="BH57" s="231"/>
      <c r="BJ57" s="254" t="s">
        <v>38</v>
      </c>
      <c r="BK57" s="183"/>
      <c r="BL57" s="183"/>
      <c r="BM57" s="183"/>
      <c r="BN57" s="183"/>
      <c r="BP57" s="271" t="s">
        <v>38</v>
      </c>
      <c r="BQ57" s="272"/>
      <c r="BR57" s="272"/>
      <c r="BS57" s="272"/>
      <c r="BT57" s="272"/>
      <c r="BV57" s="23" t="s">
        <v>38</v>
      </c>
      <c r="BW57" s="421"/>
      <c r="BX57" s="421"/>
      <c r="BY57" s="421"/>
      <c r="BZ57" s="421"/>
      <c r="CC57" s="193"/>
    </row>
    <row r="58" spans="1:81" ht="14.25">
      <c r="A58" s="3"/>
      <c r="B58" s="298">
        <f>+B59+B64</f>
        <v>781002205.2</v>
      </c>
      <c r="C58" s="249"/>
      <c r="D58" s="249"/>
      <c r="E58" s="249"/>
      <c r="F58" s="296"/>
      <c r="H58" s="25"/>
      <c r="I58" s="24"/>
      <c r="J58" s="315"/>
      <c r="K58" s="315"/>
      <c r="L58" s="24"/>
      <c r="N58" s="51"/>
      <c r="O58" s="50"/>
      <c r="P58" s="321"/>
      <c r="Q58" s="321"/>
      <c r="R58" s="50"/>
      <c r="T58" s="81"/>
      <c r="U58" s="80"/>
      <c r="V58" s="326"/>
      <c r="W58" s="326"/>
      <c r="X58" s="80"/>
      <c r="Z58" s="109"/>
      <c r="AA58" s="108"/>
      <c r="AB58" s="334"/>
      <c r="AC58" s="334"/>
      <c r="AD58" s="108"/>
      <c r="AF58" s="138"/>
      <c r="AG58" s="137"/>
      <c r="AH58" s="162"/>
      <c r="AI58" s="162"/>
      <c r="AJ58" s="137"/>
      <c r="AL58" s="168"/>
      <c r="AM58" s="167"/>
      <c r="AN58" s="183"/>
      <c r="AO58" s="183"/>
      <c r="AP58" s="167"/>
      <c r="AR58" s="138"/>
      <c r="AS58" s="137"/>
      <c r="AT58" s="162"/>
      <c r="AU58" s="162"/>
      <c r="AV58" s="137"/>
      <c r="AX58" s="200"/>
      <c r="AY58" s="199"/>
      <c r="AZ58" s="215"/>
      <c r="BA58" s="215"/>
      <c r="BB58" s="199"/>
      <c r="BD58" s="232"/>
      <c r="BE58" s="231"/>
      <c r="BF58" s="231"/>
      <c r="BG58" s="231"/>
      <c r="BH58" s="231"/>
      <c r="BJ58" s="255"/>
      <c r="BK58" s="183"/>
      <c r="BL58" s="183"/>
      <c r="BM58" s="183"/>
      <c r="BN58" s="183"/>
      <c r="BP58" s="273"/>
      <c r="BQ58" s="272"/>
      <c r="BR58" s="272"/>
      <c r="BS58" s="272"/>
      <c r="BT58" s="272"/>
      <c r="BV58" s="392"/>
      <c r="BW58" s="412"/>
      <c r="BX58" s="412"/>
      <c r="BY58" s="412"/>
      <c r="BZ58" s="412"/>
      <c r="CC58" s="193"/>
    </row>
    <row r="59" spans="1:81" s="19" customFormat="1" ht="15">
      <c r="A59" s="15" t="s">
        <v>12</v>
      </c>
      <c r="B59" s="293">
        <f>SUM(B61:B62)</f>
        <v>654908674.2</v>
      </c>
      <c r="C59" s="293">
        <f aca="true" t="shared" si="177" ref="C59:D59">SUM(C61:C62)</f>
        <v>0</v>
      </c>
      <c r="D59" s="293">
        <f t="shared" si="177"/>
        <v>0</v>
      </c>
      <c r="E59" s="293">
        <f>+B59-C59-D59</f>
        <v>654908674.2</v>
      </c>
      <c r="F59" s="296"/>
      <c r="H59" s="26" t="s">
        <v>12</v>
      </c>
      <c r="I59" s="27">
        <f>SUM(I61:I62)</f>
        <v>654908674.2</v>
      </c>
      <c r="J59" s="311">
        <f aca="true" t="shared" si="178" ref="J59:K59">SUM(J61:J62)</f>
        <v>0</v>
      </c>
      <c r="K59" s="311">
        <f t="shared" si="178"/>
        <v>0</v>
      </c>
      <c r="L59" s="27">
        <f>+I59-J59-K59</f>
        <v>654908674.2</v>
      </c>
      <c r="N59" s="52" t="s">
        <v>12</v>
      </c>
      <c r="O59" s="53">
        <f>SUM(O61:O62)</f>
        <v>654908674.2</v>
      </c>
      <c r="P59" s="317">
        <f aca="true" t="shared" si="179" ref="P59:Q59">SUM(P61:P62)</f>
        <v>0</v>
      </c>
      <c r="Q59" s="317">
        <f t="shared" si="179"/>
        <v>12789291</v>
      </c>
      <c r="R59" s="53">
        <f>+O59-P59-Q59</f>
        <v>642119383.2</v>
      </c>
      <c r="T59" s="82" t="s">
        <v>12</v>
      </c>
      <c r="U59" s="83">
        <f>SUM(U61:U62)</f>
        <v>642119383.2</v>
      </c>
      <c r="V59" s="102">
        <f aca="true" t="shared" si="180" ref="V59:W59">SUM(V61:V62)</f>
        <v>0</v>
      </c>
      <c r="W59" s="102">
        <f t="shared" si="180"/>
        <v>9155045</v>
      </c>
      <c r="X59" s="83">
        <f>+U59-V59-W59</f>
        <v>632964338.2</v>
      </c>
      <c r="Z59" s="110" t="s">
        <v>12</v>
      </c>
      <c r="AA59" s="111">
        <f>SUM(AA61:AA62)</f>
        <v>632964338.2</v>
      </c>
      <c r="AB59" s="120">
        <f aca="true" t="shared" si="181" ref="AB59:AC59">SUM(AB61:AB62)</f>
        <v>5301450</v>
      </c>
      <c r="AC59" s="120">
        <f t="shared" si="181"/>
        <v>49654767</v>
      </c>
      <c r="AD59" s="111">
        <f>+AA59-AB59-AC59</f>
        <v>578008121.2</v>
      </c>
      <c r="AF59" s="139" t="s">
        <v>12</v>
      </c>
      <c r="AG59" s="140">
        <f>SUM(AG61:AG62)</f>
        <v>578008121.2</v>
      </c>
      <c r="AH59" s="149">
        <f aca="true" t="shared" si="182" ref="AH59:AI59">SUM(AH61:AH62)</f>
        <v>0</v>
      </c>
      <c r="AI59" s="149">
        <f t="shared" si="182"/>
        <v>37120140</v>
      </c>
      <c r="AJ59" s="140">
        <f>+AG59-AH59-AI59</f>
        <v>540887981.2</v>
      </c>
      <c r="AL59" s="169" t="s">
        <v>12</v>
      </c>
      <c r="AM59" s="170">
        <f>SUM(AM61:AM62)</f>
        <v>540887981.2</v>
      </c>
      <c r="AN59" s="179">
        <f aca="true" t="shared" si="183" ref="AN59:AO59">SUM(AN61:AN62)</f>
        <v>0</v>
      </c>
      <c r="AO59" s="179">
        <f t="shared" si="183"/>
        <v>84692347</v>
      </c>
      <c r="AP59" s="170">
        <f>+AM59-AN59-AO59</f>
        <v>456195634.20000005</v>
      </c>
      <c r="AR59" s="139" t="s">
        <v>12</v>
      </c>
      <c r="AS59" s="140">
        <f>SUM(AS61:AS62)</f>
        <v>456195634.20000005</v>
      </c>
      <c r="AT59" s="149">
        <f aca="true" t="shared" si="184" ref="AT59:AU59">SUM(AT61:AT62)</f>
        <v>0</v>
      </c>
      <c r="AU59" s="149">
        <f t="shared" si="184"/>
        <v>0</v>
      </c>
      <c r="AV59" s="140">
        <f>+AS59-AT59-AU59</f>
        <v>456195634.20000005</v>
      </c>
      <c r="AX59" s="201" t="s">
        <v>12</v>
      </c>
      <c r="AY59" s="202">
        <f>SUM(AY61:AY62)</f>
        <v>456195634.20000005</v>
      </c>
      <c r="AZ59" s="211">
        <f aca="true" t="shared" si="185" ref="AZ59:BA59">SUM(AZ61:AZ62)</f>
        <v>0</v>
      </c>
      <c r="BA59" s="211">
        <f t="shared" si="185"/>
        <v>0</v>
      </c>
      <c r="BB59" s="202">
        <f>+AY59-AZ59-BA59</f>
        <v>456195634.20000005</v>
      </c>
      <c r="BD59" s="233" t="s">
        <v>12</v>
      </c>
      <c r="BE59" s="234">
        <f>SUM(BE61:BE62)</f>
        <v>456195634.20000005</v>
      </c>
      <c r="BF59" s="234">
        <f aca="true" t="shared" si="186" ref="BF59:BG59">SUM(BF61:BF62)</f>
        <v>0</v>
      </c>
      <c r="BG59" s="234">
        <f t="shared" si="186"/>
        <v>0</v>
      </c>
      <c r="BH59" s="234">
        <f>+BE59-BF59-BG59</f>
        <v>456195634.20000005</v>
      </c>
      <c r="BJ59" s="256" t="s">
        <v>12</v>
      </c>
      <c r="BK59" s="179">
        <f>SUM(BK61:BK62)</f>
        <v>456195634.20000005</v>
      </c>
      <c r="BL59" s="179">
        <f aca="true" t="shared" si="187" ref="BL59:BM59">SUM(BL61:BL62)</f>
        <v>0</v>
      </c>
      <c r="BM59" s="179">
        <f t="shared" si="187"/>
        <v>0</v>
      </c>
      <c r="BN59" s="179">
        <f>+BK59-BL59-BM59</f>
        <v>456195634.20000005</v>
      </c>
      <c r="BP59" s="274" t="s">
        <v>12</v>
      </c>
      <c r="BQ59" s="275">
        <f>SUM(BQ61:BQ62)</f>
        <v>456195634.20000005</v>
      </c>
      <c r="BR59" s="275">
        <f aca="true" t="shared" si="188" ref="BR59:BS59">SUM(BR61:BR62)</f>
        <v>0</v>
      </c>
      <c r="BS59" s="275">
        <f t="shared" si="188"/>
        <v>0</v>
      </c>
      <c r="BT59" s="275">
        <f>+BQ59-BR59-BS59</f>
        <v>456195634.20000005</v>
      </c>
      <c r="BV59" s="388" t="s">
        <v>12</v>
      </c>
      <c r="BW59" s="413">
        <f>SUM(BW61:BW62)</f>
        <v>654908674.2</v>
      </c>
      <c r="BX59" s="413">
        <f aca="true" t="shared" si="189" ref="BX59:BY59">SUM(BX61:BX62)</f>
        <v>5301450</v>
      </c>
      <c r="BY59" s="413">
        <f t="shared" si="189"/>
        <v>193411590</v>
      </c>
      <c r="BZ59" s="413">
        <f>+BW59-BX59-BY59</f>
        <v>456195634.20000005</v>
      </c>
      <c r="CA59" s="194">
        <f>+BZ59+BZ64</f>
        <v>547693623.2</v>
      </c>
      <c r="CB59" s="194">
        <f>+CA60-CA59</f>
        <v>0</v>
      </c>
      <c r="CC59" s="193"/>
    </row>
    <row r="60" spans="1:81" ht="14.25">
      <c r="A60" s="11" t="s">
        <v>1</v>
      </c>
      <c r="B60" s="294"/>
      <c r="C60" s="294"/>
      <c r="D60" s="294"/>
      <c r="E60" s="294"/>
      <c r="F60" s="296"/>
      <c r="H60" s="28" t="s">
        <v>1</v>
      </c>
      <c r="I60" s="29"/>
      <c r="J60" s="312"/>
      <c r="K60" s="312"/>
      <c r="L60" s="29"/>
      <c r="N60" s="54" t="s">
        <v>1</v>
      </c>
      <c r="O60" s="55"/>
      <c r="P60" s="318"/>
      <c r="Q60" s="318"/>
      <c r="R60" s="55"/>
      <c r="T60" s="84" t="s">
        <v>1</v>
      </c>
      <c r="U60" s="85"/>
      <c r="V60" s="103"/>
      <c r="W60" s="103"/>
      <c r="X60" s="85"/>
      <c r="Z60" s="112" t="s">
        <v>1</v>
      </c>
      <c r="AA60" s="113"/>
      <c r="AB60" s="121"/>
      <c r="AC60" s="121"/>
      <c r="AD60" s="113"/>
      <c r="AF60" s="141" t="s">
        <v>1</v>
      </c>
      <c r="AG60" s="142"/>
      <c r="AH60" s="150"/>
      <c r="AI60" s="150"/>
      <c r="AJ60" s="142"/>
      <c r="AL60" s="171" t="s">
        <v>1</v>
      </c>
      <c r="AM60" s="172"/>
      <c r="AN60" s="180"/>
      <c r="AO60" s="180"/>
      <c r="AP60" s="172"/>
      <c r="AR60" s="141" t="s">
        <v>1</v>
      </c>
      <c r="AS60" s="142"/>
      <c r="AT60" s="150"/>
      <c r="AU60" s="150"/>
      <c r="AV60" s="142"/>
      <c r="AX60" s="203" t="s">
        <v>1</v>
      </c>
      <c r="AY60" s="204"/>
      <c r="AZ60" s="212"/>
      <c r="BA60" s="212"/>
      <c r="BB60" s="204"/>
      <c r="BD60" s="235" t="s">
        <v>1</v>
      </c>
      <c r="BE60" s="236"/>
      <c r="BF60" s="236"/>
      <c r="BG60" s="236"/>
      <c r="BH60" s="236"/>
      <c r="BJ60" s="257" t="s">
        <v>1</v>
      </c>
      <c r="BK60" s="180"/>
      <c r="BL60" s="180"/>
      <c r="BM60" s="180"/>
      <c r="BN60" s="180"/>
      <c r="BP60" s="276" t="s">
        <v>1</v>
      </c>
      <c r="BQ60" s="277"/>
      <c r="BR60" s="277"/>
      <c r="BS60" s="277"/>
      <c r="BT60" s="277"/>
      <c r="BV60" s="406" t="s">
        <v>1</v>
      </c>
      <c r="BW60" s="414"/>
      <c r="BX60" s="414"/>
      <c r="BY60" s="414"/>
      <c r="BZ60" s="414"/>
      <c r="CA60" s="193">
        <v>547693623.2</v>
      </c>
      <c r="CC60" s="193"/>
    </row>
    <row r="61" spans="1:81" ht="14.25">
      <c r="A61" s="13" t="s">
        <v>32</v>
      </c>
      <c r="B61" s="70">
        <v>37500875</v>
      </c>
      <c r="C61" s="70">
        <v>0</v>
      </c>
      <c r="D61" s="70">
        <v>0</v>
      </c>
      <c r="E61" s="70">
        <f>+B61-C61-D61</f>
        <v>37500875</v>
      </c>
      <c r="F61" s="296"/>
      <c r="H61" s="30" t="s">
        <v>32</v>
      </c>
      <c r="I61" s="31">
        <f aca="true" t="shared" si="190" ref="I61:I62">+E61</f>
        <v>37500875</v>
      </c>
      <c r="J61" s="73">
        <v>0</v>
      </c>
      <c r="K61" s="73">
        <v>0</v>
      </c>
      <c r="L61" s="31">
        <f>+I61-J61-K61</f>
        <v>37500875</v>
      </c>
      <c r="N61" s="56" t="s">
        <v>32</v>
      </c>
      <c r="O61" s="57">
        <f aca="true" t="shared" si="191" ref="O61:O62">+L61</f>
        <v>37500875</v>
      </c>
      <c r="P61" s="75">
        <v>0</v>
      </c>
      <c r="Q61" s="75">
        <v>0</v>
      </c>
      <c r="R61" s="57">
        <f>+O61-P61-Q61</f>
        <v>37500875</v>
      </c>
      <c r="T61" s="86" t="s">
        <v>32</v>
      </c>
      <c r="U61" s="87">
        <f aca="true" t="shared" si="192" ref="U61:U62">+R61</f>
        <v>37500875</v>
      </c>
      <c r="V61" s="91">
        <v>0</v>
      </c>
      <c r="W61" s="91">
        <v>2216124</v>
      </c>
      <c r="X61" s="87">
        <f>+U61-V61-W61</f>
        <v>35284751</v>
      </c>
      <c r="Z61" s="114" t="s">
        <v>32</v>
      </c>
      <c r="AA61" s="115">
        <f aca="true" t="shared" si="193" ref="AA61:AA62">+X61</f>
        <v>35284751</v>
      </c>
      <c r="AB61" s="116">
        <v>0</v>
      </c>
      <c r="AC61" s="116">
        <v>0</v>
      </c>
      <c r="AD61" s="115">
        <f>+AA61-AB61-AC61</f>
        <v>35284751</v>
      </c>
      <c r="AF61" s="143" t="s">
        <v>32</v>
      </c>
      <c r="AG61" s="144">
        <f aca="true" t="shared" si="194" ref="AG61:AG62">+AD61</f>
        <v>35284751</v>
      </c>
      <c r="AH61" s="145">
        <v>0</v>
      </c>
      <c r="AI61" s="145">
        <v>4059068</v>
      </c>
      <c r="AJ61" s="144">
        <f>+AG61-AH61-AI61</f>
        <v>31225683</v>
      </c>
      <c r="AL61" s="173" t="s">
        <v>32</v>
      </c>
      <c r="AM61" s="174">
        <f aca="true" t="shared" si="195" ref="AM61:AM62">+AJ61</f>
        <v>31225683</v>
      </c>
      <c r="AN61" s="175">
        <v>0</v>
      </c>
      <c r="AO61" s="175">
        <v>0</v>
      </c>
      <c r="AP61" s="174">
        <f>+AM61-AN61-AO61</f>
        <v>31225683</v>
      </c>
      <c r="AR61" s="143" t="s">
        <v>32</v>
      </c>
      <c r="AS61" s="144">
        <f aca="true" t="shared" si="196" ref="AS61:AS62">+AP61</f>
        <v>31225683</v>
      </c>
      <c r="AT61" s="145">
        <v>0</v>
      </c>
      <c r="AU61" s="145">
        <v>0</v>
      </c>
      <c r="AV61" s="144">
        <f>+AS61-AT61-AU61</f>
        <v>31225683</v>
      </c>
      <c r="AX61" s="205" t="s">
        <v>32</v>
      </c>
      <c r="AY61" s="206">
        <f aca="true" t="shared" si="197" ref="AY61:AY62">+AV61</f>
        <v>31225683</v>
      </c>
      <c r="AZ61" s="207">
        <v>0</v>
      </c>
      <c r="BA61" s="207">
        <v>0</v>
      </c>
      <c r="BB61" s="206">
        <f>+AY61-AZ61-BA61</f>
        <v>31225683</v>
      </c>
      <c r="BD61" s="237" t="s">
        <v>32</v>
      </c>
      <c r="BE61" s="238">
        <f aca="true" t="shared" si="198" ref="BE61:BE62">+BB61</f>
        <v>31225683</v>
      </c>
      <c r="BF61" s="238">
        <v>0</v>
      </c>
      <c r="BG61" s="238">
        <v>0</v>
      </c>
      <c r="BH61" s="238">
        <f>+BE61-BF61-BG61</f>
        <v>31225683</v>
      </c>
      <c r="BJ61" s="181" t="s">
        <v>32</v>
      </c>
      <c r="BK61" s="175">
        <f aca="true" t="shared" si="199" ref="BK61:BK62">+BH61</f>
        <v>31225683</v>
      </c>
      <c r="BL61" s="175">
        <v>0</v>
      </c>
      <c r="BM61" s="175">
        <v>0</v>
      </c>
      <c r="BN61" s="175">
        <f>+BK61-BL61-BM61</f>
        <v>31225683</v>
      </c>
      <c r="BP61" s="278" t="s">
        <v>32</v>
      </c>
      <c r="BQ61" s="279">
        <f aca="true" t="shared" si="200" ref="BQ61:BQ62">+BN61</f>
        <v>31225683</v>
      </c>
      <c r="BR61" s="279">
        <v>0</v>
      </c>
      <c r="BS61" s="279">
        <v>0</v>
      </c>
      <c r="BT61" s="279">
        <f>+BQ61-BR61-BS61</f>
        <v>31225683</v>
      </c>
      <c r="BV61" s="407" t="s">
        <v>32</v>
      </c>
      <c r="BW61" s="415">
        <f aca="true" t="shared" si="201" ref="BW61:BW62">+B61</f>
        <v>37500875</v>
      </c>
      <c r="BX61" s="415">
        <f aca="true" t="shared" si="202" ref="BX61:BX62">+C61+J61+P61+V61+AB61+AH61+AN61+AT61+AZ61+BF61+BL61+BR61</f>
        <v>0</v>
      </c>
      <c r="BY61" s="415">
        <f aca="true" t="shared" si="203" ref="BY61:BY62">+D61+K61+Q61+W61+AC61+AI61+AO61+AU61+BA61+BG61+BM61+BS61</f>
        <v>6275192</v>
      </c>
      <c r="BZ61" s="415">
        <f aca="true" t="shared" si="204" ref="BZ61:BZ62">+BW61-BX61-BY61</f>
        <v>31225683</v>
      </c>
      <c r="CC61" s="193"/>
    </row>
    <row r="62" spans="1:81" ht="15.75" customHeight="1">
      <c r="A62" s="13" t="s">
        <v>33</v>
      </c>
      <c r="B62" s="70">
        <v>617407799.2</v>
      </c>
      <c r="C62" s="70">
        <v>0</v>
      </c>
      <c r="D62" s="70">
        <v>0</v>
      </c>
      <c r="E62" s="70">
        <f>+B62-C62-D62</f>
        <v>617407799.2</v>
      </c>
      <c r="F62" s="296">
        <v>34498.000000715256</v>
      </c>
      <c r="H62" s="30" t="s">
        <v>33</v>
      </c>
      <c r="I62" s="31">
        <f t="shared" si="190"/>
        <v>617407799.2</v>
      </c>
      <c r="J62" s="73">
        <v>0</v>
      </c>
      <c r="K62" s="73">
        <v>0</v>
      </c>
      <c r="L62" s="31">
        <f>+I62-J62-K62</f>
        <v>617407799.2</v>
      </c>
      <c r="N62" s="56" t="s">
        <v>33</v>
      </c>
      <c r="O62" s="57">
        <f t="shared" si="191"/>
        <v>617407799.2</v>
      </c>
      <c r="P62" s="75">
        <v>0</v>
      </c>
      <c r="Q62" s="75">
        <v>12789291</v>
      </c>
      <c r="R62" s="57">
        <f>+O62-P62-Q62</f>
        <v>604618508.2</v>
      </c>
      <c r="T62" s="86" t="s">
        <v>33</v>
      </c>
      <c r="U62" s="87">
        <f t="shared" si="192"/>
        <v>604618508.2</v>
      </c>
      <c r="V62" s="91">
        <v>0</v>
      </c>
      <c r="W62" s="91">
        <v>6938921</v>
      </c>
      <c r="X62" s="87">
        <f>+U62-V62-W62</f>
        <v>597679587.2</v>
      </c>
      <c r="Z62" s="114" t="s">
        <v>33</v>
      </c>
      <c r="AA62" s="115">
        <f t="shared" si="193"/>
        <v>597679587.2</v>
      </c>
      <c r="AB62" s="116">
        <v>5301450</v>
      </c>
      <c r="AC62" s="116">
        <v>49654767</v>
      </c>
      <c r="AD62" s="115">
        <f>+AA62-AB62-AC62</f>
        <v>542723370.2</v>
      </c>
      <c r="AF62" s="143" t="s">
        <v>33</v>
      </c>
      <c r="AG62" s="144">
        <f t="shared" si="194"/>
        <v>542723370.2</v>
      </c>
      <c r="AH62" s="145">
        <v>0</v>
      </c>
      <c r="AI62" s="145">
        <v>33061072</v>
      </c>
      <c r="AJ62" s="144">
        <f>+AG62-AH62-AI62</f>
        <v>509662298.20000005</v>
      </c>
      <c r="AL62" s="173" t="s">
        <v>33</v>
      </c>
      <c r="AM62" s="174">
        <f t="shared" si="195"/>
        <v>509662298.20000005</v>
      </c>
      <c r="AN62" s="175">
        <v>0</v>
      </c>
      <c r="AO62" s="175">
        <v>84692347</v>
      </c>
      <c r="AP62" s="174">
        <f>+AM62-AN62-AO62</f>
        <v>424969951.20000005</v>
      </c>
      <c r="AR62" s="143" t="s">
        <v>33</v>
      </c>
      <c r="AS62" s="144">
        <f t="shared" si="196"/>
        <v>424969951.20000005</v>
      </c>
      <c r="AT62" s="145">
        <v>0</v>
      </c>
      <c r="AU62" s="145">
        <v>0</v>
      </c>
      <c r="AV62" s="144">
        <f>+AS62-AT62-AU62</f>
        <v>424969951.20000005</v>
      </c>
      <c r="AX62" s="205" t="s">
        <v>33</v>
      </c>
      <c r="AY62" s="206">
        <f t="shared" si="197"/>
        <v>424969951.20000005</v>
      </c>
      <c r="AZ62" s="207">
        <v>0</v>
      </c>
      <c r="BA62" s="207">
        <v>0</v>
      </c>
      <c r="BB62" s="206">
        <f>+AY62-AZ62-BA62</f>
        <v>424969951.20000005</v>
      </c>
      <c r="BD62" s="237" t="s">
        <v>33</v>
      </c>
      <c r="BE62" s="238">
        <f t="shared" si="198"/>
        <v>424969951.20000005</v>
      </c>
      <c r="BF62" s="238">
        <v>0</v>
      </c>
      <c r="BG62" s="238">
        <v>0</v>
      </c>
      <c r="BH62" s="238">
        <f>+BE62-BF62-BG62</f>
        <v>424969951.20000005</v>
      </c>
      <c r="BJ62" s="181" t="s">
        <v>33</v>
      </c>
      <c r="BK62" s="175">
        <f t="shared" si="199"/>
        <v>424969951.20000005</v>
      </c>
      <c r="BL62" s="175">
        <v>0</v>
      </c>
      <c r="BM62" s="175">
        <v>0</v>
      </c>
      <c r="BN62" s="175">
        <f>+BK62-BL62-BM62</f>
        <v>424969951.20000005</v>
      </c>
      <c r="BP62" s="278" t="s">
        <v>33</v>
      </c>
      <c r="BQ62" s="279">
        <f t="shared" si="200"/>
        <v>424969951.20000005</v>
      </c>
      <c r="BR62" s="279">
        <v>0</v>
      </c>
      <c r="BS62" s="279">
        <v>0</v>
      </c>
      <c r="BT62" s="279">
        <f>+BQ62-BR62-BS62</f>
        <v>424969951.20000005</v>
      </c>
      <c r="BV62" s="407" t="s">
        <v>33</v>
      </c>
      <c r="BW62" s="415">
        <f t="shared" si="201"/>
        <v>617407799.2</v>
      </c>
      <c r="BX62" s="415">
        <f t="shared" si="202"/>
        <v>5301450</v>
      </c>
      <c r="BY62" s="415">
        <f t="shared" si="203"/>
        <v>187136398</v>
      </c>
      <c r="BZ62" s="415">
        <f t="shared" si="204"/>
        <v>424969951.20000005</v>
      </c>
      <c r="CC62" s="193"/>
    </row>
    <row r="63" spans="1:81" ht="14.25">
      <c r="A63" s="17"/>
      <c r="B63" s="292"/>
      <c r="C63" s="292"/>
      <c r="D63" s="292"/>
      <c r="E63" s="292"/>
      <c r="F63" s="296"/>
      <c r="H63" s="32"/>
      <c r="I63" s="33"/>
      <c r="J63" s="313"/>
      <c r="K63" s="313"/>
      <c r="L63" s="33"/>
      <c r="N63" s="58"/>
      <c r="O63" s="59"/>
      <c r="P63" s="319"/>
      <c r="Q63" s="319"/>
      <c r="R63" s="59"/>
      <c r="T63" s="88"/>
      <c r="U63" s="89"/>
      <c r="V63" s="101"/>
      <c r="W63" s="101"/>
      <c r="X63" s="89"/>
      <c r="Z63" s="117"/>
      <c r="AA63" s="118"/>
      <c r="AB63" s="119"/>
      <c r="AC63" s="119"/>
      <c r="AD63" s="118"/>
      <c r="AF63" s="146"/>
      <c r="AG63" s="147"/>
      <c r="AH63" s="148"/>
      <c r="AI63" s="148"/>
      <c r="AJ63" s="147"/>
      <c r="AL63" s="176"/>
      <c r="AM63" s="177"/>
      <c r="AN63" s="178"/>
      <c r="AO63" s="178"/>
      <c r="AP63" s="177"/>
      <c r="AR63" s="146"/>
      <c r="AS63" s="147"/>
      <c r="AT63" s="148"/>
      <c r="AU63" s="148"/>
      <c r="AV63" s="147"/>
      <c r="AX63" s="208"/>
      <c r="AY63" s="209"/>
      <c r="AZ63" s="210"/>
      <c r="BA63" s="210"/>
      <c r="BB63" s="209"/>
      <c r="BD63" s="239"/>
      <c r="BE63" s="240"/>
      <c r="BF63" s="240"/>
      <c r="BG63" s="240"/>
      <c r="BH63" s="240"/>
      <c r="BJ63" s="258"/>
      <c r="BK63" s="178"/>
      <c r="BL63" s="178"/>
      <c r="BM63" s="178"/>
      <c r="BN63" s="178"/>
      <c r="BP63" s="280"/>
      <c r="BQ63" s="281"/>
      <c r="BR63" s="281"/>
      <c r="BS63" s="281"/>
      <c r="BT63" s="281"/>
      <c r="BV63" s="409"/>
      <c r="BW63" s="418"/>
      <c r="BX63" s="418"/>
      <c r="BY63" s="418"/>
      <c r="BZ63" s="418"/>
      <c r="CC63" s="193"/>
    </row>
    <row r="64" spans="1:81" s="19" customFormat="1" ht="15">
      <c r="A64" s="15" t="s">
        <v>13</v>
      </c>
      <c r="B64" s="293">
        <f>SUM(B66:B70)</f>
        <v>126093531</v>
      </c>
      <c r="C64" s="293">
        <f>SUM(C66:C70)</f>
        <v>0</v>
      </c>
      <c r="D64" s="293">
        <f>SUM(D66:D70)</f>
        <v>0</v>
      </c>
      <c r="E64" s="293">
        <f>SUM(E66:E70)</f>
        <v>126093531</v>
      </c>
      <c r="F64" s="296"/>
      <c r="H64" s="26" t="s">
        <v>13</v>
      </c>
      <c r="I64" s="27">
        <f>SUM(I66:I70)</f>
        <v>126093531</v>
      </c>
      <c r="J64" s="311">
        <f>SUM(J66:J70)</f>
        <v>0</v>
      </c>
      <c r="K64" s="311">
        <f>SUM(K66:K70)</f>
        <v>0</v>
      </c>
      <c r="L64" s="27">
        <f>SUM(L66:L70)</f>
        <v>126093531</v>
      </c>
      <c r="N64" s="52" t="s">
        <v>13</v>
      </c>
      <c r="O64" s="53">
        <f>SUM(O66:O70)</f>
        <v>126093531</v>
      </c>
      <c r="P64" s="317">
        <f>SUM(P66:P70)</f>
        <v>0</v>
      </c>
      <c r="Q64" s="317">
        <f>SUM(Q66:Q70)</f>
        <v>32705554</v>
      </c>
      <c r="R64" s="53">
        <f>SUM(R66:R70)</f>
        <v>93387977</v>
      </c>
      <c r="T64" s="82" t="s">
        <v>13</v>
      </c>
      <c r="U64" s="83">
        <f>SUM(U66:U70)</f>
        <v>93387977</v>
      </c>
      <c r="V64" s="102">
        <f>SUM(V66:V70)</f>
        <v>0</v>
      </c>
      <c r="W64" s="102">
        <f>SUM(W66:W70)</f>
        <v>0</v>
      </c>
      <c r="X64" s="83">
        <f>SUM(X66:X70)</f>
        <v>93387977</v>
      </c>
      <c r="Z64" s="110" t="s">
        <v>13</v>
      </c>
      <c r="AA64" s="111">
        <f>SUM(AA66:AA70)</f>
        <v>93387977</v>
      </c>
      <c r="AB64" s="120">
        <f>SUM(AB66:AB70)</f>
        <v>0</v>
      </c>
      <c r="AC64" s="120">
        <f>SUM(AC66:AC70)</f>
        <v>850860</v>
      </c>
      <c r="AD64" s="111">
        <f>SUM(AD66:AD70)</f>
        <v>92537117</v>
      </c>
      <c r="AF64" s="139" t="s">
        <v>13</v>
      </c>
      <c r="AG64" s="140">
        <f>SUM(AG66:AG70)</f>
        <v>92537117</v>
      </c>
      <c r="AH64" s="149">
        <f>SUM(AH66:AH70)</f>
        <v>0</v>
      </c>
      <c r="AI64" s="149">
        <f>SUM(AI66:AI70)</f>
        <v>0</v>
      </c>
      <c r="AJ64" s="140">
        <f>SUM(AJ66:AJ70)</f>
        <v>92537117</v>
      </c>
      <c r="AL64" s="169" t="s">
        <v>13</v>
      </c>
      <c r="AM64" s="170">
        <f>SUM(AM66:AM70)</f>
        <v>92537117</v>
      </c>
      <c r="AN64" s="179">
        <f>SUM(AN66:AN70)</f>
        <v>700000</v>
      </c>
      <c r="AO64" s="179">
        <f>SUM(AO66:AO70)</f>
        <v>192456</v>
      </c>
      <c r="AP64" s="170">
        <f>SUM(AP66:AP70)</f>
        <v>91644661</v>
      </c>
      <c r="AR64" s="139" t="s">
        <v>13</v>
      </c>
      <c r="AS64" s="140">
        <f>SUM(AS66:AS70)</f>
        <v>91644661</v>
      </c>
      <c r="AT64" s="149">
        <f>SUM(AT66:AT70)</f>
        <v>0</v>
      </c>
      <c r="AU64" s="149">
        <f>SUM(AU66:AU70)</f>
        <v>146672</v>
      </c>
      <c r="AV64" s="140">
        <f>SUM(AV66:AV70)</f>
        <v>91497989</v>
      </c>
      <c r="AX64" s="201" t="s">
        <v>13</v>
      </c>
      <c r="AY64" s="202">
        <f>SUM(AY66:AY70)</f>
        <v>91497989</v>
      </c>
      <c r="AZ64" s="211">
        <f>SUM(AZ66:AZ70)</f>
        <v>0</v>
      </c>
      <c r="BA64" s="211">
        <f>SUM(BA66:BA70)</f>
        <v>0</v>
      </c>
      <c r="BB64" s="202">
        <f>SUM(BB66:BB70)</f>
        <v>91497989</v>
      </c>
      <c r="BD64" s="233" t="s">
        <v>13</v>
      </c>
      <c r="BE64" s="234">
        <f>SUM(BE66:BE70)</f>
        <v>91497989</v>
      </c>
      <c r="BF64" s="234">
        <f>SUM(BF66:BF70)</f>
        <v>0</v>
      </c>
      <c r="BG64" s="234">
        <f>SUM(BG66:BG70)</f>
        <v>0</v>
      </c>
      <c r="BH64" s="234">
        <f>SUM(BH66:BH70)</f>
        <v>91497989</v>
      </c>
      <c r="BJ64" s="256" t="s">
        <v>13</v>
      </c>
      <c r="BK64" s="179">
        <f>SUM(BK66:BK70)</f>
        <v>91497989</v>
      </c>
      <c r="BL64" s="179">
        <f>SUM(BL66:BL70)</f>
        <v>0</v>
      </c>
      <c r="BM64" s="179">
        <f>SUM(BM66:BM70)</f>
        <v>0</v>
      </c>
      <c r="BN64" s="179">
        <f>SUM(BN66:BN70)</f>
        <v>91497989</v>
      </c>
      <c r="BP64" s="274" t="s">
        <v>13</v>
      </c>
      <c r="BQ64" s="275">
        <f>SUM(BQ66:BQ70)</f>
        <v>91497989</v>
      </c>
      <c r="BR64" s="275">
        <f>SUM(BR66:BR70)</f>
        <v>0</v>
      </c>
      <c r="BS64" s="275">
        <f>SUM(BS66:BS70)</f>
        <v>0</v>
      </c>
      <c r="BT64" s="275">
        <f>SUM(BT66:BT70)</f>
        <v>91497989</v>
      </c>
      <c r="BV64" s="388" t="s">
        <v>13</v>
      </c>
      <c r="BW64" s="413">
        <f>SUM(BW66:BW70)</f>
        <v>126093531</v>
      </c>
      <c r="BX64" s="413">
        <f>SUM(BX66:BX70)</f>
        <v>700000</v>
      </c>
      <c r="BY64" s="413">
        <f>SUM(BY66:BY70)</f>
        <v>33895542</v>
      </c>
      <c r="BZ64" s="413">
        <f>SUM(BZ66:BZ70)</f>
        <v>91497989</v>
      </c>
      <c r="CC64" s="193"/>
    </row>
    <row r="65" spans="1:81" ht="14.25">
      <c r="A65" s="11" t="s">
        <v>1</v>
      </c>
      <c r="B65" s="294"/>
      <c r="C65" s="294"/>
      <c r="D65" s="294"/>
      <c r="E65" s="294"/>
      <c r="F65" s="296"/>
      <c r="H65" s="28" t="s">
        <v>1</v>
      </c>
      <c r="I65" s="29"/>
      <c r="J65" s="312"/>
      <c r="K65" s="312"/>
      <c r="L65" s="29"/>
      <c r="N65" s="54" t="s">
        <v>1</v>
      </c>
      <c r="O65" s="55"/>
      <c r="P65" s="318"/>
      <c r="Q65" s="318"/>
      <c r="R65" s="55"/>
      <c r="T65" s="84" t="s">
        <v>1</v>
      </c>
      <c r="U65" s="85"/>
      <c r="V65" s="103"/>
      <c r="W65" s="103"/>
      <c r="X65" s="85"/>
      <c r="Z65" s="112" t="s">
        <v>1</v>
      </c>
      <c r="AA65" s="113"/>
      <c r="AB65" s="121"/>
      <c r="AC65" s="121"/>
      <c r="AD65" s="113"/>
      <c r="AF65" s="141" t="s">
        <v>1</v>
      </c>
      <c r="AG65" s="142"/>
      <c r="AH65" s="150"/>
      <c r="AI65" s="150"/>
      <c r="AJ65" s="142"/>
      <c r="AL65" s="171" t="s">
        <v>1</v>
      </c>
      <c r="AM65" s="172"/>
      <c r="AN65" s="180"/>
      <c r="AO65" s="180"/>
      <c r="AP65" s="172"/>
      <c r="AR65" s="141" t="s">
        <v>1</v>
      </c>
      <c r="AS65" s="142"/>
      <c r="AT65" s="150"/>
      <c r="AU65" s="150"/>
      <c r="AV65" s="142"/>
      <c r="AX65" s="203" t="s">
        <v>1</v>
      </c>
      <c r="AY65" s="204"/>
      <c r="AZ65" s="212"/>
      <c r="BA65" s="212"/>
      <c r="BB65" s="204"/>
      <c r="BD65" s="235" t="s">
        <v>1</v>
      </c>
      <c r="BE65" s="236"/>
      <c r="BF65" s="236"/>
      <c r="BG65" s="236"/>
      <c r="BH65" s="236"/>
      <c r="BJ65" s="257" t="s">
        <v>1</v>
      </c>
      <c r="BK65" s="180"/>
      <c r="BL65" s="180"/>
      <c r="BM65" s="180"/>
      <c r="BN65" s="180"/>
      <c r="BP65" s="276" t="s">
        <v>1</v>
      </c>
      <c r="BQ65" s="277"/>
      <c r="BR65" s="277"/>
      <c r="BS65" s="277"/>
      <c r="BT65" s="277"/>
      <c r="BV65" s="406" t="s">
        <v>1</v>
      </c>
      <c r="BW65" s="414"/>
      <c r="BX65" s="414"/>
      <c r="BY65" s="414"/>
      <c r="BZ65" s="414"/>
      <c r="CC65" s="193"/>
    </row>
    <row r="66" spans="1:81" ht="14.25">
      <c r="A66" s="13" t="s">
        <v>16</v>
      </c>
      <c r="B66" s="70">
        <v>34256414</v>
      </c>
      <c r="C66" s="70">
        <v>0</v>
      </c>
      <c r="D66" s="70">
        <v>0</v>
      </c>
      <c r="E66" s="70">
        <f>+B66-C66-D66</f>
        <v>34256414</v>
      </c>
      <c r="F66" s="296"/>
      <c r="H66" s="30" t="s">
        <v>16</v>
      </c>
      <c r="I66" s="31">
        <f aca="true" t="shared" si="205" ref="I66:I70">+E66</f>
        <v>34256414</v>
      </c>
      <c r="J66" s="73">
        <v>0</v>
      </c>
      <c r="K66" s="73">
        <v>0</v>
      </c>
      <c r="L66" s="31">
        <f aca="true" t="shared" si="206" ref="L66:L70">+I66-J66-K66</f>
        <v>34256414</v>
      </c>
      <c r="N66" s="56" t="s">
        <v>16</v>
      </c>
      <c r="O66" s="57">
        <f aca="true" t="shared" si="207" ref="O66:O70">+L66</f>
        <v>34256414</v>
      </c>
      <c r="P66" s="75">
        <v>0</v>
      </c>
      <c r="Q66" s="75">
        <v>32705554</v>
      </c>
      <c r="R66" s="57">
        <f aca="true" t="shared" si="208" ref="R66:R70">+O66-P66-Q66</f>
        <v>1550860</v>
      </c>
      <c r="T66" s="86" t="s">
        <v>16</v>
      </c>
      <c r="U66" s="87">
        <f aca="true" t="shared" si="209" ref="U66:U70">+R66</f>
        <v>1550860</v>
      </c>
      <c r="V66" s="91">
        <v>0</v>
      </c>
      <c r="W66" s="91">
        <v>0</v>
      </c>
      <c r="X66" s="87">
        <f aca="true" t="shared" si="210" ref="X66:X70">+U66-V66-W66</f>
        <v>1550860</v>
      </c>
      <c r="Z66" s="114" t="s">
        <v>16</v>
      </c>
      <c r="AA66" s="115">
        <f aca="true" t="shared" si="211" ref="AA66:AA70">+X66</f>
        <v>1550860</v>
      </c>
      <c r="AB66" s="116">
        <v>0</v>
      </c>
      <c r="AC66" s="116">
        <v>850860</v>
      </c>
      <c r="AD66" s="115">
        <f aca="true" t="shared" si="212" ref="AD66:AD70">+AA66-AB66-AC66</f>
        <v>700000</v>
      </c>
      <c r="AF66" s="143" t="s">
        <v>16</v>
      </c>
      <c r="AG66" s="144">
        <f aca="true" t="shared" si="213" ref="AG66:AG70">+AD66</f>
        <v>700000</v>
      </c>
      <c r="AH66" s="145">
        <v>0</v>
      </c>
      <c r="AI66" s="145">
        <v>0</v>
      </c>
      <c r="AJ66" s="144">
        <f aca="true" t="shared" si="214" ref="AJ66:AJ70">+AG66-AH66-AI66</f>
        <v>700000</v>
      </c>
      <c r="AL66" s="173" t="s">
        <v>16</v>
      </c>
      <c r="AM66" s="174">
        <f aca="true" t="shared" si="215" ref="AM66:AM70">+AJ66</f>
        <v>700000</v>
      </c>
      <c r="AN66" s="175">
        <v>700000</v>
      </c>
      <c r="AO66" s="175">
        <v>0</v>
      </c>
      <c r="AP66" s="174">
        <f aca="true" t="shared" si="216" ref="AP66:AP70">+AM66-AN66-AO66</f>
        <v>0</v>
      </c>
      <c r="AR66" s="143" t="s">
        <v>16</v>
      </c>
      <c r="AS66" s="144">
        <f aca="true" t="shared" si="217" ref="AS66:AS70">+AP66</f>
        <v>0</v>
      </c>
      <c r="AT66" s="145">
        <v>0</v>
      </c>
      <c r="AU66" s="145">
        <v>0</v>
      </c>
      <c r="AV66" s="144">
        <f aca="true" t="shared" si="218" ref="AV66:AV70">+AS66-AT66-AU66</f>
        <v>0</v>
      </c>
      <c r="AX66" s="205" t="s">
        <v>16</v>
      </c>
      <c r="AY66" s="206">
        <f aca="true" t="shared" si="219" ref="AY66:AY70">+AV66</f>
        <v>0</v>
      </c>
      <c r="AZ66" s="207">
        <v>0</v>
      </c>
      <c r="BA66" s="207">
        <v>0</v>
      </c>
      <c r="BB66" s="206">
        <f aca="true" t="shared" si="220" ref="BB66:BB70">+AY66-AZ66-BA66</f>
        <v>0</v>
      </c>
      <c r="BD66" s="237" t="s">
        <v>16</v>
      </c>
      <c r="BE66" s="238">
        <f aca="true" t="shared" si="221" ref="BE66:BE70">+BB66</f>
        <v>0</v>
      </c>
      <c r="BF66" s="238">
        <v>0</v>
      </c>
      <c r="BG66" s="238">
        <v>0</v>
      </c>
      <c r="BH66" s="238">
        <f aca="true" t="shared" si="222" ref="BH66:BH70">+BE66-BF66-BG66</f>
        <v>0</v>
      </c>
      <c r="BJ66" s="181" t="s">
        <v>16</v>
      </c>
      <c r="BK66" s="175">
        <f aca="true" t="shared" si="223" ref="BK66:BK70">+BH66</f>
        <v>0</v>
      </c>
      <c r="BL66" s="175">
        <v>0</v>
      </c>
      <c r="BM66" s="175">
        <v>0</v>
      </c>
      <c r="BN66" s="175">
        <f aca="true" t="shared" si="224" ref="BN66:BN70">+BK66-BL66-BM66</f>
        <v>0</v>
      </c>
      <c r="BP66" s="278" t="s">
        <v>16</v>
      </c>
      <c r="BQ66" s="279">
        <f aca="true" t="shared" si="225" ref="BQ66:BQ70">+BN66</f>
        <v>0</v>
      </c>
      <c r="BR66" s="279">
        <v>0</v>
      </c>
      <c r="BS66" s="279">
        <v>0</v>
      </c>
      <c r="BT66" s="279">
        <f aca="true" t="shared" si="226" ref="BT66:BT70">+BQ66-BR66-BS66</f>
        <v>0</v>
      </c>
      <c r="BV66" s="407" t="s">
        <v>16</v>
      </c>
      <c r="BW66" s="415">
        <f aca="true" t="shared" si="227" ref="BW66:BW70">+B66</f>
        <v>34256414</v>
      </c>
      <c r="BX66" s="415">
        <f aca="true" t="shared" si="228" ref="BX66:BX70">+C66+J66+P66+V66+AB66+AH66+AN66+AT66+AZ66+BF66+BL66+BR66</f>
        <v>700000</v>
      </c>
      <c r="BY66" s="415">
        <f aca="true" t="shared" si="229" ref="BY66:BY70">+D66+K66+Q66+W66+AC66+AI66+AO66+AU66+BA66+BG66+BM66+BS66</f>
        <v>33556414</v>
      </c>
      <c r="BZ66" s="415">
        <f>+BW66-BX66-BY66</f>
        <v>0</v>
      </c>
      <c r="CC66" s="193"/>
    </row>
    <row r="67" spans="1:81" ht="14.25">
      <c r="A67" s="13" t="s">
        <v>20</v>
      </c>
      <c r="B67" s="70">
        <v>63062187</v>
      </c>
      <c r="C67" s="70">
        <v>0</v>
      </c>
      <c r="D67" s="70">
        <v>0</v>
      </c>
      <c r="E67" s="70">
        <f aca="true" t="shared" si="230" ref="E67:E70">+B67-C67-D67</f>
        <v>63062187</v>
      </c>
      <c r="F67" s="296"/>
      <c r="H67" s="30" t="s">
        <v>20</v>
      </c>
      <c r="I67" s="31">
        <f t="shared" si="205"/>
        <v>63062187</v>
      </c>
      <c r="J67" s="73">
        <v>0</v>
      </c>
      <c r="K67" s="73">
        <v>0</v>
      </c>
      <c r="L67" s="31">
        <f t="shared" si="206"/>
        <v>63062187</v>
      </c>
      <c r="N67" s="56" t="s">
        <v>20</v>
      </c>
      <c r="O67" s="57">
        <f t="shared" si="207"/>
        <v>63062187</v>
      </c>
      <c r="P67" s="75">
        <v>0</v>
      </c>
      <c r="Q67" s="75">
        <v>0</v>
      </c>
      <c r="R67" s="57">
        <f t="shared" si="208"/>
        <v>63062187</v>
      </c>
      <c r="T67" s="86" t="s">
        <v>20</v>
      </c>
      <c r="U67" s="87">
        <f t="shared" si="209"/>
        <v>63062187</v>
      </c>
      <c r="V67" s="91">
        <v>0</v>
      </c>
      <c r="W67" s="91">
        <v>0</v>
      </c>
      <c r="X67" s="87">
        <f t="shared" si="210"/>
        <v>63062187</v>
      </c>
      <c r="Z67" s="114" t="s">
        <v>20</v>
      </c>
      <c r="AA67" s="115">
        <f t="shared" si="211"/>
        <v>63062187</v>
      </c>
      <c r="AB67" s="116">
        <v>0</v>
      </c>
      <c r="AC67" s="116">
        <v>0</v>
      </c>
      <c r="AD67" s="115">
        <f t="shared" si="212"/>
        <v>63062187</v>
      </c>
      <c r="AF67" s="143" t="s">
        <v>20</v>
      </c>
      <c r="AG67" s="144">
        <f t="shared" si="213"/>
        <v>63062187</v>
      </c>
      <c r="AH67" s="145">
        <v>0</v>
      </c>
      <c r="AI67" s="145">
        <v>0</v>
      </c>
      <c r="AJ67" s="144">
        <f t="shared" si="214"/>
        <v>63062187</v>
      </c>
      <c r="AL67" s="173" t="s">
        <v>20</v>
      </c>
      <c r="AM67" s="174">
        <f t="shared" si="215"/>
        <v>63062187</v>
      </c>
      <c r="AN67" s="175">
        <v>0</v>
      </c>
      <c r="AO67" s="175">
        <v>0</v>
      </c>
      <c r="AP67" s="174">
        <f t="shared" si="216"/>
        <v>63062187</v>
      </c>
      <c r="AR67" s="143" t="s">
        <v>20</v>
      </c>
      <c r="AS67" s="144">
        <f t="shared" si="217"/>
        <v>63062187</v>
      </c>
      <c r="AT67" s="145">
        <v>0</v>
      </c>
      <c r="AU67" s="145">
        <v>146672</v>
      </c>
      <c r="AV67" s="144">
        <f t="shared" si="218"/>
        <v>62915515</v>
      </c>
      <c r="AX67" s="205" t="s">
        <v>20</v>
      </c>
      <c r="AY67" s="206">
        <f t="shared" si="219"/>
        <v>62915515</v>
      </c>
      <c r="AZ67" s="207">
        <v>0</v>
      </c>
      <c r="BA67" s="207">
        <v>0</v>
      </c>
      <c r="BB67" s="206">
        <f t="shared" si="220"/>
        <v>62915515</v>
      </c>
      <c r="BD67" s="237" t="s">
        <v>20</v>
      </c>
      <c r="BE67" s="238">
        <f t="shared" si="221"/>
        <v>62915515</v>
      </c>
      <c r="BF67" s="238">
        <v>0</v>
      </c>
      <c r="BG67" s="238">
        <v>0</v>
      </c>
      <c r="BH67" s="238">
        <f t="shared" si="222"/>
        <v>62915515</v>
      </c>
      <c r="BJ67" s="181" t="s">
        <v>20</v>
      </c>
      <c r="BK67" s="175">
        <f t="shared" si="223"/>
        <v>62915515</v>
      </c>
      <c r="BL67" s="175">
        <v>0</v>
      </c>
      <c r="BM67" s="175">
        <v>0</v>
      </c>
      <c r="BN67" s="175">
        <f t="shared" si="224"/>
        <v>62915515</v>
      </c>
      <c r="BP67" s="278" t="s">
        <v>20</v>
      </c>
      <c r="BQ67" s="279">
        <f t="shared" si="225"/>
        <v>62915515</v>
      </c>
      <c r="BR67" s="279">
        <v>0</v>
      </c>
      <c r="BS67" s="279">
        <v>0</v>
      </c>
      <c r="BT67" s="279">
        <f t="shared" si="226"/>
        <v>62915515</v>
      </c>
      <c r="BV67" s="407" t="s">
        <v>20</v>
      </c>
      <c r="BW67" s="415">
        <f t="shared" si="227"/>
        <v>63062187</v>
      </c>
      <c r="BX67" s="415">
        <f t="shared" si="228"/>
        <v>0</v>
      </c>
      <c r="BY67" s="415">
        <f t="shared" si="229"/>
        <v>146672</v>
      </c>
      <c r="BZ67" s="415">
        <f aca="true" t="shared" si="231" ref="BZ67:BZ70">+BW67-BX67-BY67</f>
        <v>62915515</v>
      </c>
      <c r="CC67" s="193"/>
    </row>
    <row r="68" spans="1:81" ht="14.25">
      <c r="A68" s="13" t="s">
        <v>21</v>
      </c>
      <c r="B68" s="70">
        <v>27864255</v>
      </c>
      <c r="C68" s="70">
        <v>0</v>
      </c>
      <c r="D68" s="70">
        <v>0</v>
      </c>
      <c r="E68" s="70">
        <f t="shared" si="230"/>
        <v>27864255</v>
      </c>
      <c r="F68" s="296"/>
      <c r="H68" s="30" t="s">
        <v>21</v>
      </c>
      <c r="I68" s="31">
        <f t="shared" si="205"/>
        <v>27864255</v>
      </c>
      <c r="J68" s="73">
        <v>0</v>
      </c>
      <c r="K68" s="73">
        <v>0</v>
      </c>
      <c r="L68" s="31">
        <f t="shared" si="206"/>
        <v>27864255</v>
      </c>
      <c r="N68" s="56" t="s">
        <v>21</v>
      </c>
      <c r="O68" s="57">
        <f t="shared" si="207"/>
        <v>27864255</v>
      </c>
      <c r="P68" s="75">
        <v>0</v>
      </c>
      <c r="Q68" s="75">
        <v>0</v>
      </c>
      <c r="R68" s="57">
        <f t="shared" si="208"/>
        <v>27864255</v>
      </c>
      <c r="T68" s="86" t="s">
        <v>21</v>
      </c>
      <c r="U68" s="87">
        <f t="shared" si="209"/>
        <v>27864255</v>
      </c>
      <c r="V68" s="91">
        <v>0</v>
      </c>
      <c r="W68" s="91">
        <v>0</v>
      </c>
      <c r="X68" s="87">
        <f t="shared" si="210"/>
        <v>27864255</v>
      </c>
      <c r="Z68" s="114" t="s">
        <v>21</v>
      </c>
      <c r="AA68" s="115">
        <f t="shared" si="211"/>
        <v>27864255</v>
      </c>
      <c r="AB68" s="116">
        <v>0</v>
      </c>
      <c r="AC68" s="116">
        <v>0</v>
      </c>
      <c r="AD68" s="115">
        <f t="shared" si="212"/>
        <v>27864255</v>
      </c>
      <c r="AF68" s="143" t="s">
        <v>21</v>
      </c>
      <c r="AG68" s="144">
        <f t="shared" si="213"/>
        <v>27864255</v>
      </c>
      <c r="AH68" s="145">
        <v>0</v>
      </c>
      <c r="AI68" s="145">
        <v>0</v>
      </c>
      <c r="AJ68" s="144">
        <f t="shared" si="214"/>
        <v>27864255</v>
      </c>
      <c r="AL68" s="173" t="s">
        <v>21</v>
      </c>
      <c r="AM68" s="174">
        <f t="shared" si="215"/>
        <v>27864255</v>
      </c>
      <c r="AN68" s="175">
        <v>0</v>
      </c>
      <c r="AO68" s="175">
        <v>0</v>
      </c>
      <c r="AP68" s="174">
        <f t="shared" si="216"/>
        <v>27864255</v>
      </c>
      <c r="AR68" s="143" t="s">
        <v>21</v>
      </c>
      <c r="AS68" s="144">
        <f t="shared" si="217"/>
        <v>27864255</v>
      </c>
      <c r="AT68" s="145">
        <v>0</v>
      </c>
      <c r="AU68" s="145">
        <v>0</v>
      </c>
      <c r="AV68" s="144">
        <f t="shared" si="218"/>
        <v>27864255</v>
      </c>
      <c r="AX68" s="205" t="s">
        <v>21</v>
      </c>
      <c r="AY68" s="206">
        <f t="shared" si="219"/>
        <v>27864255</v>
      </c>
      <c r="AZ68" s="207">
        <v>0</v>
      </c>
      <c r="BA68" s="207">
        <v>0</v>
      </c>
      <c r="BB68" s="206">
        <f t="shared" si="220"/>
        <v>27864255</v>
      </c>
      <c r="BD68" s="237" t="s">
        <v>21</v>
      </c>
      <c r="BE68" s="238">
        <f t="shared" si="221"/>
        <v>27864255</v>
      </c>
      <c r="BF68" s="238">
        <v>0</v>
      </c>
      <c r="BG68" s="238">
        <v>0</v>
      </c>
      <c r="BH68" s="238">
        <f t="shared" si="222"/>
        <v>27864255</v>
      </c>
      <c r="BJ68" s="181" t="s">
        <v>21</v>
      </c>
      <c r="BK68" s="175">
        <f t="shared" si="223"/>
        <v>27864255</v>
      </c>
      <c r="BL68" s="175">
        <v>0</v>
      </c>
      <c r="BM68" s="175">
        <v>0</v>
      </c>
      <c r="BN68" s="175">
        <f t="shared" si="224"/>
        <v>27864255</v>
      </c>
      <c r="BP68" s="278" t="s">
        <v>21</v>
      </c>
      <c r="BQ68" s="279">
        <f t="shared" si="225"/>
        <v>27864255</v>
      </c>
      <c r="BR68" s="279">
        <v>0</v>
      </c>
      <c r="BS68" s="279">
        <v>0</v>
      </c>
      <c r="BT68" s="279">
        <f t="shared" si="226"/>
        <v>27864255</v>
      </c>
      <c r="BV68" s="407" t="s">
        <v>21</v>
      </c>
      <c r="BW68" s="415">
        <f t="shared" si="227"/>
        <v>27864255</v>
      </c>
      <c r="BX68" s="415">
        <f t="shared" si="228"/>
        <v>0</v>
      </c>
      <c r="BY68" s="415">
        <f t="shared" si="229"/>
        <v>0</v>
      </c>
      <c r="BZ68" s="415">
        <f t="shared" si="231"/>
        <v>27864255</v>
      </c>
      <c r="CC68" s="193"/>
    </row>
    <row r="69" spans="1:81" ht="16.5" customHeight="1">
      <c r="A69" s="13" t="s">
        <v>33</v>
      </c>
      <c r="B69" s="70">
        <v>718219</v>
      </c>
      <c r="C69" s="70">
        <v>0</v>
      </c>
      <c r="D69" s="70">
        <v>0</v>
      </c>
      <c r="E69" s="70">
        <f t="shared" si="230"/>
        <v>718219</v>
      </c>
      <c r="F69" s="296"/>
      <c r="H69" s="30" t="s">
        <v>33</v>
      </c>
      <c r="I69" s="31">
        <f t="shared" si="205"/>
        <v>718219</v>
      </c>
      <c r="J69" s="73">
        <v>0</v>
      </c>
      <c r="K69" s="73">
        <v>0</v>
      </c>
      <c r="L69" s="31">
        <f t="shared" si="206"/>
        <v>718219</v>
      </c>
      <c r="N69" s="56" t="s">
        <v>33</v>
      </c>
      <c r="O69" s="57">
        <f t="shared" si="207"/>
        <v>718219</v>
      </c>
      <c r="P69" s="75">
        <v>0</v>
      </c>
      <c r="Q69" s="75">
        <v>0</v>
      </c>
      <c r="R69" s="57">
        <f t="shared" si="208"/>
        <v>718219</v>
      </c>
      <c r="T69" s="86" t="s">
        <v>33</v>
      </c>
      <c r="U69" s="87">
        <f t="shared" si="209"/>
        <v>718219</v>
      </c>
      <c r="V69" s="91">
        <v>0</v>
      </c>
      <c r="W69" s="91">
        <v>0</v>
      </c>
      <c r="X69" s="87">
        <f t="shared" si="210"/>
        <v>718219</v>
      </c>
      <c r="Z69" s="114" t="s">
        <v>33</v>
      </c>
      <c r="AA69" s="115">
        <f t="shared" si="211"/>
        <v>718219</v>
      </c>
      <c r="AB69" s="116">
        <v>0</v>
      </c>
      <c r="AC69" s="116">
        <v>0</v>
      </c>
      <c r="AD69" s="115">
        <f t="shared" si="212"/>
        <v>718219</v>
      </c>
      <c r="AF69" s="143" t="s">
        <v>33</v>
      </c>
      <c r="AG69" s="144">
        <f t="shared" si="213"/>
        <v>718219</v>
      </c>
      <c r="AH69" s="145">
        <v>0</v>
      </c>
      <c r="AI69" s="145">
        <v>0</v>
      </c>
      <c r="AJ69" s="144">
        <f t="shared" si="214"/>
        <v>718219</v>
      </c>
      <c r="AL69" s="173" t="s">
        <v>33</v>
      </c>
      <c r="AM69" s="174">
        <f t="shared" si="215"/>
        <v>718219</v>
      </c>
      <c r="AN69" s="175">
        <v>0</v>
      </c>
      <c r="AO69" s="175">
        <v>0</v>
      </c>
      <c r="AP69" s="174">
        <f t="shared" si="216"/>
        <v>718219</v>
      </c>
      <c r="AR69" s="143" t="s">
        <v>33</v>
      </c>
      <c r="AS69" s="144">
        <f t="shared" si="217"/>
        <v>718219</v>
      </c>
      <c r="AT69" s="145">
        <v>0</v>
      </c>
      <c r="AU69" s="145">
        <v>0</v>
      </c>
      <c r="AV69" s="144">
        <f t="shared" si="218"/>
        <v>718219</v>
      </c>
      <c r="AX69" s="205" t="s">
        <v>33</v>
      </c>
      <c r="AY69" s="206">
        <f t="shared" si="219"/>
        <v>718219</v>
      </c>
      <c r="AZ69" s="207">
        <v>0</v>
      </c>
      <c r="BA69" s="207">
        <v>0</v>
      </c>
      <c r="BB69" s="206">
        <f t="shared" si="220"/>
        <v>718219</v>
      </c>
      <c r="BD69" s="237" t="s">
        <v>33</v>
      </c>
      <c r="BE69" s="238">
        <f t="shared" si="221"/>
        <v>718219</v>
      </c>
      <c r="BF69" s="238">
        <v>0</v>
      </c>
      <c r="BG69" s="238">
        <v>0</v>
      </c>
      <c r="BH69" s="238">
        <f t="shared" si="222"/>
        <v>718219</v>
      </c>
      <c r="BJ69" s="181" t="s">
        <v>33</v>
      </c>
      <c r="BK69" s="175">
        <f t="shared" si="223"/>
        <v>718219</v>
      </c>
      <c r="BL69" s="175">
        <v>0</v>
      </c>
      <c r="BM69" s="175">
        <v>0</v>
      </c>
      <c r="BN69" s="175">
        <f t="shared" si="224"/>
        <v>718219</v>
      </c>
      <c r="BP69" s="278" t="s">
        <v>33</v>
      </c>
      <c r="BQ69" s="279">
        <f t="shared" si="225"/>
        <v>718219</v>
      </c>
      <c r="BR69" s="279">
        <v>0</v>
      </c>
      <c r="BS69" s="279">
        <v>0</v>
      </c>
      <c r="BT69" s="279">
        <f t="shared" si="226"/>
        <v>718219</v>
      </c>
      <c r="BV69" s="407" t="s">
        <v>33</v>
      </c>
      <c r="BW69" s="415">
        <f t="shared" si="227"/>
        <v>718219</v>
      </c>
      <c r="BX69" s="415">
        <f t="shared" si="228"/>
        <v>0</v>
      </c>
      <c r="BY69" s="415">
        <f t="shared" si="229"/>
        <v>0</v>
      </c>
      <c r="BZ69" s="415">
        <f t="shared" si="231"/>
        <v>718219</v>
      </c>
      <c r="CC69" s="193"/>
    </row>
    <row r="70" spans="1:81" ht="14.25" customHeight="1">
      <c r="A70" s="13" t="s">
        <v>0</v>
      </c>
      <c r="B70" s="70">
        <v>192456</v>
      </c>
      <c r="C70" s="70">
        <v>0</v>
      </c>
      <c r="D70" s="70">
        <v>0</v>
      </c>
      <c r="E70" s="70">
        <f t="shared" si="230"/>
        <v>192456</v>
      </c>
      <c r="F70" s="296"/>
      <c r="H70" s="30" t="s">
        <v>0</v>
      </c>
      <c r="I70" s="31">
        <f t="shared" si="205"/>
        <v>192456</v>
      </c>
      <c r="J70" s="73">
        <v>0</v>
      </c>
      <c r="K70" s="73">
        <v>0</v>
      </c>
      <c r="L70" s="31">
        <f t="shared" si="206"/>
        <v>192456</v>
      </c>
      <c r="N70" s="56" t="s">
        <v>0</v>
      </c>
      <c r="O70" s="57">
        <f t="shared" si="207"/>
        <v>192456</v>
      </c>
      <c r="P70" s="75">
        <v>0</v>
      </c>
      <c r="Q70" s="75">
        <v>0</v>
      </c>
      <c r="R70" s="57">
        <f t="shared" si="208"/>
        <v>192456</v>
      </c>
      <c r="T70" s="86" t="s">
        <v>0</v>
      </c>
      <c r="U70" s="87">
        <f t="shared" si="209"/>
        <v>192456</v>
      </c>
      <c r="V70" s="91">
        <v>0</v>
      </c>
      <c r="W70" s="91">
        <v>0</v>
      </c>
      <c r="X70" s="87">
        <f t="shared" si="210"/>
        <v>192456</v>
      </c>
      <c r="Z70" s="114" t="s">
        <v>0</v>
      </c>
      <c r="AA70" s="115">
        <f t="shared" si="211"/>
        <v>192456</v>
      </c>
      <c r="AB70" s="116">
        <v>0</v>
      </c>
      <c r="AC70" s="116">
        <v>0</v>
      </c>
      <c r="AD70" s="115">
        <f t="shared" si="212"/>
        <v>192456</v>
      </c>
      <c r="AF70" s="143" t="s">
        <v>0</v>
      </c>
      <c r="AG70" s="144">
        <f t="shared" si="213"/>
        <v>192456</v>
      </c>
      <c r="AH70" s="145">
        <v>0</v>
      </c>
      <c r="AI70" s="145">
        <v>0</v>
      </c>
      <c r="AJ70" s="144">
        <f t="shared" si="214"/>
        <v>192456</v>
      </c>
      <c r="AL70" s="173" t="s">
        <v>0</v>
      </c>
      <c r="AM70" s="174">
        <f t="shared" si="215"/>
        <v>192456</v>
      </c>
      <c r="AN70" s="175">
        <v>0</v>
      </c>
      <c r="AO70" s="175">
        <v>192456</v>
      </c>
      <c r="AP70" s="174">
        <f t="shared" si="216"/>
        <v>0</v>
      </c>
      <c r="AR70" s="143" t="s">
        <v>0</v>
      </c>
      <c r="AS70" s="144">
        <f t="shared" si="217"/>
        <v>0</v>
      </c>
      <c r="AT70" s="145">
        <v>0</v>
      </c>
      <c r="AU70" s="145">
        <v>0</v>
      </c>
      <c r="AV70" s="144">
        <f t="shared" si="218"/>
        <v>0</v>
      </c>
      <c r="AX70" s="205" t="s">
        <v>0</v>
      </c>
      <c r="AY70" s="206">
        <f t="shared" si="219"/>
        <v>0</v>
      </c>
      <c r="AZ70" s="207">
        <v>0</v>
      </c>
      <c r="BA70" s="207">
        <v>0</v>
      </c>
      <c r="BB70" s="206">
        <f t="shared" si="220"/>
        <v>0</v>
      </c>
      <c r="BD70" s="237" t="s">
        <v>0</v>
      </c>
      <c r="BE70" s="238">
        <f t="shared" si="221"/>
        <v>0</v>
      </c>
      <c r="BF70" s="238">
        <v>0</v>
      </c>
      <c r="BG70" s="238">
        <v>0</v>
      </c>
      <c r="BH70" s="238">
        <f t="shared" si="222"/>
        <v>0</v>
      </c>
      <c r="BJ70" s="181" t="s">
        <v>0</v>
      </c>
      <c r="BK70" s="175">
        <f t="shared" si="223"/>
        <v>0</v>
      </c>
      <c r="BL70" s="175">
        <v>0</v>
      </c>
      <c r="BM70" s="175">
        <v>0</v>
      </c>
      <c r="BN70" s="175">
        <f t="shared" si="224"/>
        <v>0</v>
      </c>
      <c r="BP70" s="278" t="s">
        <v>0</v>
      </c>
      <c r="BQ70" s="279">
        <f t="shared" si="225"/>
        <v>0</v>
      </c>
      <c r="BR70" s="279">
        <v>0</v>
      </c>
      <c r="BS70" s="279">
        <v>0</v>
      </c>
      <c r="BT70" s="279">
        <f t="shared" si="226"/>
        <v>0</v>
      </c>
      <c r="BV70" s="407" t="s">
        <v>0</v>
      </c>
      <c r="BW70" s="415">
        <f t="shared" si="227"/>
        <v>192456</v>
      </c>
      <c r="BX70" s="415">
        <f t="shared" si="228"/>
        <v>0</v>
      </c>
      <c r="BY70" s="415">
        <f t="shared" si="229"/>
        <v>192456</v>
      </c>
      <c r="BZ70" s="415">
        <f t="shared" si="231"/>
        <v>0</v>
      </c>
      <c r="CC70" s="193"/>
    </row>
    <row r="71" spans="1:81" ht="14.25">
      <c r="A71" s="3"/>
      <c r="B71" s="249"/>
      <c r="C71" s="299"/>
      <c r="D71" s="249"/>
      <c r="E71" s="249"/>
      <c r="F71" s="296"/>
      <c r="H71" s="25"/>
      <c r="I71" s="24"/>
      <c r="J71" s="316"/>
      <c r="K71" s="315"/>
      <c r="L71" s="24"/>
      <c r="N71" s="51"/>
      <c r="O71" s="50"/>
      <c r="P71" s="322"/>
      <c r="Q71" s="321"/>
      <c r="R71" s="50"/>
      <c r="T71" s="81"/>
      <c r="U71" s="80"/>
      <c r="V71" s="327"/>
      <c r="W71" s="326"/>
      <c r="X71" s="80"/>
      <c r="Z71" s="109"/>
      <c r="AA71" s="108"/>
      <c r="AB71" s="335"/>
      <c r="AC71" s="334"/>
      <c r="AD71" s="108"/>
      <c r="AF71" s="138"/>
      <c r="AG71" s="137"/>
      <c r="AH71" s="161"/>
      <c r="AI71" s="162"/>
      <c r="AJ71" s="137"/>
      <c r="AL71" s="168"/>
      <c r="AM71" s="167"/>
      <c r="AN71" s="182"/>
      <c r="AO71" s="183"/>
      <c r="AP71" s="167"/>
      <c r="AR71" s="138"/>
      <c r="AS71" s="137"/>
      <c r="AT71" s="161"/>
      <c r="AU71" s="162"/>
      <c r="AV71" s="137"/>
      <c r="AX71" s="200"/>
      <c r="AY71" s="199"/>
      <c r="AZ71" s="214"/>
      <c r="BA71" s="215"/>
      <c r="BB71" s="199"/>
      <c r="BD71" s="232"/>
      <c r="BE71" s="231"/>
      <c r="BF71" s="241"/>
      <c r="BG71" s="231"/>
      <c r="BH71" s="231"/>
      <c r="BJ71" s="255"/>
      <c r="BK71" s="183"/>
      <c r="BL71" s="182"/>
      <c r="BM71" s="183"/>
      <c r="BN71" s="183"/>
      <c r="BP71" s="273"/>
      <c r="BQ71" s="272"/>
      <c r="BR71" s="282"/>
      <c r="BS71" s="272"/>
      <c r="BT71" s="272"/>
      <c r="BV71" s="392"/>
      <c r="BW71" s="412"/>
      <c r="BX71" s="412"/>
      <c r="BY71" s="412"/>
      <c r="BZ71" s="412"/>
      <c r="CC71" s="193"/>
    </row>
    <row r="72" spans="1:81" ht="14.25">
      <c r="A72" s="3"/>
      <c r="B72" s="300"/>
      <c r="C72" s="249"/>
      <c r="D72" s="249"/>
      <c r="E72" s="300"/>
      <c r="F72" s="296"/>
      <c r="H72" s="25"/>
      <c r="I72" s="34"/>
      <c r="J72" s="315"/>
      <c r="K72" s="315"/>
      <c r="L72" s="34"/>
      <c r="N72" s="51"/>
      <c r="O72" s="60"/>
      <c r="P72" s="321"/>
      <c r="Q72" s="321"/>
      <c r="R72" s="60"/>
      <c r="T72" s="81"/>
      <c r="U72" s="92"/>
      <c r="V72" s="326"/>
      <c r="W72" s="326"/>
      <c r="X72" s="92"/>
      <c r="Z72" s="109"/>
      <c r="AA72" s="123"/>
      <c r="AB72" s="334"/>
      <c r="AC72" s="334"/>
      <c r="AD72" s="123"/>
      <c r="AF72" s="138"/>
      <c r="AG72" s="152"/>
      <c r="AH72" s="162"/>
      <c r="AI72" s="162"/>
      <c r="AJ72" s="152"/>
      <c r="AL72" s="168"/>
      <c r="AM72" s="184"/>
      <c r="AN72" s="183"/>
      <c r="AO72" s="183"/>
      <c r="AP72" s="184"/>
      <c r="AR72" s="138"/>
      <c r="AS72" s="152"/>
      <c r="AT72" s="162"/>
      <c r="AU72" s="162"/>
      <c r="AV72" s="152"/>
      <c r="AX72" s="200"/>
      <c r="AY72" s="216"/>
      <c r="AZ72" s="215"/>
      <c r="BA72" s="215"/>
      <c r="BB72" s="216"/>
      <c r="BD72" s="232"/>
      <c r="BE72" s="242"/>
      <c r="BF72" s="231"/>
      <c r="BG72" s="231"/>
      <c r="BH72" s="242"/>
      <c r="BJ72" s="255"/>
      <c r="BK72" s="259"/>
      <c r="BL72" s="183"/>
      <c r="BM72" s="183"/>
      <c r="BN72" s="259"/>
      <c r="BP72" s="273"/>
      <c r="BQ72" s="283"/>
      <c r="BR72" s="272"/>
      <c r="BS72" s="272"/>
      <c r="BT72" s="283"/>
      <c r="BV72" s="392"/>
      <c r="BW72" s="422"/>
      <c r="BX72" s="412"/>
      <c r="BY72" s="412"/>
      <c r="BZ72" s="422"/>
      <c r="CC72" s="193"/>
    </row>
    <row r="73" spans="1:81" ht="15.75">
      <c r="A73" s="1" t="s">
        <v>37</v>
      </c>
      <c r="B73" s="300"/>
      <c r="C73" s="249"/>
      <c r="D73" s="249"/>
      <c r="E73" s="300"/>
      <c r="F73" s="296"/>
      <c r="H73" s="23" t="s">
        <v>37</v>
      </c>
      <c r="I73" s="34"/>
      <c r="J73" s="315"/>
      <c r="K73" s="315"/>
      <c r="L73" s="34"/>
      <c r="N73" s="49" t="s">
        <v>37</v>
      </c>
      <c r="O73" s="60"/>
      <c r="P73" s="321"/>
      <c r="Q73" s="321"/>
      <c r="R73" s="60"/>
      <c r="T73" s="79" t="s">
        <v>37</v>
      </c>
      <c r="U73" s="92"/>
      <c r="V73" s="326"/>
      <c r="W73" s="326"/>
      <c r="X73" s="92"/>
      <c r="Z73" s="107" t="s">
        <v>37</v>
      </c>
      <c r="AA73" s="123"/>
      <c r="AB73" s="334"/>
      <c r="AC73" s="334"/>
      <c r="AD73" s="123"/>
      <c r="AF73" s="136" t="s">
        <v>37</v>
      </c>
      <c r="AG73" s="152"/>
      <c r="AH73" s="162"/>
      <c r="AI73" s="162"/>
      <c r="AJ73" s="152"/>
      <c r="AL73" s="166" t="s">
        <v>37</v>
      </c>
      <c r="AM73" s="184"/>
      <c r="AN73" s="183"/>
      <c r="AO73" s="183"/>
      <c r="AP73" s="184"/>
      <c r="AR73" s="136" t="s">
        <v>37</v>
      </c>
      <c r="AS73" s="152"/>
      <c r="AT73" s="162"/>
      <c r="AU73" s="162"/>
      <c r="AV73" s="152"/>
      <c r="AX73" s="198" t="s">
        <v>37</v>
      </c>
      <c r="AY73" s="216"/>
      <c r="AZ73" s="215"/>
      <c r="BA73" s="215"/>
      <c r="BB73" s="216"/>
      <c r="BD73" s="230" t="s">
        <v>37</v>
      </c>
      <c r="BE73" s="242"/>
      <c r="BF73" s="231"/>
      <c r="BG73" s="231"/>
      <c r="BH73" s="242"/>
      <c r="BJ73" s="254" t="s">
        <v>37</v>
      </c>
      <c r="BK73" s="259"/>
      <c r="BL73" s="183"/>
      <c r="BM73" s="183"/>
      <c r="BN73" s="259"/>
      <c r="BP73" s="271" t="s">
        <v>37</v>
      </c>
      <c r="BQ73" s="283"/>
      <c r="BR73" s="272"/>
      <c r="BS73" s="272"/>
      <c r="BT73" s="283"/>
      <c r="BV73" s="23" t="s">
        <v>37</v>
      </c>
      <c r="BW73" s="423"/>
      <c r="BX73" s="421"/>
      <c r="BY73" s="421"/>
      <c r="BZ73" s="423"/>
      <c r="CC73" s="193"/>
    </row>
    <row r="74" spans="1:81" ht="14.25">
      <c r="A74" s="3"/>
      <c r="B74" s="298">
        <f>+B75+B79+B83</f>
        <v>215888090</v>
      </c>
      <c r="C74" s="249"/>
      <c r="D74" s="249"/>
      <c r="E74" s="249"/>
      <c r="F74" s="296"/>
      <c r="H74" s="25"/>
      <c r="I74" s="24"/>
      <c r="J74" s="315"/>
      <c r="K74" s="315"/>
      <c r="L74" s="24"/>
      <c r="N74" s="51"/>
      <c r="O74" s="50"/>
      <c r="P74" s="321"/>
      <c r="Q74" s="321"/>
      <c r="R74" s="50"/>
      <c r="T74" s="81"/>
      <c r="U74" s="80"/>
      <c r="V74" s="326"/>
      <c r="W74" s="326"/>
      <c r="X74" s="80"/>
      <c r="Z74" s="109"/>
      <c r="AA74" s="108"/>
      <c r="AB74" s="334"/>
      <c r="AC74" s="334"/>
      <c r="AD74" s="108"/>
      <c r="AF74" s="138"/>
      <c r="AG74" s="137"/>
      <c r="AH74" s="162"/>
      <c r="AI74" s="162"/>
      <c r="AJ74" s="137"/>
      <c r="AL74" s="168"/>
      <c r="AM74" s="167"/>
      <c r="AN74" s="183"/>
      <c r="AO74" s="183"/>
      <c r="AP74" s="167"/>
      <c r="AR74" s="138"/>
      <c r="AS74" s="137"/>
      <c r="AT74" s="162"/>
      <c r="AU74" s="162"/>
      <c r="AV74" s="137"/>
      <c r="AX74" s="200"/>
      <c r="AY74" s="199"/>
      <c r="AZ74" s="215"/>
      <c r="BA74" s="215"/>
      <c r="BB74" s="199"/>
      <c r="BD74" s="232"/>
      <c r="BE74" s="231"/>
      <c r="BF74" s="231"/>
      <c r="BG74" s="231"/>
      <c r="BH74" s="231"/>
      <c r="BJ74" s="255"/>
      <c r="BK74" s="183"/>
      <c r="BL74" s="183"/>
      <c r="BM74" s="183"/>
      <c r="BN74" s="183"/>
      <c r="BP74" s="273"/>
      <c r="BQ74" s="272"/>
      <c r="BR74" s="272"/>
      <c r="BS74" s="272"/>
      <c r="BT74" s="272"/>
      <c r="BV74" s="392"/>
      <c r="BW74" s="412"/>
      <c r="BX74" s="412"/>
      <c r="BY74" s="412"/>
      <c r="BZ74" s="412"/>
      <c r="CC74" s="193"/>
    </row>
    <row r="75" spans="1:81" s="19" customFormat="1" ht="15">
      <c r="A75" s="15" t="s">
        <v>14</v>
      </c>
      <c r="B75" s="293">
        <f>+B77</f>
        <v>2046193</v>
      </c>
      <c r="C75" s="293">
        <f aca="true" t="shared" si="232" ref="C75:D75">+C77</f>
        <v>0</v>
      </c>
      <c r="D75" s="293">
        <f t="shared" si="232"/>
        <v>0</v>
      </c>
      <c r="E75" s="293">
        <f>+B75-C75-D75</f>
        <v>2046193</v>
      </c>
      <c r="F75" s="296"/>
      <c r="H75" s="26" t="s">
        <v>14</v>
      </c>
      <c r="I75" s="27">
        <f>+I77</f>
        <v>2046193</v>
      </c>
      <c r="J75" s="311">
        <f aca="true" t="shared" si="233" ref="J75:K75">+J77</f>
        <v>0</v>
      </c>
      <c r="K75" s="311">
        <f t="shared" si="233"/>
        <v>0</v>
      </c>
      <c r="L75" s="27">
        <f>+I75-J75-K75</f>
        <v>2046193</v>
      </c>
      <c r="N75" s="52" t="s">
        <v>14</v>
      </c>
      <c r="O75" s="53">
        <f>+O77</f>
        <v>2046193</v>
      </c>
      <c r="P75" s="317">
        <f aca="true" t="shared" si="234" ref="P75:Q75">+P77</f>
        <v>0</v>
      </c>
      <c r="Q75" s="317">
        <f t="shared" si="234"/>
        <v>0</v>
      </c>
      <c r="R75" s="53">
        <f>+O75-P75-Q75</f>
        <v>2046193</v>
      </c>
      <c r="T75" s="82" t="s">
        <v>14</v>
      </c>
      <c r="U75" s="83">
        <f>+U77</f>
        <v>2046193</v>
      </c>
      <c r="V75" s="102">
        <f aca="true" t="shared" si="235" ref="V75:W75">+V77</f>
        <v>0</v>
      </c>
      <c r="W75" s="102">
        <f t="shared" si="235"/>
        <v>0</v>
      </c>
      <c r="X75" s="83">
        <f>+U75-V75-W75</f>
        <v>2046193</v>
      </c>
      <c r="Z75" s="110" t="s">
        <v>14</v>
      </c>
      <c r="AA75" s="111">
        <f>+AA77</f>
        <v>2046193</v>
      </c>
      <c r="AB75" s="120">
        <f aca="true" t="shared" si="236" ref="AB75:AC75">+AB77</f>
        <v>0</v>
      </c>
      <c r="AC75" s="120">
        <f t="shared" si="236"/>
        <v>0</v>
      </c>
      <c r="AD75" s="111">
        <f>+AA75-AB75-AC75</f>
        <v>2046193</v>
      </c>
      <c r="AF75" s="139" t="s">
        <v>14</v>
      </c>
      <c r="AG75" s="140">
        <f>+AG77</f>
        <v>2046193</v>
      </c>
      <c r="AH75" s="149">
        <f aca="true" t="shared" si="237" ref="AH75:AI75">+AH77</f>
        <v>0</v>
      </c>
      <c r="AI75" s="149">
        <f t="shared" si="237"/>
        <v>0</v>
      </c>
      <c r="AJ75" s="140">
        <f>+AG75-AH75-AI75</f>
        <v>2046193</v>
      </c>
      <c r="AL75" s="169" t="s">
        <v>14</v>
      </c>
      <c r="AM75" s="170">
        <f>+AM77</f>
        <v>2046193</v>
      </c>
      <c r="AN75" s="179">
        <f aca="true" t="shared" si="238" ref="AN75:AO75">+AN77</f>
        <v>0</v>
      </c>
      <c r="AO75" s="179">
        <f t="shared" si="238"/>
        <v>0</v>
      </c>
      <c r="AP75" s="170">
        <f>+AM75-AN75-AO75</f>
        <v>2046193</v>
      </c>
      <c r="AR75" s="139" t="s">
        <v>14</v>
      </c>
      <c r="AS75" s="140">
        <f>+AS77</f>
        <v>2046193</v>
      </c>
      <c r="AT75" s="149">
        <f aca="true" t="shared" si="239" ref="AT75:AU75">+AT77</f>
        <v>0</v>
      </c>
      <c r="AU75" s="149">
        <f t="shared" si="239"/>
        <v>0</v>
      </c>
      <c r="AV75" s="140">
        <f>+AS75-AT75-AU75</f>
        <v>2046193</v>
      </c>
      <c r="AX75" s="201" t="s">
        <v>14</v>
      </c>
      <c r="AY75" s="202">
        <f>+AY77</f>
        <v>2046193</v>
      </c>
      <c r="AZ75" s="211">
        <f aca="true" t="shared" si="240" ref="AZ75:BA75">+AZ77</f>
        <v>0</v>
      </c>
      <c r="BA75" s="211">
        <f t="shared" si="240"/>
        <v>0</v>
      </c>
      <c r="BB75" s="202">
        <f>+AY75-AZ75-BA75</f>
        <v>2046193</v>
      </c>
      <c r="BD75" s="233" t="s">
        <v>14</v>
      </c>
      <c r="BE75" s="234">
        <f>+BE77</f>
        <v>2046193</v>
      </c>
      <c r="BF75" s="234">
        <f aca="true" t="shared" si="241" ref="BF75:BG75">+BF77</f>
        <v>0</v>
      </c>
      <c r="BG75" s="234">
        <f t="shared" si="241"/>
        <v>0</v>
      </c>
      <c r="BH75" s="234">
        <f>+BE75-BF75-BG75</f>
        <v>2046193</v>
      </c>
      <c r="BJ75" s="256" t="s">
        <v>14</v>
      </c>
      <c r="BK75" s="179">
        <f>+BK77</f>
        <v>2046193</v>
      </c>
      <c r="BL75" s="179">
        <f aca="true" t="shared" si="242" ref="BL75:BM75">+BL77</f>
        <v>0</v>
      </c>
      <c r="BM75" s="179">
        <f t="shared" si="242"/>
        <v>0</v>
      </c>
      <c r="BN75" s="179">
        <f>+BK75-BL75-BM75</f>
        <v>2046193</v>
      </c>
      <c r="BP75" s="274" t="s">
        <v>14</v>
      </c>
      <c r="BQ75" s="275">
        <f>+BQ77</f>
        <v>2046193</v>
      </c>
      <c r="BR75" s="275">
        <f aca="true" t="shared" si="243" ref="BR75:BS75">+BR77</f>
        <v>0</v>
      </c>
      <c r="BS75" s="275">
        <f t="shared" si="243"/>
        <v>0</v>
      </c>
      <c r="BT75" s="275">
        <f>+BQ75-BR75-BS75</f>
        <v>2046193</v>
      </c>
      <c r="BV75" s="388" t="s">
        <v>14</v>
      </c>
      <c r="BW75" s="413">
        <f>+BW77</f>
        <v>2046193</v>
      </c>
      <c r="BX75" s="413">
        <f aca="true" t="shared" si="244" ref="BX75:BY75">+BX77</f>
        <v>0</v>
      </c>
      <c r="BY75" s="413">
        <f t="shared" si="244"/>
        <v>0</v>
      </c>
      <c r="BZ75" s="413">
        <f>+BW75-BX75-BY75</f>
        <v>2046193</v>
      </c>
      <c r="CA75" s="194">
        <f>+BZ75+BZ79+BZ83</f>
        <v>155482814</v>
      </c>
      <c r="CB75" s="194">
        <f>+CA76-CA75</f>
        <v>0</v>
      </c>
      <c r="CC75" s="193"/>
    </row>
    <row r="76" spans="1:81" ht="14.25">
      <c r="A76" s="11" t="s">
        <v>1</v>
      </c>
      <c r="B76" s="294"/>
      <c r="C76" s="294"/>
      <c r="D76" s="294"/>
      <c r="E76" s="294"/>
      <c r="F76" s="296"/>
      <c r="H76" s="28" t="s">
        <v>1</v>
      </c>
      <c r="I76" s="29"/>
      <c r="J76" s="312"/>
      <c r="K76" s="312"/>
      <c r="L76" s="29"/>
      <c r="N76" s="54" t="s">
        <v>1</v>
      </c>
      <c r="O76" s="55"/>
      <c r="P76" s="318"/>
      <c r="Q76" s="318"/>
      <c r="R76" s="55"/>
      <c r="T76" s="84" t="s">
        <v>1</v>
      </c>
      <c r="U76" s="85"/>
      <c r="V76" s="103"/>
      <c r="W76" s="103"/>
      <c r="X76" s="85"/>
      <c r="Z76" s="112" t="s">
        <v>1</v>
      </c>
      <c r="AA76" s="113"/>
      <c r="AB76" s="121"/>
      <c r="AC76" s="121"/>
      <c r="AD76" s="113"/>
      <c r="AF76" s="141" t="s">
        <v>1</v>
      </c>
      <c r="AG76" s="142"/>
      <c r="AH76" s="150"/>
      <c r="AI76" s="150"/>
      <c r="AJ76" s="142"/>
      <c r="AL76" s="171" t="s">
        <v>1</v>
      </c>
      <c r="AM76" s="172"/>
      <c r="AN76" s="180"/>
      <c r="AO76" s="180"/>
      <c r="AP76" s="172"/>
      <c r="AR76" s="141" t="s">
        <v>1</v>
      </c>
      <c r="AS76" s="142"/>
      <c r="AT76" s="150"/>
      <c r="AU76" s="150"/>
      <c r="AV76" s="142"/>
      <c r="AX76" s="203" t="s">
        <v>1</v>
      </c>
      <c r="AY76" s="204"/>
      <c r="AZ76" s="212"/>
      <c r="BA76" s="212"/>
      <c r="BB76" s="204"/>
      <c r="BD76" s="235" t="s">
        <v>1</v>
      </c>
      <c r="BE76" s="236"/>
      <c r="BF76" s="236"/>
      <c r="BG76" s="236"/>
      <c r="BH76" s="236"/>
      <c r="BJ76" s="257" t="s">
        <v>1</v>
      </c>
      <c r="BK76" s="180"/>
      <c r="BL76" s="180"/>
      <c r="BM76" s="180"/>
      <c r="BN76" s="180"/>
      <c r="BP76" s="276" t="s">
        <v>1</v>
      </c>
      <c r="BQ76" s="277"/>
      <c r="BR76" s="277"/>
      <c r="BS76" s="277"/>
      <c r="BT76" s="277"/>
      <c r="BV76" s="406" t="s">
        <v>1</v>
      </c>
      <c r="BW76" s="414"/>
      <c r="BX76" s="414"/>
      <c r="BY76" s="414"/>
      <c r="BZ76" s="414"/>
      <c r="CA76" s="193">
        <v>155482814</v>
      </c>
      <c r="CC76" s="193"/>
    </row>
    <row r="77" spans="1:81" ht="14.25">
      <c r="A77" s="13" t="s">
        <v>32</v>
      </c>
      <c r="B77" s="70">
        <v>2046193</v>
      </c>
      <c r="C77" s="70">
        <v>0</v>
      </c>
      <c r="D77" s="70">
        <v>0</v>
      </c>
      <c r="E77" s="70">
        <f>+B77-C77-D77</f>
        <v>2046193</v>
      </c>
      <c r="F77" s="296"/>
      <c r="H77" s="30" t="s">
        <v>32</v>
      </c>
      <c r="I77" s="31">
        <f>+E77</f>
        <v>2046193</v>
      </c>
      <c r="J77" s="73">
        <v>0</v>
      </c>
      <c r="K77" s="73">
        <v>0</v>
      </c>
      <c r="L77" s="31">
        <f>+I77-J77-K77</f>
        <v>2046193</v>
      </c>
      <c r="N77" s="56" t="s">
        <v>32</v>
      </c>
      <c r="O77" s="57">
        <f>+L77</f>
        <v>2046193</v>
      </c>
      <c r="P77" s="57">
        <v>0</v>
      </c>
      <c r="Q77" s="57">
        <v>0</v>
      </c>
      <c r="R77" s="57">
        <f>+O77-P77-Q77</f>
        <v>2046193</v>
      </c>
      <c r="T77" s="86" t="s">
        <v>32</v>
      </c>
      <c r="U77" s="87">
        <f>+R77</f>
        <v>2046193</v>
      </c>
      <c r="V77" s="91">
        <v>0</v>
      </c>
      <c r="W77" s="91">
        <v>0</v>
      </c>
      <c r="X77" s="87">
        <f>+U77-V77-W77</f>
        <v>2046193</v>
      </c>
      <c r="Z77" s="114" t="s">
        <v>32</v>
      </c>
      <c r="AA77" s="115">
        <f>+X77</f>
        <v>2046193</v>
      </c>
      <c r="AB77" s="116">
        <v>0</v>
      </c>
      <c r="AC77" s="116">
        <v>0</v>
      </c>
      <c r="AD77" s="115">
        <f>+AA77-AB77-AC77</f>
        <v>2046193</v>
      </c>
      <c r="AF77" s="143" t="s">
        <v>32</v>
      </c>
      <c r="AG77" s="144">
        <f>+AD77</f>
        <v>2046193</v>
      </c>
      <c r="AH77" s="145">
        <v>0</v>
      </c>
      <c r="AI77" s="145">
        <v>0</v>
      </c>
      <c r="AJ77" s="144">
        <f>+AG77-AH77-AI77</f>
        <v>2046193</v>
      </c>
      <c r="AL77" s="173" t="s">
        <v>32</v>
      </c>
      <c r="AM77" s="174">
        <f>+AJ77</f>
        <v>2046193</v>
      </c>
      <c r="AN77" s="175">
        <v>0</v>
      </c>
      <c r="AO77" s="175">
        <v>0</v>
      </c>
      <c r="AP77" s="174">
        <f>+AM77-AN77-AO77</f>
        <v>2046193</v>
      </c>
      <c r="AR77" s="143" t="s">
        <v>32</v>
      </c>
      <c r="AS77" s="144">
        <f>+AP77</f>
        <v>2046193</v>
      </c>
      <c r="AT77" s="145">
        <v>0</v>
      </c>
      <c r="AU77" s="145">
        <v>0</v>
      </c>
      <c r="AV77" s="144">
        <f>+AS77-AT77-AU77</f>
        <v>2046193</v>
      </c>
      <c r="AX77" s="205" t="s">
        <v>32</v>
      </c>
      <c r="AY77" s="206">
        <f>+AV77</f>
        <v>2046193</v>
      </c>
      <c r="AZ77" s="207">
        <v>0</v>
      </c>
      <c r="BA77" s="207">
        <v>0</v>
      </c>
      <c r="BB77" s="206">
        <f>+AY77-AZ77-BA77</f>
        <v>2046193</v>
      </c>
      <c r="BD77" s="237" t="s">
        <v>32</v>
      </c>
      <c r="BE77" s="238">
        <f>+BB77</f>
        <v>2046193</v>
      </c>
      <c r="BF77" s="238">
        <v>0</v>
      </c>
      <c r="BG77" s="238">
        <v>0</v>
      </c>
      <c r="BH77" s="238">
        <f>+BE77-BF77-BG77</f>
        <v>2046193</v>
      </c>
      <c r="BJ77" s="181" t="s">
        <v>32</v>
      </c>
      <c r="BK77" s="175">
        <f>+BH77</f>
        <v>2046193</v>
      </c>
      <c r="BL77" s="175">
        <v>0</v>
      </c>
      <c r="BM77" s="175">
        <v>0</v>
      </c>
      <c r="BN77" s="175">
        <f>+BK77-BL77-BM77</f>
        <v>2046193</v>
      </c>
      <c r="BP77" s="278" t="s">
        <v>32</v>
      </c>
      <c r="BQ77" s="279">
        <f>+BN77</f>
        <v>2046193</v>
      </c>
      <c r="BR77" s="279">
        <v>0</v>
      </c>
      <c r="BS77" s="279">
        <v>0</v>
      </c>
      <c r="BT77" s="279">
        <f>+BQ77-BR77-BS77</f>
        <v>2046193</v>
      </c>
      <c r="BV77" s="407" t="s">
        <v>32</v>
      </c>
      <c r="BW77" s="415">
        <f>+B77</f>
        <v>2046193</v>
      </c>
      <c r="BX77" s="415">
        <f>+C77+J77+P77+V77+AB77+AH77+AN77+AT77+AZ77+BF77+BL77+BR77</f>
        <v>0</v>
      </c>
      <c r="BY77" s="415">
        <f>+D77+K77+Q77+W77+AC77+AI77+AO77+AU77+BA77+BG77+BM77+BS77</f>
        <v>0</v>
      </c>
      <c r="BZ77" s="415">
        <f>+BW77-BX77-BY77</f>
        <v>2046193</v>
      </c>
      <c r="CC77" s="193"/>
    </row>
    <row r="78" spans="1:81" ht="14.25">
      <c r="A78" s="17"/>
      <c r="B78" s="292"/>
      <c r="C78" s="292"/>
      <c r="D78" s="292"/>
      <c r="E78" s="292"/>
      <c r="F78" s="296"/>
      <c r="H78" s="32"/>
      <c r="I78" s="33"/>
      <c r="J78" s="33"/>
      <c r="K78" s="33"/>
      <c r="L78" s="33"/>
      <c r="N78" s="58"/>
      <c r="O78" s="59"/>
      <c r="P78" s="59"/>
      <c r="Q78" s="59"/>
      <c r="R78" s="59"/>
      <c r="T78" s="88"/>
      <c r="U78" s="89"/>
      <c r="V78" s="101"/>
      <c r="W78" s="101"/>
      <c r="X78" s="89"/>
      <c r="Z78" s="117"/>
      <c r="AA78" s="118"/>
      <c r="AB78" s="119"/>
      <c r="AC78" s="119"/>
      <c r="AD78" s="118"/>
      <c r="AF78" s="146"/>
      <c r="AG78" s="147"/>
      <c r="AH78" s="148"/>
      <c r="AI78" s="148"/>
      <c r="AJ78" s="147"/>
      <c r="AL78" s="176"/>
      <c r="AM78" s="177"/>
      <c r="AN78" s="178"/>
      <c r="AO78" s="178"/>
      <c r="AP78" s="177"/>
      <c r="AR78" s="146"/>
      <c r="AS78" s="147"/>
      <c r="AT78" s="148"/>
      <c r="AU78" s="148"/>
      <c r="AV78" s="147"/>
      <c r="AX78" s="208"/>
      <c r="AY78" s="209"/>
      <c r="AZ78" s="210"/>
      <c r="BA78" s="210"/>
      <c r="BB78" s="209"/>
      <c r="BD78" s="239"/>
      <c r="BE78" s="240"/>
      <c r="BF78" s="240"/>
      <c r="BG78" s="240"/>
      <c r="BH78" s="240"/>
      <c r="BJ78" s="258"/>
      <c r="BK78" s="178"/>
      <c r="BL78" s="178"/>
      <c r="BM78" s="178"/>
      <c r="BN78" s="178"/>
      <c r="BP78" s="280"/>
      <c r="BQ78" s="281"/>
      <c r="BR78" s="281"/>
      <c r="BS78" s="281"/>
      <c r="BT78" s="281"/>
      <c r="BV78" s="409"/>
      <c r="BW78" s="418"/>
      <c r="BX78" s="418"/>
      <c r="BY78" s="418"/>
      <c r="BZ78" s="418"/>
      <c r="CC78" s="193"/>
    </row>
    <row r="79" spans="1:81" s="19" customFormat="1" ht="15">
      <c r="A79" s="15" t="s">
        <v>12</v>
      </c>
      <c r="B79" s="293">
        <f>SUM(B81:B81)</f>
        <v>149918268</v>
      </c>
      <c r="C79" s="293">
        <f>SUM(C81:C81)</f>
        <v>0</v>
      </c>
      <c r="D79" s="293">
        <f>SUM(D81:D81)</f>
        <v>0</v>
      </c>
      <c r="E79" s="293">
        <f>+B79-C79-D79</f>
        <v>149918268</v>
      </c>
      <c r="F79" s="296"/>
      <c r="H79" s="26" t="s">
        <v>12</v>
      </c>
      <c r="I79" s="27">
        <f>SUM(I81:I81)</f>
        <v>149918268</v>
      </c>
      <c r="J79" s="27">
        <f>SUM(J81:J81)</f>
        <v>0</v>
      </c>
      <c r="K79" s="27">
        <f>SUM(K81:K81)</f>
        <v>0</v>
      </c>
      <c r="L79" s="27">
        <f>+I79-J79-K79</f>
        <v>149918268</v>
      </c>
      <c r="N79" s="52" t="s">
        <v>12</v>
      </c>
      <c r="O79" s="53">
        <f>SUM(O81:O81)</f>
        <v>149918268</v>
      </c>
      <c r="P79" s="53">
        <f>SUM(P81:P81)</f>
        <v>0</v>
      </c>
      <c r="Q79" s="53">
        <f>SUM(Q81:Q81)</f>
        <v>0</v>
      </c>
      <c r="R79" s="53">
        <f>+O79-P79-Q79</f>
        <v>149918268</v>
      </c>
      <c r="T79" s="82" t="s">
        <v>12</v>
      </c>
      <c r="U79" s="83">
        <f>SUM(U81:U81)</f>
        <v>149918268</v>
      </c>
      <c r="V79" s="102">
        <f>SUM(V81:V81)</f>
        <v>0</v>
      </c>
      <c r="W79" s="102">
        <f>SUM(W81:W81)</f>
        <v>24798750</v>
      </c>
      <c r="X79" s="83">
        <f>+U79-V79-W79</f>
        <v>125119518</v>
      </c>
      <c r="Z79" s="110" t="s">
        <v>12</v>
      </c>
      <c r="AA79" s="111">
        <f>SUM(AA81:AA81)</f>
        <v>125119518</v>
      </c>
      <c r="AB79" s="120">
        <f>SUM(AB81:AB81)</f>
        <v>0</v>
      </c>
      <c r="AC79" s="120">
        <f>SUM(AC81:AC81)</f>
        <v>5419234</v>
      </c>
      <c r="AD79" s="111">
        <f>+AA79-AB79-AC79</f>
        <v>119700284</v>
      </c>
      <c r="AF79" s="139" t="s">
        <v>12</v>
      </c>
      <c r="AG79" s="140">
        <f>SUM(AG81:AG81)</f>
        <v>119700284</v>
      </c>
      <c r="AH79" s="149">
        <f>SUM(AH81:AH81)</f>
        <v>0</v>
      </c>
      <c r="AI79" s="149">
        <f>SUM(AI81:AI81)</f>
        <v>1000000</v>
      </c>
      <c r="AJ79" s="140">
        <f>+AG79-AH79-AI79</f>
        <v>118700284</v>
      </c>
      <c r="AL79" s="169" t="s">
        <v>12</v>
      </c>
      <c r="AM79" s="170">
        <f>SUM(AM81:AM81)</f>
        <v>118700284</v>
      </c>
      <c r="AN79" s="179">
        <f>SUM(AN81:AN81)</f>
        <v>0</v>
      </c>
      <c r="AO79" s="179">
        <f>SUM(AO81:AO81)</f>
        <v>0</v>
      </c>
      <c r="AP79" s="170">
        <f>+AM79-AN79-AO79</f>
        <v>118700284</v>
      </c>
      <c r="AR79" s="139" t="s">
        <v>12</v>
      </c>
      <c r="AS79" s="140">
        <f>SUM(AS81:AS81)</f>
        <v>118700284</v>
      </c>
      <c r="AT79" s="149">
        <f>SUM(AT81:AT81)</f>
        <v>0</v>
      </c>
      <c r="AU79" s="149">
        <f>SUM(AU81:AU81)</f>
        <v>0</v>
      </c>
      <c r="AV79" s="140">
        <f>+AS79-AT79-AU79</f>
        <v>118700284</v>
      </c>
      <c r="AX79" s="201" t="s">
        <v>12</v>
      </c>
      <c r="AY79" s="202">
        <f>SUM(AY81:AY81)</f>
        <v>118700284</v>
      </c>
      <c r="AZ79" s="211">
        <f>SUM(AZ81:AZ81)</f>
        <v>0</v>
      </c>
      <c r="BA79" s="211">
        <f>SUM(BA81:BA81)</f>
        <v>0</v>
      </c>
      <c r="BB79" s="202">
        <f>+AY79-AZ79-BA79</f>
        <v>118700284</v>
      </c>
      <c r="BD79" s="233" t="s">
        <v>12</v>
      </c>
      <c r="BE79" s="234">
        <f>SUM(BE81:BE81)</f>
        <v>118700284</v>
      </c>
      <c r="BF79" s="234">
        <f>SUM(BF81:BF81)</f>
        <v>0</v>
      </c>
      <c r="BG79" s="234">
        <f>SUM(BG81:BG81)</f>
        <v>0</v>
      </c>
      <c r="BH79" s="234">
        <f>+BE79-BF79-BG79</f>
        <v>118700284</v>
      </c>
      <c r="BJ79" s="256" t="s">
        <v>12</v>
      </c>
      <c r="BK79" s="179">
        <f>SUM(BK81:BK81)</f>
        <v>118700284</v>
      </c>
      <c r="BL79" s="179">
        <f>SUM(BL81:BL81)</f>
        <v>0</v>
      </c>
      <c r="BM79" s="179">
        <f>SUM(BM81:BM81)</f>
        <v>0</v>
      </c>
      <c r="BN79" s="179">
        <f>+BK79-BL79-BM79</f>
        <v>118700284</v>
      </c>
      <c r="BP79" s="274" t="s">
        <v>12</v>
      </c>
      <c r="BQ79" s="275">
        <f>SUM(BQ81:BQ81)</f>
        <v>118700284</v>
      </c>
      <c r="BR79" s="275">
        <f>SUM(BR81:BR81)</f>
        <v>0</v>
      </c>
      <c r="BS79" s="275">
        <f>SUM(BS81:BS81)</f>
        <v>0</v>
      </c>
      <c r="BT79" s="275">
        <f>+BQ79-BR79-BS79</f>
        <v>118700284</v>
      </c>
      <c r="BV79" s="388" t="s">
        <v>12</v>
      </c>
      <c r="BW79" s="413">
        <f>SUM(BW81:BW81)</f>
        <v>149918268</v>
      </c>
      <c r="BX79" s="413">
        <f>SUM(BX81:BX81)</f>
        <v>0</v>
      </c>
      <c r="BY79" s="413">
        <f>SUM(BY81:BY81)</f>
        <v>31217984</v>
      </c>
      <c r="BZ79" s="413">
        <f>+BW79-BX79-BY79</f>
        <v>118700284</v>
      </c>
      <c r="CC79" s="193"/>
    </row>
    <row r="80" spans="1:81" ht="14.25">
      <c r="A80" s="11" t="s">
        <v>1</v>
      </c>
      <c r="B80" s="294"/>
      <c r="C80" s="294"/>
      <c r="D80" s="294"/>
      <c r="E80" s="294"/>
      <c r="F80" s="296"/>
      <c r="H80" s="28" t="s">
        <v>1</v>
      </c>
      <c r="I80" s="29"/>
      <c r="J80" s="29"/>
      <c r="K80" s="29"/>
      <c r="L80" s="29"/>
      <c r="N80" s="54" t="s">
        <v>1</v>
      </c>
      <c r="O80" s="55"/>
      <c r="P80" s="55"/>
      <c r="Q80" s="55"/>
      <c r="R80" s="55"/>
      <c r="T80" s="84" t="s">
        <v>1</v>
      </c>
      <c r="U80" s="85"/>
      <c r="V80" s="103"/>
      <c r="W80" s="103"/>
      <c r="X80" s="85"/>
      <c r="Z80" s="112" t="s">
        <v>1</v>
      </c>
      <c r="AA80" s="113"/>
      <c r="AB80" s="121"/>
      <c r="AC80" s="121"/>
      <c r="AD80" s="113"/>
      <c r="AF80" s="141" t="s">
        <v>1</v>
      </c>
      <c r="AG80" s="142"/>
      <c r="AH80" s="150"/>
      <c r="AI80" s="150"/>
      <c r="AJ80" s="142"/>
      <c r="AL80" s="171" t="s">
        <v>1</v>
      </c>
      <c r="AM80" s="172"/>
      <c r="AN80" s="180"/>
      <c r="AO80" s="180"/>
      <c r="AP80" s="172"/>
      <c r="AR80" s="141" t="s">
        <v>1</v>
      </c>
      <c r="AS80" s="142"/>
      <c r="AT80" s="150"/>
      <c r="AU80" s="150"/>
      <c r="AV80" s="142"/>
      <c r="AX80" s="203" t="s">
        <v>1</v>
      </c>
      <c r="AY80" s="204"/>
      <c r="AZ80" s="212"/>
      <c r="BA80" s="212"/>
      <c r="BB80" s="204"/>
      <c r="BD80" s="235" t="s">
        <v>1</v>
      </c>
      <c r="BE80" s="236"/>
      <c r="BF80" s="236"/>
      <c r="BG80" s="236"/>
      <c r="BH80" s="236"/>
      <c r="BJ80" s="257" t="s">
        <v>1</v>
      </c>
      <c r="BK80" s="180"/>
      <c r="BL80" s="180"/>
      <c r="BM80" s="180"/>
      <c r="BN80" s="180"/>
      <c r="BP80" s="276" t="s">
        <v>1</v>
      </c>
      <c r="BQ80" s="277"/>
      <c r="BR80" s="277"/>
      <c r="BS80" s="277"/>
      <c r="BT80" s="277"/>
      <c r="BV80" s="406" t="s">
        <v>1</v>
      </c>
      <c r="BW80" s="414"/>
      <c r="BX80" s="414"/>
      <c r="BY80" s="414"/>
      <c r="BZ80" s="414"/>
      <c r="CC80" s="193"/>
    </row>
    <row r="81" spans="1:81" ht="14.25">
      <c r="A81" s="13" t="s">
        <v>32</v>
      </c>
      <c r="B81" s="70">
        <v>149918268</v>
      </c>
      <c r="C81" s="70">
        <v>0</v>
      </c>
      <c r="D81" s="70">
        <v>0</v>
      </c>
      <c r="E81" s="70">
        <f>+B81-C81-D81</f>
        <v>149918268</v>
      </c>
      <c r="F81" s="296">
        <v>1104598</v>
      </c>
      <c r="H81" s="30" t="s">
        <v>32</v>
      </c>
      <c r="I81" s="31">
        <f>+E81</f>
        <v>149918268</v>
      </c>
      <c r="J81" s="31">
        <v>0</v>
      </c>
      <c r="K81" s="31">
        <v>0</v>
      </c>
      <c r="L81" s="31">
        <f>+I81-J81-K81</f>
        <v>149918268</v>
      </c>
      <c r="N81" s="56" t="s">
        <v>32</v>
      </c>
      <c r="O81" s="57">
        <f>+L81</f>
        <v>149918268</v>
      </c>
      <c r="P81" s="57">
        <v>0</v>
      </c>
      <c r="Q81" s="57">
        <v>0</v>
      </c>
      <c r="R81" s="57">
        <f>+O81-P81-Q81</f>
        <v>149918268</v>
      </c>
      <c r="T81" s="86" t="s">
        <v>32</v>
      </c>
      <c r="U81" s="87">
        <f>+R81</f>
        <v>149918268</v>
      </c>
      <c r="V81" s="91">
        <v>0</v>
      </c>
      <c r="W81" s="91">
        <v>24798750</v>
      </c>
      <c r="X81" s="87">
        <f>+U81-V81-W81</f>
        <v>125119518</v>
      </c>
      <c r="Z81" s="114" t="s">
        <v>32</v>
      </c>
      <c r="AA81" s="115">
        <f>+X81</f>
        <v>125119518</v>
      </c>
      <c r="AB81" s="116">
        <v>0</v>
      </c>
      <c r="AC81" s="116">
        <v>5419234</v>
      </c>
      <c r="AD81" s="115">
        <f>+AA81-AB81-AC81</f>
        <v>119700284</v>
      </c>
      <c r="AF81" s="143" t="s">
        <v>32</v>
      </c>
      <c r="AG81" s="144">
        <f>+AD81</f>
        <v>119700284</v>
      </c>
      <c r="AH81" s="145">
        <v>0</v>
      </c>
      <c r="AI81" s="145">
        <v>1000000</v>
      </c>
      <c r="AJ81" s="144">
        <f>+AG81-AH81-AI81</f>
        <v>118700284</v>
      </c>
      <c r="AL81" s="173" t="s">
        <v>32</v>
      </c>
      <c r="AM81" s="174">
        <f>+AJ81</f>
        <v>118700284</v>
      </c>
      <c r="AN81" s="175">
        <v>0</v>
      </c>
      <c r="AO81" s="175">
        <v>0</v>
      </c>
      <c r="AP81" s="174">
        <f>+AM81-AN81-AO81</f>
        <v>118700284</v>
      </c>
      <c r="AR81" s="143" t="s">
        <v>32</v>
      </c>
      <c r="AS81" s="144">
        <f>+AP81</f>
        <v>118700284</v>
      </c>
      <c r="AT81" s="145">
        <v>0</v>
      </c>
      <c r="AU81" s="145">
        <v>0</v>
      </c>
      <c r="AV81" s="144">
        <f>+AS81-AT81-AU81</f>
        <v>118700284</v>
      </c>
      <c r="AX81" s="205" t="s">
        <v>32</v>
      </c>
      <c r="AY81" s="206">
        <f>+AV81</f>
        <v>118700284</v>
      </c>
      <c r="AZ81" s="207">
        <v>0</v>
      </c>
      <c r="BA81" s="207">
        <v>0</v>
      </c>
      <c r="BB81" s="206">
        <f>+AY81-AZ81-BA81</f>
        <v>118700284</v>
      </c>
      <c r="BD81" s="237" t="s">
        <v>32</v>
      </c>
      <c r="BE81" s="238">
        <f>+BB81</f>
        <v>118700284</v>
      </c>
      <c r="BF81" s="238">
        <v>0</v>
      </c>
      <c r="BG81" s="238">
        <v>0</v>
      </c>
      <c r="BH81" s="238">
        <f>+BE81-BF81-BG81</f>
        <v>118700284</v>
      </c>
      <c r="BJ81" s="181" t="s">
        <v>32</v>
      </c>
      <c r="BK81" s="175">
        <f>+BH81</f>
        <v>118700284</v>
      </c>
      <c r="BL81" s="175">
        <v>0</v>
      </c>
      <c r="BM81" s="175">
        <v>0</v>
      </c>
      <c r="BN81" s="175">
        <f>+BK81-BL81-BM81</f>
        <v>118700284</v>
      </c>
      <c r="BP81" s="278" t="s">
        <v>32</v>
      </c>
      <c r="BQ81" s="279">
        <f>+BN81</f>
        <v>118700284</v>
      </c>
      <c r="BR81" s="279">
        <v>0</v>
      </c>
      <c r="BS81" s="279">
        <v>0</v>
      </c>
      <c r="BT81" s="279">
        <f>+BQ81-BR81-BS81</f>
        <v>118700284</v>
      </c>
      <c r="BV81" s="407" t="s">
        <v>32</v>
      </c>
      <c r="BW81" s="415">
        <f>+B81</f>
        <v>149918268</v>
      </c>
      <c r="BX81" s="415">
        <f>+C81+J81+P81+V81+AB81+AH81+AN81+AT81+AZ81+BF81+BL81+BR81</f>
        <v>0</v>
      </c>
      <c r="BY81" s="415">
        <f>+D81+K81+Q81+W81+AC81+AI81+AO81+AU81+BA81+BG81+BM81+BS81</f>
        <v>31217984</v>
      </c>
      <c r="BZ81" s="415">
        <f>+BW81-BX81-BY81</f>
        <v>118700284</v>
      </c>
      <c r="CC81" s="193"/>
    </row>
    <row r="82" spans="1:81" ht="14.25">
      <c r="A82" s="3"/>
      <c r="B82" s="301"/>
      <c r="C82" s="301"/>
      <c r="D82" s="301"/>
      <c r="E82" s="301"/>
      <c r="F82" s="296"/>
      <c r="H82" s="25"/>
      <c r="I82" s="35"/>
      <c r="J82" s="35"/>
      <c r="K82" s="35"/>
      <c r="L82" s="35"/>
      <c r="N82" s="51"/>
      <c r="O82" s="61"/>
      <c r="P82" s="61"/>
      <c r="Q82" s="61"/>
      <c r="R82" s="61"/>
      <c r="T82" s="81"/>
      <c r="U82" s="93"/>
      <c r="V82" s="328"/>
      <c r="W82" s="328"/>
      <c r="X82" s="93"/>
      <c r="Z82" s="109"/>
      <c r="AA82" s="124"/>
      <c r="AB82" s="336"/>
      <c r="AC82" s="336"/>
      <c r="AD82" s="124"/>
      <c r="AF82" s="138"/>
      <c r="AG82" s="153"/>
      <c r="AH82" s="340"/>
      <c r="AI82" s="340"/>
      <c r="AJ82" s="153"/>
      <c r="AL82" s="168"/>
      <c r="AM82" s="185"/>
      <c r="AN82" s="260"/>
      <c r="AO82" s="260"/>
      <c r="AP82" s="185"/>
      <c r="AR82" s="138"/>
      <c r="AS82" s="153"/>
      <c r="AT82" s="340"/>
      <c r="AU82" s="340"/>
      <c r="AV82" s="153"/>
      <c r="AX82" s="200"/>
      <c r="AY82" s="217"/>
      <c r="AZ82" s="225"/>
      <c r="BA82" s="225"/>
      <c r="BB82" s="217"/>
      <c r="BD82" s="232"/>
      <c r="BE82" s="243"/>
      <c r="BF82" s="243"/>
      <c r="BG82" s="243"/>
      <c r="BH82" s="243"/>
      <c r="BJ82" s="255"/>
      <c r="BK82" s="260"/>
      <c r="BL82" s="260"/>
      <c r="BM82" s="260"/>
      <c r="BN82" s="260"/>
      <c r="BP82" s="273"/>
      <c r="BQ82" s="284"/>
      <c r="BR82" s="284"/>
      <c r="BS82" s="284"/>
      <c r="BT82" s="284"/>
      <c r="BV82" s="392"/>
      <c r="BW82" s="424"/>
      <c r="BX82" s="424"/>
      <c r="BY82" s="424"/>
      <c r="BZ82" s="424"/>
      <c r="CC82" s="193"/>
    </row>
    <row r="83" spans="1:81" s="19" customFormat="1" ht="15">
      <c r="A83" s="15" t="s">
        <v>13</v>
      </c>
      <c r="B83" s="293">
        <f>SUM(B85:B90)</f>
        <v>63923629</v>
      </c>
      <c r="C83" s="293">
        <f aca="true" t="shared" si="245" ref="C83:D83">SUM(C85:C90)</f>
        <v>0</v>
      </c>
      <c r="D83" s="293">
        <f t="shared" si="245"/>
        <v>0</v>
      </c>
      <c r="E83" s="293">
        <f>+B83-C83-D83</f>
        <v>63923629</v>
      </c>
      <c r="F83" s="296"/>
      <c r="H83" s="26" t="s">
        <v>13</v>
      </c>
      <c r="I83" s="27">
        <f>SUM(I85:I90)</f>
        <v>63923629</v>
      </c>
      <c r="J83" s="27">
        <f aca="true" t="shared" si="246" ref="J83:K83">SUM(J85:J90)</f>
        <v>0</v>
      </c>
      <c r="K83" s="27">
        <f t="shared" si="246"/>
        <v>0</v>
      </c>
      <c r="L83" s="27">
        <f>+I83-J83-K83</f>
        <v>63923629</v>
      </c>
      <c r="N83" s="52" t="s">
        <v>13</v>
      </c>
      <c r="O83" s="53">
        <f>SUM(O85:O90)</f>
        <v>63923629</v>
      </c>
      <c r="P83" s="53">
        <f aca="true" t="shared" si="247" ref="P83:Q83">SUM(P85:P90)</f>
        <v>0</v>
      </c>
      <c r="Q83" s="53">
        <f t="shared" si="247"/>
        <v>0</v>
      </c>
      <c r="R83" s="53">
        <f>+O83-P83-Q83</f>
        <v>63923629</v>
      </c>
      <c r="T83" s="82" t="s">
        <v>13</v>
      </c>
      <c r="U83" s="83">
        <f>SUM(U85:U90)</f>
        <v>63923629</v>
      </c>
      <c r="V83" s="102">
        <f aca="true" t="shared" si="248" ref="V83:W83">SUM(V85:V90)</f>
        <v>0</v>
      </c>
      <c r="W83" s="102">
        <f t="shared" si="248"/>
        <v>115576</v>
      </c>
      <c r="X83" s="83">
        <f>+U83-V83-W83</f>
        <v>63808053</v>
      </c>
      <c r="Z83" s="110" t="s">
        <v>13</v>
      </c>
      <c r="AA83" s="111">
        <f>SUM(AA85:AA90)</f>
        <v>63808053</v>
      </c>
      <c r="AB83" s="120">
        <f aca="true" t="shared" si="249" ref="AB83:AC83">SUM(AB85:AB90)</f>
        <v>0</v>
      </c>
      <c r="AC83" s="120">
        <f t="shared" si="249"/>
        <v>29071716</v>
      </c>
      <c r="AD83" s="111">
        <f>+AA83-AB83-AC83</f>
        <v>34736337</v>
      </c>
      <c r="AF83" s="139" t="s">
        <v>13</v>
      </c>
      <c r="AG83" s="140">
        <f>SUM(AG85:AG90)</f>
        <v>34736337</v>
      </c>
      <c r="AH83" s="149">
        <f aca="true" t="shared" si="250" ref="AH83:AI83">SUM(AH85:AH90)</f>
        <v>0</v>
      </c>
      <c r="AI83" s="149">
        <f t="shared" si="250"/>
        <v>0</v>
      </c>
      <c r="AJ83" s="140">
        <f>+AG83-AH83-AI83</f>
        <v>34736337</v>
      </c>
      <c r="AL83" s="169" t="s">
        <v>13</v>
      </c>
      <c r="AM83" s="170">
        <f>SUM(AM85:AM90)</f>
        <v>34736337</v>
      </c>
      <c r="AN83" s="179">
        <f aca="true" t="shared" si="251" ref="AN83:AO83">SUM(AN85:AN90)</f>
        <v>0</v>
      </c>
      <c r="AO83" s="179">
        <f t="shared" si="251"/>
        <v>0</v>
      </c>
      <c r="AP83" s="170">
        <f>+AM83-AN83-AO83</f>
        <v>34736337</v>
      </c>
      <c r="AR83" s="139" t="s">
        <v>13</v>
      </c>
      <c r="AS83" s="140">
        <f>SUM(AS85:AS90)</f>
        <v>34736337</v>
      </c>
      <c r="AT83" s="149">
        <f aca="true" t="shared" si="252" ref="AT83:AU83">SUM(AT85:AT90)</f>
        <v>0</v>
      </c>
      <c r="AU83" s="149">
        <f t="shared" si="252"/>
        <v>0</v>
      </c>
      <c r="AV83" s="140">
        <f>+AS83-AT83-AU83</f>
        <v>34736337</v>
      </c>
      <c r="AX83" s="201" t="s">
        <v>13</v>
      </c>
      <c r="AY83" s="202">
        <f>SUM(AY85:AY90)</f>
        <v>34736337</v>
      </c>
      <c r="AZ83" s="211">
        <f aca="true" t="shared" si="253" ref="AZ83:BA83">SUM(AZ85:AZ90)</f>
        <v>0</v>
      </c>
      <c r="BA83" s="211">
        <f t="shared" si="253"/>
        <v>0</v>
      </c>
      <c r="BB83" s="202">
        <f>+AY83-AZ83-BA83</f>
        <v>34736337</v>
      </c>
      <c r="BD83" s="233" t="s">
        <v>13</v>
      </c>
      <c r="BE83" s="234">
        <f>SUM(BE85:BE90)</f>
        <v>34736337</v>
      </c>
      <c r="BF83" s="234">
        <f aca="true" t="shared" si="254" ref="BF83:BG83">SUM(BF85:BF90)</f>
        <v>0</v>
      </c>
      <c r="BG83" s="234">
        <f t="shared" si="254"/>
        <v>0</v>
      </c>
      <c r="BH83" s="234">
        <f>+BE83-BF83-BG83</f>
        <v>34736337</v>
      </c>
      <c r="BJ83" s="256" t="s">
        <v>13</v>
      </c>
      <c r="BK83" s="179">
        <f>SUM(BK85:BK90)</f>
        <v>34736337</v>
      </c>
      <c r="BL83" s="179">
        <f aca="true" t="shared" si="255" ref="BL83:BM83">SUM(BL85:BL90)</f>
        <v>0</v>
      </c>
      <c r="BM83" s="179">
        <f t="shared" si="255"/>
        <v>0</v>
      </c>
      <c r="BN83" s="179">
        <f>+BK83-BL83-BM83</f>
        <v>34736337</v>
      </c>
      <c r="BP83" s="274" t="s">
        <v>13</v>
      </c>
      <c r="BQ83" s="275">
        <f>SUM(BQ85:BQ90)</f>
        <v>34736337</v>
      </c>
      <c r="BR83" s="275">
        <f aca="true" t="shared" si="256" ref="BR83:BS83">SUM(BR85:BR90)</f>
        <v>0</v>
      </c>
      <c r="BS83" s="275">
        <f t="shared" si="256"/>
        <v>0</v>
      </c>
      <c r="BT83" s="275">
        <f>+BQ83-BR83-BS83</f>
        <v>34736337</v>
      </c>
      <c r="BV83" s="388" t="s">
        <v>13</v>
      </c>
      <c r="BW83" s="413">
        <f>SUM(BW85:BW90)</f>
        <v>63923629</v>
      </c>
      <c r="BX83" s="413">
        <f aca="true" t="shared" si="257" ref="BX83:BY83">SUM(BX85:BX90)</f>
        <v>0</v>
      </c>
      <c r="BY83" s="413">
        <f t="shared" si="257"/>
        <v>29187292</v>
      </c>
      <c r="BZ83" s="413">
        <f>+BW83-BX83-BY83</f>
        <v>34736337</v>
      </c>
      <c r="CC83" s="193"/>
    </row>
    <row r="84" spans="1:81" ht="14.25">
      <c r="A84" s="11" t="s">
        <v>1</v>
      </c>
      <c r="B84" s="294"/>
      <c r="C84" s="294"/>
      <c r="D84" s="294"/>
      <c r="E84" s="294"/>
      <c r="F84" s="296"/>
      <c r="H84" s="28" t="s">
        <v>1</v>
      </c>
      <c r="I84" s="29"/>
      <c r="J84" s="29"/>
      <c r="K84" s="29"/>
      <c r="L84" s="29"/>
      <c r="N84" s="54" t="s">
        <v>1</v>
      </c>
      <c r="O84" s="55"/>
      <c r="P84" s="55"/>
      <c r="Q84" s="55"/>
      <c r="R84" s="55"/>
      <c r="T84" s="84" t="s">
        <v>1</v>
      </c>
      <c r="U84" s="85"/>
      <c r="V84" s="103"/>
      <c r="W84" s="103"/>
      <c r="X84" s="85"/>
      <c r="Z84" s="112" t="s">
        <v>1</v>
      </c>
      <c r="AA84" s="113"/>
      <c r="AB84" s="121"/>
      <c r="AC84" s="121"/>
      <c r="AD84" s="113"/>
      <c r="AF84" s="141" t="s">
        <v>1</v>
      </c>
      <c r="AG84" s="142"/>
      <c r="AH84" s="150"/>
      <c r="AI84" s="150"/>
      <c r="AJ84" s="142"/>
      <c r="AL84" s="171" t="s">
        <v>1</v>
      </c>
      <c r="AM84" s="172"/>
      <c r="AN84" s="180"/>
      <c r="AO84" s="180"/>
      <c r="AP84" s="172"/>
      <c r="AR84" s="141" t="s">
        <v>1</v>
      </c>
      <c r="AS84" s="142"/>
      <c r="AT84" s="150"/>
      <c r="AU84" s="150"/>
      <c r="AV84" s="142"/>
      <c r="AX84" s="203" t="s">
        <v>1</v>
      </c>
      <c r="AY84" s="204"/>
      <c r="AZ84" s="212"/>
      <c r="BA84" s="212"/>
      <c r="BB84" s="204"/>
      <c r="BD84" s="235" t="s">
        <v>1</v>
      </c>
      <c r="BE84" s="236"/>
      <c r="BF84" s="236"/>
      <c r="BG84" s="236"/>
      <c r="BH84" s="236"/>
      <c r="BJ84" s="257" t="s">
        <v>1</v>
      </c>
      <c r="BK84" s="180"/>
      <c r="BL84" s="180"/>
      <c r="BM84" s="180"/>
      <c r="BN84" s="180"/>
      <c r="BP84" s="276" t="s">
        <v>1</v>
      </c>
      <c r="BQ84" s="277"/>
      <c r="BR84" s="277"/>
      <c r="BS84" s="277"/>
      <c r="BT84" s="277"/>
      <c r="BV84" s="406" t="s">
        <v>1</v>
      </c>
      <c r="BW84" s="414"/>
      <c r="BX84" s="414"/>
      <c r="BY84" s="414"/>
      <c r="BZ84" s="414"/>
      <c r="CC84" s="193"/>
    </row>
    <row r="85" spans="1:81" ht="14.25">
      <c r="A85" s="13" t="s">
        <v>22</v>
      </c>
      <c r="B85" s="70">
        <v>4580387</v>
      </c>
      <c r="C85" s="70">
        <v>0</v>
      </c>
      <c r="D85" s="70">
        <v>0</v>
      </c>
      <c r="E85" s="70">
        <f aca="true" t="shared" si="258" ref="E85:E89">+B85-C85-D85</f>
        <v>4580387</v>
      </c>
      <c r="F85" s="296"/>
      <c r="H85" s="30" t="s">
        <v>22</v>
      </c>
      <c r="I85" s="31">
        <f aca="true" t="shared" si="259" ref="I85:I90">+E85</f>
        <v>4580387</v>
      </c>
      <c r="J85" s="31">
        <v>0</v>
      </c>
      <c r="K85" s="31">
        <v>0</v>
      </c>
      <c r="L85" s="31">
        <f aca="true" t="shared" si="260" ref="L85:L90">+I85-J85-K85</f>
        <v>4580387</v>
      </c>
      <c r="N85" s="56" t="s">
        <v>22</v>
      </c>
      <c r="O85" s="57">
        <f aca="true" t="shared" si="261" ref="O85:O90">+L85</f>
        <v>4580387</v>
      </c>
      <c r="P85" s="57">
        <v>0</v>
      </c>
      <c r="Q85" s="57">
        <v>0</v>
      </c>
      <c r="R85" s="57">
        <f aca="true" t="shared" si="262" ref="R85:R90">+O85-P85-Q85</f>
        <v>4580387</v>
      </c>
      <c r="T85" s="86" t="s">
        <v>22</v>
      </c>
      <c r="U85" s="87">
        <f aca="true" t="shared" si="263" ref="U85:U90">+R85</f>
        <v>4580387</v>
      </c>
      <c r="V85" s="91">
        <v>0</v>
      </c>
      <c r="W85" s="91">
        <v>0</v>
      </c>
      <c r="X85" s="87">
        <f aca="true" t="shared" si="264" ref="X85:X90">+U85-V85-W85</f>
        <v>4580387</v>
      </c>
      <c r="Z85" s="114" t="s">
        <v>22</v>
      </c>
      <c r="AA85" s="115">
        <f aca="true" t="shared" si="265" ref="AA85:AA90">+X85</f>
        <v>4580387</v>
      </c>
      <c r="AB85" s="116">
        <v>0</v>
      </c>
      <c r="AC85" s="116">
        <v>1000000</v>
      </c>
      <c r="AD85" s="115">
        <f aca="true" t="shared" si="266" ref="AD85:AD90">+AA85-AB85-AC85</f>
        <v>3580387</v>
      </c>
      <c r="AF85" s="143" t="s">
        <v>22</v>
      </c>
      <c r="AG85" s="144">
        <f aca="true" t="shared" si="267" ref="AG85:AG90">+AD85</f>
        <v>3580387</v>
      </c>
      <c r="AH85" s="145">
        <v>0</v>
      </c>
      <c r="AI85" s="145">
        <v>0</v>
      </c>
      <c r="AJ85" s="144">
        <f aca="true" t="shared" si="268" ref="AJ85:AJ90">+AG85-AH85-AI85</f>
        <v>3580387</v>
      </c>
      <c r="AL85" s="173" t="s">
        <v>22</v>
      </c>
      <c r="AM85" s="174">
        <f aca="true" t="shared" si="269" ref="AM85:AM90">+AJ85</f>
        <v>3580387</v>
      </c>
      <c r="AN85" s="175">
        <v>0</v>
      </c>
      <c r="AO85" s="175">
        <v>0</v>
      </c>
      <c r="AP85" s="174">
        <f aca="true" t="shared" si="270" ref="AP85:AP90">+AM85-AN85-AO85</f>
        <v>3580387</v>
      </c>
      <c r="AR85" s="143" t="s">
        <v>22</v>
      </c>
      <c r="AS85" s="144">
        <f aca="true" t="shared" si="271" ref="AS85:AS90">+AP85</f>
        <v>3580387</v>
      </c>
      <c r="AT85" s="145">
        <v>0</v>
      </c>
      <c r="AU85" s="145">
        <v>0</v>
      </c>
      <c r="AV85" s="144">
        <f aca="true" t="shared" si="272" ref="AV85:AV90">+AS85-AT85-AU85</f>
        <v>3580387</v>
      </c>
      <c r="AX85" s="205" t="s">
        <v>22</v>
      </c>
      <c r="AY85" s="206">
        <f aca="true" t="shared" si="273" ref="AY85:AY90">+AV85</f>
        <v>3580387</v>
      </c>
      <c r="AZ85" s="207">
        <v>0</v>
      </c>
      <c r="BA85" s="207">
        <v>0</v>
      </c>
      <c r="BB85" s="206">
        <f aca="true" t="shared" si="274" ref="BB85:BB90">+AY85-AZ85-BA85</f>
        <v>3580387</v>
      </c>
      <c r="BD85" s="237" t="s">
        <v>22</v>
      </c>
      <c r="BE85" s="238">
        <f aca="true" t="shared" si="275" ref="BE85:BE90">+BB85</f>
        <v>3580387</v>
      </c>
      <c r="BF85" s="238">
        <v>0</v>
      </c>
      <c r="BG85" s="238">
        <v>0</v>
      </c>
      <c r="BH85" s="238">
        <f aca="true" t="shared" si="276" ref="BH85:BH90">+BE85-BF85-BG85</f>
        <v>3580387</v>
      </c>
      <c r="BJ85" s="181" t="s">
        <v>22</v>
      </c>
      <c r="BK85" s="175">
        <f aca="true" t="shared" si="277" ref="BK85:BK90">+BH85</f>
        <v>3580387</v>
      </c>
      <c r="BL85" s="175">
        <v>0</v>
      </c>
      <c r="BM85" s="175">
        <v>0</v>
      </c>
      <c r="BN85" s="175">
        <f aca="true" t="shared" si="278" ref="BN85:BN90">+BK85-BL85-BM85</f>
        <v>3580387</v>
      </c>
      <c r="BP85" s="278" t="s">
        <v>22</v>
      </c>
      <c r="BQ85" s="279">
        <f aca="true" t="shared" si="279" ref="BQ85:BQ90">+BN85</f>
        <v>3580387</v>
      </c>
      <c r="BR85" s="279">
        <v>0</v>
      </c>
      <c r="BS85" s="279">
        <v>0</v>
      </c>
      <c r="BT85" s="279">
        <f aca="true" t="shared" si="280" ref="BT85:BT90">+BQ85-BR85-BS85</f>
        <v>3580387</v>
      </c>
      <c r="BV85" s="407" t="s">
        <v>22</v>
      </c>
      <c r="BW85" s="415">
        <f aca="true" t="shared" si="281" ref="BW85:BW90">+B85</f>
        <v>4580387</v>
      </c>
      <c r="BX85" s="415">
        <f aca="true" t="shared" si="282" ref="BX85:BX90">+C85+J85+P85+V85+AB85+AH85+AN85+AT85+AZ85+BF85+BL85+BR85</f>
        <v>0</v>
      </c>
      <c r="BY85" s="415">
        <f aca="true" t="shared" si="283" ref="BY85:BY90">+D85+K85+Q85+W85+AC85+AI85+AO85+AU85+BA85+BG85+BM85+BS85</f>
        <v>1000000</v>
      </c>
      <c r="BZ85" s="415">
        <f aca="true" t="shared" si="284" ref="BZ85:BZ89">+BW85-BX85-BY85</f>
        <v>3580387</v>
      </c>
      <c r="CC85" s="193"/>
    </row>
    <row r="86" spans="1:81" ht="14.25">
      <c r="A86" s="13" t="s">
        <v>2</v>
      </c>
      <c r="B86" s="70">
        <v>30771848</v>
      </c>
      <c r="C86" s="70">
        <v>0</v>
      </c>
      <c r="D86" s="70">
        <v>0</v>
      </c>
      <c r="E86" s="70">
        <f t="shared" si="258"/>
        <v>30771848</v>
      </c>
      <c r="F86" s="296"/>
      <c r="H86" s="30" t="s">
        <v>2</v>
      </c>
      <c r="I86" s="31">
        <f t="shared" si="259"/>
        <v>30771848</v>
      </c>
      <c r="J86" s="31">
        <v>0</v>
      </c>
      <c r="K86" s="31">
        <v>0</v>
      </c>
      <c r="L86" s="31">
        <f t="shared" si="260"/>
        <v>30771848</v>
      </c>
      <c r="N86" s="56" t="s">
        <v>2</v>
      </c>
      <c r="O86" s="57">
        <f t="shared" si="261"/>
        <v>30771848</v>
      </c>
      <c r="P86" s="57">
        <v>0</v>
      </c>
      <c r="Q86" s="57">
        <v>0</v>
      </c>
      <c r="R86" s="57">
        <f t="shared" si="262"/>
        <v>30771848</v>
      </c>
      <c r="T86" s="86" t="s">
        <v>2</v>
      </c>
      <c r="U86" s="87">
        <f t="shared" si="263"/>
        <v>30771848</v>
      </c>
      <c r="V86" s="91">
        <v>0</v>
      </c>
      <c r="W86" s="91">
        <v>0</v>
      </c>
      <c r="X86" s="87">
        <f t="shared" si="264"/>
        <v>30771848</v>
      </c>
      <c r="Z86" s="114" t="s">
        <v>2</v>
      </c>
      <c r="AA86" s="115">
        <f t="shared" si="265"/>
        <v>30771848</v>
      </c>
      <c r="AB86" s="116">
        <v>0</v>
      </c>
      <c r="AC86" s="116">
        <v>25920428</v>
      </c>
      <c r="AD86" s="115">
        <f t="shared" si="266"/>
        <v>4851420</v>
      </c>
      <c r="AF86" s="143" t="s">
        <v>2</v>
      </c>
      <c r="AG86" s="144">
        <f t="shared" si="267"/>
        <v>4851420</v>
      </c>
      <c r="AH86" s="145">
        <v>0</v>
      </c>
      <c r="AI86" s="145">
        <v>0</v>
      </c>
      <c r="AJ86" s="144">
        <f t="shared" si="268"/>
        <v>4851420</v>
      </c>
      <c r="AL86" s="173" t="s">
        <v>2</v>
      </c>
      <c r="AM86" s="174">
        <f t="shared" si="269"/>
        <v>4851420</v>
      </c>
      <c r="AN86" s="175">
        <v>0</v>
      </c>
      <c r="AO86" s="175">
        <v>0</v>
      </c>
      <c r="AP86" s="174">
        <f t="shared" si="270"/>
        <v>4851420</v>
      </c>
      <c r="AR86" s="143" t="s">
        <v>2</v>
      </c>
      <c r="AS86" s="144">
        <f t="shared" si="271"/>
        <v>4851420</v>
      </c>
      <c r="AT86" s="145">
        <v>0</v>
      </c>
      <c r="AU86" s="145">
        <v>0</v>
      </c>
      <c r="AV86" s="144">
        <f t="shared" si="272"/>
        <v>4851420</v>
      </c>
      <c r="AX86" s="205" t="s">
        <v>2</v>
      </c>
      <c r="AY86" s="206">
        <f t="shared" si="273"/>
        <v>4851420</v>
      </c>
      <c r="AZ86" s="207">
        <v>0</v>
      </c>
      <c r="BA86" s="207">
        <v>0</v>
      </c>
      <c r="BB86" s="206">
        <f t="shared" si="274"/>
        <v>4851420</v>
      </c>
      <c r="BD86" s="237" t="s">
        <v>2</v>
      </c>
      <c r="BE86" s="238">
        <f t="shared" si="275"/>
        <v>4851420</v>
      </c>
      <c r="BF86" s="238">
        <v>0</v>
      </c>
      <c r="BG86" s="238">
        <v>0</v>
      </c>
      <c r="BH86" s="238">
        <f t="shared" si="276"/>
        <v>4851420</v>
      </c>
      <c r="BJ86" s="181" t="s">
        <v>2</v>
      </c>
      <c r="BK86" s="175">
        <f t="shared" si="277"/>
        <v>4851420</v>
      </c>
      <c r="BL86" s="175">
        <v>0</v>
      </c>
      <c r="BM86" s="175">
        <v>0</v>
      </c>
      <c r="BN86" s="175">
        <f t="shared" si="278"/>
        <v>4851420</v>
      </c>
      <c r="BP86" s="278" t="s">
        <v>2</v>
      </c>
      <c r="BQ86" s="279">
        <f t="shared" si="279"/>
        <v>4851420</v>
      </c>
      <c r="BR86" s="279">
        <v>0</v>
      </c>
      <c r="BS86" s="279">
        <v>0</v>
      </c>
      <c r="BT86" s="279">
        <f t="shared" si="280"/>
        <v>4851420</v>
      </c>
      <c r="BV86" s="407" t="s">
        <v>2</v>
      </c>
      <c r="BW86" s="415">
        <f t="shared" si="281"/>
        <v>30771848</v>
      </c>
      <c r="BX86" s="415">
        <f t="shared" si="282"/>
        <v>0</v>
      </c>
      <c r="BY86" s="415">
        <f t="shared" si="283"/>
        <v>25920428</v>
      </c>
      <c r="BZ86" s="415">
        <f t="shared" si="284"/>
        <v>4851420</v>
      </c>
      <c r="CC86" s="193"/>
    </row>
    <row r="87" spans="1:81" ht="14.25">
      <c r="A87" s="13" t="s">
        <v>23</v>
      </c>
      <c r="B87" s="70">
        <v>2041000</v>
      </c>
      <c r="C87" s="70">
        <v>0</v>
      </c>
      <c r="D87" s="70">
        <v>0</v>
      </c>
      <c r="E87" s="70">
        <f t="shared" si="258"/>
        <v>2041000</v>
      </c>
      <c r="F87" s="296"/>
      <c r="H87" s="30" t="s">
        <v>23</v>
      </c>
      <c r="I87" s="31">
        <f t="shared" si="259"/>
        <v>2041000</v>
      </c>
      <c r="J87" s="31">
        <v>0</v>
      </c>
      <c r="K87" s="31">
        <v>0</v>
      </c>
      <c r="L87" s="31">
        <f t="shared" si="260"/>
        <v>2041000</v>
      </c>
      <c r="N87" s="56" t="s">
        <v>23</v>
      </c>
      <c r="O87" s="57">
        <f t="shared" si="261"/>
        <v>2041000</v>
      </c>
      <c r="P87" s="57">
        <v>0</v>
      </c>
      <c r="Q87" s="57">
        <v>0</v>
      </c>
      <c r="R87" s="57">
        <f t="shared" si="262"/>
        <v>2041000</v>
      </c>
      <c r="T87" s="86" t="s">
        <v>23</v>
      </c>
      <c r="U87" s="87">
        <f t="shared" si="263"/>
        <v>2041000</v>
      </c>
      <c r="V87" s="91">
        <v>0</v>
      </c>
      <c r="W87" s="91">
        <v>0</v>
      </c>
      <c r="X87" s="87">
        <f t="shared" si="264"/>
        <v>2041000</v>
      </c>
      <c r="Z87" s="114" t="s">
        <v>23</v>
      </c>
      <c r="AA87" s="115">
        <f t="shared" si="265"/>
        <v>2041000</v>
      </c>
      <c r="AB87" s="116">
        <v>0</v>
      </c>
      <c r="AC87" s="116">
        <v>2041000</v>
      </c>
      <c r="AD87" s="115">
        <f t="shared" si="266"/>
        <v>0</v>
      </c>
      <c r="AF87" s="143" t="s">
        <v>23</v>
      </c>
      <c r="AG87" s="144">
        <f t="shared" si="267"/>
        <v>0</v>
      </c>
      <c r="AH87" s="145">
        <v>0</v>
      </c>
      <c r="AI87" s="145">
        <v>0</v>
      </c>
      <c r="AJ87" s="144">
        <f t="shared" si="268"/>
        <v>0</v>
      </c>
      <c r="AL87" s="173" t="s">
        <v>23</v>
      </c>
      <c r="AM87" s="174">
        <f t="shared" si="269"/>
        <v>0</v>
      </c>
      <c r="AN87" s="175">
        <v>0</v>
      </c>
      <c r="AO87" s="175">
        <v>0</v>
      </c>
      <c r="AP87" s="174">
        <f t="shared" si="270"/>
        <v>0</v>
      </c>
      <c r="AR87" s="143" t="s">
        <v>23</v>
      </c>
      <c r="AS87" s="144">
        <f t="shared" si="271"/>
        <v>0</v>
      </c>
      <c r="AT87" s="145">
        <v>0</v>
      </c>
      <c r="AU87" s="145">
        <v>0</v>
      </c>
      <c r="AV87" s="144">
        <f t="shared" si="272"/>
        <v>0</v>
      </c>
      <c r="AX87" s="205" t="s">
        <v>23</v>
      </c>
      <c r="AY87" s="206">
        <f t="shared" si="273"/>
        <v>0</v>
      </c>
      <c r="AZ87" s="207">
        <v>0</v>
      </c>
      <c r="BA87" s="207">
        <v>0</v>
      </c>
      <c r="BB87" s="206">
        <f t="shared" si="274"/>
        <v>0</v>
      </c>
      <c r="BD87" s="237" t="s">
        <v>23</v>
      </c>
      <c r="BE87" s="238">
        <f t="shared" si="275"/>
        <v>0</v>
      </c>
      <c r="BF87" s="238">
        <v>0</v>
      </c>
      <c r="BG87" s="238">
        <v>0</v>
      </c>
      <c r="BH87" s="238">
        <f t="shared" si="276"/>
        <v>0</v>
      </c>
      <c r="BJ87" s="181" t="s">
        <v>23</v>
      </c>
      <c r="BK87" s="175">
        <f t="shared" si="277"/>
        <v>0</v>
      </c>
      <c r="BL87" s="175">
        <v>0</v>
      </c>
      <c r="BM87" s="175">
        <v>0</v>
      </c>
      <c r="BN87" s="175">
        <f t="shared" si="278"/>
        <v>0</v>
      </c>
      <c r="BP87" s="278" t="s">
        <v>23</v>
      </c>
      <c r="BQ87" s="279">
        <f t="shared" si="279"/>
        <v>0</v>
      </c>
      <c r="BR87" s="279">
        <v>0</v>
      </c>
      <c r="BS87" s="279">
        <v>0</v>
      </c>
      <c r="BT87" s="279">
        <f t="shared" si="280"/>
        <v>0</v>
      </c>
      <c r="BV87" s="407" t="s">
        <v>23</v>
      </c>
      <c r="BW87" s="415">
        <f t="shared" si="281"/>
        <v>2041000</v>
      </c>
      <c r="BX87" s="415">
        <f t="shared" si="282"/>
        <v>0</v>
      </c>
      <c r="BY87" s="415">
        <f t="shared" si="283"/>
        <v>2041000</v>
      </c>
      <c r="BZ87" s="415">
        <f t="shared" si="284"/>
        <v>0</v>
      </c>
      <c r="CC87" s="193"/>
    </row>
    <row r="88" spans="1:81" ht="14.25">
      <c r="A88" s="13" t="s">
        <v>24</v>
      </c>
      <c r="B88" s="70">
        <v>130331</v>
      </c>
      <c r="C88" s="70">
        <v>0</v>
      </c>
      <c r="D88" s="70">
        <v>0</v>
      </c>
      <c r="E88" s="70">
        <f t="shared" si="258"/>
        <v>130331</v>
      </c>
      <c r="F88" s="296"/>
      <c r="H88" s="30" t="s">
        <v>24</v>
      </c>
      <c r="I88" s="31">
        <f t="shared" si="259"/>
        <v>130331</v>
      </c>
      <c r="J88" s="31">
        <v>0</v>
      </c>
      <c r="K88" s="31">
        <v>0</v>
      </c>
      <c r="L88" s="31">
        <f t="shared" si="260"/>
        <v>130331</v>
      </c>
      <c r="N88" s="56" t="s">
        <v>24</v>
      </c>
      <c r="O88" s="57">
        <f t="shared" si="261"/>
        <v>130331</v>
      </c>
      <c r="P88" s="57">
        <v>0</v>
      </c>
      <c r="Q88" s="57">
        <v>0</v>
      </c>
      <c r="R88" s="57">
        <f t="shared" si="262"/>
        <v>130331</v>
      </c>
      <c r="T88" s="86" t="s">
        <v>24</v>
      </c>
      <c r="U88" s="87">
        <f t="shared" si="263"/>
        <v>130331</v>
      </c>
      <c r="V88" s="91">
        <v>0</v>
      </c>
      <c r="W88" s="91">
        <v>0</v>
      </c>
      <c r="X88" s="87">
        <f t="shared" si="264"/>
        <v>130331</v>
      </c>
      <c r="Z88" s="114" t="s">
        <v>24</v>
      </c>
      <c r="AA88" s="115">
        <f t="shared" si="265"/>
        <v>130331</v>
      </c>
      <c r="AB88" s="116">
        <v>0</v>
      </c>
      <c r="AC88" s="116">
        <v>0</v>
      </c>
      <c r="AD88" s="115">
        <f t="shared" si="266"/>
        <v>130331</v>
      </c>
      <c r="AF88" s="143" t="s">
        <v>24</v>
      </c>
      <c r="AG88" s="144">
        <f t="shared" si="267"/>
        <v>130331</v>
      </c>
      <c r="AH88" s="145">
        <v>0</v>
      </c>
      <c r="AI88" s="145">
        <v>0</v>
      </c>
      <c r="AJ88" s="144">
        <f t="shared" si="268"/>
        <v>130331</v>
      </c>
      <c r="AL88" s="173" t="s">
        <v>24</v>
      </c>
      <c r="AM88" s="174">
        <f t="shared" si="269"/>
        <v>130331</v>
      </c>
      <c r="AN88" s="175">
        <v>0</v>
      </c>
      <c r="AO88" s="175">
        <v>0</v>
      </c>
      <c r="AP88" s="174">
        <f t="shared" si="270"/>
        <v>130331</v>
      </c>
      <c r="AR88" s="143" t="s">
        <v>24</v>
      </c>
      <c r="AS88" s="144">
        <f t="shared" si="271"/>
        <v>130331</v>
      </c>
      <c r="AT88" s="145">
        <v>0</v>
      </c>
      <c r="AU88" s="145">
        <v>0</v>
      </c>
      <c r="AV88" s="144">
        <f t="shared" si="272"/>
        <v>130331</v>
      </c>
      <c r="AX88" s="205" t="s">
        <v>24</v>
      </c>
      <c r="AY88" s="206">
        <f t="shared" si="273"/>
        <v>130331</v>
      </c>
      <c r="AZ88" s="207">
        <v>0</v>
      </c>
      <c r="BA88" s="207">
        <v>0</v>
      </c>
      <c r="BB88" s="206">
        <f t="shared" si="274"/>
        <v>130331</v>
      </c>
      <c r="BD88" s="237" t="s">
        <v>24</v>
      </c>
      <c r="BE88" s="238">
        <f t="shared" si="275"/>
        <v>130331</v>
      </c>
      <c r="BF88" s="238">
        <v>0</v>
      </c>
      <c r="BG88" s="238">
        <v>0</v>
      </c>
      <c r="BH88" s="238">
        <f t="shared" si="276"/>
        <v>130331</v>
      </c>
      <c r="BJ88" s="181" t="s">
        <v>24</v>
      </c>
      <c r="BK88" s="175">
        <f t="shared" si="277"/>
        <v>130331</v>
      </c>
      <c r="BL88" s="175">
        <v>0</v>
      </c>
      <c r="BM88" s="175">
        <v>0</v>
      </c>
      <c r="BN88" s="175">
        <f t="shared" si="278"/>
        <v>130331</v>
      </c>
      <c r="BP88" s="278" t="s">
        <v>24</v>
      </c>
      <c r="BQ88" s="279">
        <f t="shared" si="279"/>
        <v>130331</v>
      </c>
      <c r="BR88" s="279">
        <v>0</v>
      </c>
      <c r="BS88" s="279">
        <v>0</v>
      </c>
      <c r="BT88" s="279">
        <f t="shared" si="280"/>
        <v>130331</v>
      </c>
      <c r="BV88" s="407" t="s">
        <v>24</v>
      </c>
      <c r="BW88" s="415">
        <f t="shared" si="281"/>
        <v>130331</v>
      </c>
      <c r="BX88" s="415">
        <f t="shared" si="282"/>
        <v>0</v>
      </c>
      <c r="BY88" s="415">
        <f t="shared" si="283"/>
        <v>0</v>
      </c>
      <c r="BZ88" s="415">
        <f t="shared" si="284"/>
        <v>130331</v>
      </c>
      <c r="CC88" s="193"/>
    </row>
    <row r="89" spans="1:81" ht="14.25">
      <c r="A89" s="13" t="s">
        <v>25</v>
      </c>
      <c r="B89" s="70">
        <v>3167265</v>
      </c>
      <c r="C89" s="70">
        <v>0</v>
      </c>
      <c r="D89" s="70">
        <v>0</v>
      </c>
      <c r="E89" s="70">
        <f t="shared" si="258"/>
        <v>3167265</v>
      </c>
      <c r="F89" s="296"/>
      <c r="H89" s="30" t="s">
        <v>25</v>
      </c>
      <c r="I89" s="31">
        <f t="shared" si="259"/>
        <v>3167265</v>
      </c>
      <c r="J89" s="31">
        <v>0</v>
      </c>
      <c r="K89" s="31">
        <v>0</v>
      </c>
      <c r="L89" s="31">
        <f t="shared" si="260"/>
        <v>3167265</v>
      </c>
      <c r="N89" s="56" t="s">
        <v>25</v>
      </c>
      <c r="O89" s="57">
        <f t="shared" si="261"/>
        <v>3167265</v>
      </c>
      <c r="P89" s="57">
        <v>0</v>
      </c>
      <c r="Q89" s="57">
        <v>0</v>
      </c>
      <c r="R89" s="57">
        <f t="shared" si="262"/>
        <v>3167265</v>
      </c>
      <c r="T89" s="86" t="s">
        <v>25</v>
      </c>
      <c r="U89" s="87">
        <f t="shared" si="263"/>
        <v>3167265</v>
      </c>
      <c r="V89" s="91">
        <v>0</v>
      </c>
      <c r="W89" s="91">
        <v>0</v>
      </c>
      <c r="X89" s="87">
        <f t="shared" si="264"/>
        <v>3167265</v>
      </c>
      <c r="Z89" s="114" t="s">
        <v>25</v>
      </c>
      <c r="AA89" s="115">
        <f t="shared" si="265"/>
        <v>3167265</v>
      </c>
      <c r="AB89" s="116">
        <v>0</v>
      </c>
      <c r="AC89" s="116">
        <v>0</v>
      </c>
      <c r="AD89" s="115">
        <f t="shared" si="266"/>
        <v>3167265</v>
      </c>
      <c r="AF89" s="143" t="s">
        <v>25</v>
      </c>
      <c r="AG89" s="144">
        <f t="shared" si="267"/>
        <v>3167265</v>
      </c>
      <c r="AH89" s="145">
        <v>0</v>
      </c>
      <c r="AI89" s="145">
        <v>0</v>
      </c>
      <c r="AJ89" s="144">
        <f t="shared" si="268"/>
        <v>3167265</v>
      </c>
      <c r="AL89" s="173" t="s">
        <v>25</v>
      </c>
      <c r="AM89" s="174">
        <f t="shared" si="269"/>
        <v>3167265</v>
      </c>
      <c r="AN89" s="175">
        <v>0</v>
      </c>
      <c r="AO89" s="175">
        <v>0</v>
      </c>
      <c r="AP89" s="174">
        <f t="shared" si="270"/>
        <v>3167265</v>
      </c>
      <c r="AR89" s="143" t="s">
        <v>25</v>
      </c>
      <c r="AS89" s="144">
        <f t="shared" si="271"/>
        <v>3167265</v>
      </c>
      <c r="AT89" s="145">
        <v>0</v>
      </c>
      <c r="AU89" s="145">
        <v>0</v>
      </c>
      <c r="AV89" s="144">
        <f t="shared" si="272"/>
        <v>3167265</v>
      </c>
      <c r="AX89" s="205" t="s">
        <v>25</v>
      </c>
      <c r="AY89" s="206">
        <f t="shared" si="273"/>
        <v>3167265</v>
      </c>
      <c r="AZ89" s="207">
        <v>0</v>
      </c>
      <c r="BA89" s="207">
        <v>0</v>
      </c>
      <c r="BB89" s="206">
        <f t="shared" si="274"/>
        <v>3167265</v>
      </c>
      <c r="BD89" s="237" t="s">
        <v>25</v>
      </c>
      <c r="BE89" s="238">
        <f t="shared" si="275"/>
        <v>3167265</v>
      </c>
      <c r="BF89" s="238">
        <v>0</v>
      </c>
      <c r="BG89" s="238">
        <v>0</v>
      </c>
      <c r="BH89" s="238">
        <f t="shared" si="276"/>
        <v>3167265</v>
      </c>
      <c r="BJ89" s="181" t="s">
        <v>25</v>
      </c>
      <c r="BK89" s="175">
        <f t="shared" si="277"/>
        <v>3167265</v>
      </c>
      <c r="BL89" s="175">
        <v>0</v>
      </c>
      <c r="BM89" s="175">
        <v>0</v>
      </c>
      <c r="BN89" s="175">
        <f t="shared" si="278"/>
        <v>3167265</v>
      </c>
      <c r="BP89" s="278" t="s">
        <v>25</v>
      </c>
      <c r="BQ89" s="279">
        <f t="shared" si="279"/>
        <v>3167265</v>
      </c>
      <c r="BR89" s="279">
        <v>0</v>
      </c>
      <c r="BS89" s="279">
        <v>0</v>
      </c>
      <c r="BT89" s="279">
        <f t="shared" si="280"/>
        <v>3167265</v>
      </c>
      <c r="BV89" s="407" t="s">
        <v>25</v>
      </c>
      <c r="BW89" s="415">
        <f t="shared" si="281"/>
        <v>3167265</v>
      </c>
      <c r="BX89" s="415">
        <f t="shared" si="282"/>
        <v>0</v>
      </c>
      <c r="BY89" s="415">
        <f t="shared" si="283"/>
        <v>0</v>
      </c>
      <c r="BZ89" s="415">
        <f t="shared" si="284"/>
        <v>3167265</v>
      </c>
      <c r="CC89" s="193"/>
    </row>
    <row r="90" spans="1:81" ht="14.25">
      <c r="A90" s="13" t="s">
        <v>26</v>
      </c>
      <c r="B90" s="70">
        <v>23232798</v>
      </c>
      <c r="C90" s="70">
        <v>0</v>
      </c>
      <c r="D90" s="70">
        <v>0</v>
      </c>
      <c r="E90" s="70">
        <f>+B90-C90-D90</f>
        <v>23232798</v>
      </c>
      <c r="F90" s="296"/>
      <c r="H90" s="30" t="s">
        <v>26</v>
      </c>
      <c r="I90" s="31">
        <f t="shared" si="259"/>
        <v>23232798</v>
      </c>
      <c r="J90" s="31">
        <v>0</v>
      </c>
      <c r="K90" s="31">
        <v>0</v>
      </c>
      <c r="L90" s="31">
        <f t="shared" si="260"/>
        <v>23232798</v>
      </c>
      <c r="N90" s="56" t="s">
        <v>26</v>
      </c>
      <c r="O90" s="57">
        <f t="shared" si="261"/>
        <v>23232798</v>
      </c>
      <c r="P90" s="57">
        <v>0</v>
      </c>
      <c r="Q90" s="57">
        <v>0</v>
      </c>
      <c r="R90" s="57">
        <f t="shared" si="262"/>
        <v>23232798</v>
      </c>
      <c r="T90" s="86" t="s">
        <v>26</v>
      </c>
      <c r="U90" s="87">
        <f t="shared" si="263"/>
        <v>23232798</v>
      </c>
      <c r="V90" s="91">
        <v>0</v>
      </c>
      <c r="W90" s="91">
        <v>115576</v>
      </c>
      <c r="X90" s="87">
        <f t="shared" si="264"/>
        <v>23117222</v>
      </c>
      <c r="Z90" s="114" t="s">
        <v>26</v>
      </c>
      <c r="AA90" s="115">
        <f t="shared" si="265"/>
        <v>23117222</v>
      </c>
      <c r="AB90" s="116">
        <v>0</v>
      </c>
      <c r="AC90" s="116">
        <v>110288</v>
      </c>
      <c r="AD90" s="115">
        <f t="shared" si="266"/>
        <v>23006934</v>
      </c>
      <c r="AF90" s="143" t="s">
        <v>26</v>
      </c>
      <c r="AG90" s="144">
        <f t="shared" si="267"/>
        <v>23006934</v>
      </c>
      <c r="AH90" s="145">
        <v>0</v>
      </c>
      <c r="AI90" s="145">
        <v>0</v>
      </c>
      <c r="AJ90" s="144">
        <f t="shared" si="268"/>
        <v>23006934</v>
      </c>
      <c r="AL90" s="173" t="s">
        <v>26</v>
      </c>
      <c r="AM90" s="174">
        <f t="shared" si="269"/>
        <v>23006934</v>
      </c>
      <c r="AN90" s="175">
        <v>0</v>
      </c>
      <c r="AO90" s="175">
        <v>0</v>
      </c>
      <c r="AP90" s="174">
        <f t="shared" si="270"/>
        <v>23006934</v>
      </c>
      <c r="AR90" s="143" t="s">
        <v>26</v>
      </c>
      <c r="AS90" s="144">
        <f t="shared" si="271"/>
        <v>23006934</v>
      </c>
      <c r="AT90" s="145">
        <v>0</v>
      </c>
      <c r="AU90" s="145">
        <v>0</v>
      </c>
      <c r="AV90" s="144">
        <f t="shared" si="272"/>
        <v>23006934</v>
      </c>
      <c r="AX90" s="205" t="s">
        <v>26</v>
      </c>
      <c r="AY90" s="206">
        <f t="shared" si="273"/>
        <v>23006934</v>
      </c>
      <c r="AZ90" s="207">
        <v>0</v>
      </c>
      <c r="BA90" s="207">
        <v>0</v>
      </c>
      <c r="BB90" s="206">
        <f t="shared" si="274"/>
        <v>23006934</v>
      </c>
      <c r="BD90" s="237" t="s">
        <v>26</v>
      </c>
      <c r="BE90" s="238">
        <f t="shared" si="275"/>
        <v>23006934</v>
      </c>
      <c r="BF90" s="238">
        <v>0</v>
      </c>
      <c r="BG90" s="238">
        <v>0</v>
      </c>
      <c r="BH90" s="238">
        <f t="shared" si="276"/>
        <v>23006934</v>
      </c>
      <c r="BJ90" s="181" t="s">
        <v>26</v>
      </c>
      <c r="BK90" s="175">
        <f t="shared" si="277"/>
        <v>23006934</v>
      </c>
      <c r="BL90" s="175">
        <v>0</v>
      </c>
      <c r="BM90" s="175">
        <v>0</v>
      </c>
      <c r="BN90" s="175">
        <f t="shared" si="278"/>
        <v>23006934</v>
      </c>
      <c r="BP90" s="278" t="s">
        <v>26</v>
      </c>
      <c r="BQ90" s="279">
        <f t="shared" si="279"/>
        <v>23006934</v>
      </c>
      <c r="BR90" s="279">
        <v>0</v>
      </c>
      <c r="BS90" s="279">
        <v>0</v>
      </c>
      <c r="BT90" s="279">
        <f t="shared" si="280"/>
        <v>23006934</v>
      </c>
      <c r="BV90" s="407" t="s">
        <v>26</v>
      </c>
      <c r="BW90" s="415">
        <f t="shared" si="281"/>
        <v>23232798</v>
      </c>
      <c r="BX90" s="415">
        <f t="shared" si="282"/>
        <v>0</v>
      </c>
      <c r="BY90" s="415">
        <f t="shared" si="283"/>
        <v>225864</v>
      </c>
      <c r="BZ90" s="415">
        <f>+BW90-BX90-BY90</f>
        <v>23006934</v>
      </c>
      <c r="CC90" s="193"/>
    </row>
    <row r="91" spans="1:81" ht="14.25">
      <c r="A91" s="3"/>
      <c r="B91" s="249"/>
      <c r="C91" s="249"/>
      <c r="D91" s="249"/>
      <c r="E91" s="249"/>
      <c r="F91" s="296"/>
      <c r="H91" s="25"/>
      <c r="I91" s="24"/>
      <c r="J91" s="24"/>
      <c r="K91" s="24"/>
      <c r="L91" s="24"/>
      <c r="N91" s="51"/>
      <c r="O91" s="50"/>
      <c r="P91" s="50"/>
      <c r="Q91" s="50"/>
      <c r="R91" s="50"/>
      <c r="T91" s="81"/>
      <c r="U91" s="80"/>
      <c r="V91" s="326"/>
      <c r="W91" s="326"/>
      <c r="X91" s="80"/>
      <c r="Z91" s="109"/>
      <c r="AA91" s="108"/>
      <c r="AB91" s="334"/>
      <c r="AC91" s="334"/>
      <c r="AD91" s="108"/>
      <c r="AF91" s="138"/>
      <c r="AG91" s="137"/>
      <c r="AH91" s="162"/>
      <c r="AI91" s="162"/>
      <c r="AJ91" s="137"/>
      <c r="AL91" s="168"/>
      <c r="AM91" s="167"/>
      <c r="AN91" s="183"/>
      <c r="AO91" s="183"/>
      <c r="AP91" s="167"/>
      <c r="AR91" s="138"/>
      <c r="AS91" s="137"/>
      <c r="AT91" s="162"/>
      <c r="AU91" s="162"/>
      <c r="AV91" s="137"/>
      <c r="AX91" s="200"/>
      <c r="AY91" s="199"/>
      <c r="AZ91" s="215"/>
      <c r="BA91" s="215"/>
      <c r="BB91" s="199"/>
      <c r="BD91" s="232"/>
      <c r="BE91" s="231"/>
      <c r="BF91" s="231"/>
      <c r="BG91" s="231"/>
      <c r="BH91" s="231"/>
      <c r="BJ91" s="255"/>
      <c r="BK91" s="183"/>
      <c r="BL91" s="183"/>
      <c r="BM91" s="183"/>
      <c r="BN91" s="183"/>
      <c r="BP91" s="273"/>
      <c r="BQ91" s="272"/>
      <c r="BR91" s="272"/>
      <c r="BS91" s="272"/>
      <c r="BT91" s="272"/>
      <c r="BV91" s="392"/>
      <c r="BW91" s="412"/>
      <c r="BX91" s="412"/>
      <c r="BY91" s="412"/>
      <c r="BZ91" s="412"/>
      <c r="CC91" s="193"/>
    </row>
    <row r="92" spans="1:81" ht="14.25">
      <c r="A92" s="3"/>
      <c r="B92" s="298"/>
      <c r="C92" s="249"/>
      <c r="D92" s="249"/>
      <c r="E92" s="249"/>
      <c r="F92" s="296"/>
      <c r="H92" s="25"/>
      <c r="I92" s="24"/>
      <c r="J92" s="24"/>
      <c r="K92" s="24"/>
      <c r="L92" s="24"/>
      <c r="N92" s="51"/>
      <c r="O92" s="50"/>
      <c r="P92" s="50"/>
      <c r="Q92" s="50"/>
      <c r="R92" s="50"/>
      <c r="T92" s="81"/>
      <c r="U92" s="80"/>
      <c r="V92" s="326"/>
      <c r="W92" s="326"/>
      <c r="X92" s="80"/>
      <c r="Z92" s="109"/>
      <c r="AA92" s="108"/>
      <c r="AB92" s="334"/>
      <c r="AC92" s="334"/>
      <c r="AD92" s="108"/>
      <c r="AF92" s="138"/>
      <c r="AG92" s="137"/>
      <c r="AH92" s="162"/>
      <c r="AI92" s="162"/>
      <c r="AJ92" s="137"/>
      <c r="AL92" s="168"/>
      <c r="AM92" s="167"/>
      <c r="AN92" s="183"/>
      <c r="AO92" s="183"/>
      <c r="AP92" s="167"/>
      <c r="AR92" s="138"/>
      <c r="AS92" s="137"/>
      <c r="AT92" s="162"/>
      <c r="AU92" s="162"/>
      <c r="AV92" s="137"/>
      <c r="AX92" s="200"/>
      <c r="AY92" s="199"/>
      <c r="AZ92" s="215"/>
      <c r="BA92" s="215"/>
      <c r="BB92" s="199"/>
      <c r="BD92" s="232"/>
      <c r="BE92" s="231"/>
      <c r="BF92" s="231"/>
      <c r="BG92" s="231"/>
      <c r="BH92" s="231"/>
      <c r="BJ92" s="255"/>
      <c r="BK92" s="183"/>
      <c r="BL92" s="183"/>
      <c r="BM92" s="183"/>
      <c r="BN92" s="183"/>
      <c r="BP92" s="273"/>
      <c r="BQ92" s="272"/>
      <c r="BR92" s="272"/>
      <c r="BS92" s="272"/>
      <c r="BT92" s="272"/>
      <c r="BV92" s="392"/>
      <c r="BW92" s="412"/>
      <c r="BX92" s="412"/>
      <c r="BY92" s="412"/>
      <c r="BZ92" s="412"/>
      <c r="CC92" s="193"/>
    </row>
    <row r="93" spans="1:81" ht="15.75">
      <c r="A93" s="1" t="s">
        <v>3</v>
      </c>
      <c r="B93" s="249"/>
      <c r="C93" s="249"/>
      <c r="D93" s="249"/>
      <c r="E93" s="249"/>
      <c r="F93" s="296"/>
      <c r="H93" s="23" t="s">
        <v>3</v>
      </c>
      <c r="I93" s="24"/>
      <c r="J93" s="24"/>
      <c r="K93" s="24"/>
      <c r="L93" s="24"/>
      <c r="N93" s="49" t="s">
        <v>3</v>
      </c>
      <c r="O93" s="50"/>
      <c r="P93" s="50"/>
      <c r="Q93" s="50"/>
      <c r="R93" s="50"/>
      <c r="T93" s="79" t="s">
        <v>3</v>
      </c>
      <c r="U93" s="80"/>
      <c r="V93" s="326"/>
      <c r="W93" s="326"/>
      <c r="X93" s="80"/>
      <c r="Z93" s="107" t="s">
        <v>3</v>
      </c>
      <c r="AA93" s="108"/>
      <c r="AB93" s="334"/>
      <c r="AC93" s="334"/>
      <c r="AD93" s="108"/>
      <c r="AF93" s="136" t="s">
        <v>3</v>
      </c>
      <c r="AG93" s="137"/>
      <c r="AH93" s="162"/>
      <c r="AI93" s="162"/>
      <c r="AJ93" s="137"/>
      <c r="AL93" s="166" t="s">
        <v>3</v>
      </c>
      <c r="AM93" s="167"/>
      <c r="AN93" s="183"/>
      <c r="AO93" s="183"/>
      <c r="AP93" s="167"/>
      <c r="AR93" s="136" t="s">
        <v>3</v>
      </c>
      <c r="AS93" s="137"/>
      <c r="AT93" s="162"/>
      <c r="AU93" s="162"/>
      <c r="AV93" s="137"/>
      <c r="AX93" s="198" t="s">
        <v>3</v>
      </c>
      <c r="AY93" s="199"/>
      <c r="AZ93" s="215"/>
      <c r="BA93" s="215"/>
      <c r="BB93" s="199"/>
      <c r="BD93" s="230" t="s">
        <v>3</v>
      </c>
      <c r="BE93" s="231"/>
      <c r="BF93" s="231"/>
      <c r="BG93" s="231"/>
      <c r="BH93" s="231"/>
      <c r="BJ93" s="254" t="s">
        <v>3</v>
      </c>
      <c r="BK93" s="183"/>
      <c r="BL93" s="183"/>
      <c r="BM93" s="183"/>
      <c r="BN93" s="183"/>
      <c r="BP93" s="271" t="s">
        <v>3</v>
      </c>
      <c r="BQ93" s="272"/>
      <c r="BR93" s="272"/>
      <c r="BS93" s="272"/>
      <c r="BT93" s="272"/>
      <c r="BV93" s="23" t="s">
        <v>3</v>
      </c>
      <c r="BW93" s="421"/>
      <c r="BX93" s="421"/>
      <c r="BY93" s="421"/>
      <c r="BZ93" s="421"/>
      <c r="CC93" s="193"/>
    </row>
    <row r="94" spans="1:81" ht="14.25">
      <c r="A94" s="3"/>
      <c r="B94" s="298">
        <f>+B95+B99+B103</f>
        <v>700964354</v>
      </c>
      <c r="C94" s="249"/>
      <c r="D94" s="249"/>
      <c r="E94" s="249"/>
      <c r="F94" s="296"/>
      <c r="H94" s="25"/>
      <c r="I94" s="24"/>
      <c r="J94" s="24"/>
      <c r="K94" s="24"/>
      <c r="L94" s="24"/>
      <c r="N94" s="51"/>
      <c r="O94" s="50"/>
      <c r="P94" s="50"/>
      <c r="Q94" s="50"/>
      <c r="R94" s="50"/>
      <c r="T94" s="81"/>
      <c r="U94" s="80"/>
      <c r="V94" s="326"/>
      <c r="W94" s="326"/>
      <c r="X94" s="80"/>
      <c r="Z94" s="109"/>
      <c r="AA94" s="108"/>
      <c r="AB94" s="334"/>
      <c r="AC94" s="334"/>
      <c r="AD94" s="108"/>
      <c r="AF94" s="138"/>
      <c r="AG94" s="137"/>
      <c r="AH94" s="162"/>
      <c r="AI94" s="162"/>
      <c r="AJ94" s="137"/>
      <c r="AL94" s="168"/>
      <c r="AM94" s="167"/>
      <c r="AN94" s="183"/>
      <c r="AO94" s="183"/>
      <c r="AP94" s="167"/>
      <c r="AR94" s="138"/>
      <c r="AS94" s="137"/>
      <c r="AT94" s="162"/>
      <c r="AU94" s="162"/>
      <c r="AV94" s="137"/>
      <c r="AX94" s="200"/>
      <c r="AY94" s="199"/>
      <c r="AZ94" s="215"/>
      <c r="BA94" s="215"/>
      <c r="BB94" s="199"/>
      <c r="BD94" s="232"/>
      <c r="BE94" s="231"/>
      <c r="BF94" s="231"/>
      <c r="BG94" s="231"/>
      <c r="BH94" s="231"/>
      <c r="BJ94" s="255"/>
      <c r="BK94" s="183"/>
      <c r="BL94" s="183"/>
      <c r="BM94" s="183"/>
      <c r="BN94" s="183"/>
      <c r="BP94" s="273"/>
      <c r="BQ94" s="272"/>
      <c r="BR94" s="272"/>
      <c r="BS94" s="272"/>
      <c r="BT94" s="272"/>
      <c r="BV94" s="392"/>
      <c r="BW94" s="412"/>
      <c r="BX94" s="412"/>
      <c r="BY94" s="412"/>
      <c r="BZ94" s="412"/>
      <c r="CC94" s="193"/>
    </row>
    <row r="95" spans="1:81" s="19" customFormat="1" ht="15">
      <c r="A95" s="15" t="s">
        <v>14</v>
      </c>
      <c r="B95" s="293">
        <f>+B97</f>
        <v>139955157</v>
      </c>
      <c r="C95" s="293">
        <f aca="true" t="shared" si="285" ref="C95:D95">+C97</f>
        <v>0</v>
      </c>
      <c r="D95" s="293">
        <f t="shared" si="285"/>
        <v>0</v>
      </c>
      <c r="E95" s="293">
        <f>+B95-C95-D95</f>
        <v>139955157</v>
      </c>
      <c r="F95" s="296"/>
      <c r="H95" s="26" t="s">
        <v>14</v>
      </c>
      <c r="I95" s="27">
        <f>+I97</f>
        <v>139955157</v>
      </c>
      <c r="J95" s="27">
        <f aca="true" t="shared" si="286" ref="J95:K95">+J97</f>
        <v>0</v>
      </c>
      <c r="K95" s="27">
        <f t="shared" si="286"/>
        <v>0</v>
      </c>
      <c r="L95" s="27">
        <f>+I95-J95-K95</f>
        <v>139955157</v>
      </c>
      <c r="N95" s="52" t="s">
        <v>14</v>
      </c>
      <c r="O95" s="53">
        <f>+O97</f>
        <v>139955157</v>
      </c>
      <c r="P95" s="53">
        <f aca="true" t="shared" si="287" ref="P95:Q95">+P97</f>
        <v>0</v>
      </c>
      <c r="Q95" s="53">
        <f t="shared" si="287"/>
        <v>0</v>
      </c>
      <c r="R95" s="53">
        <f>+O95-P95-Q95</f>
        <v>139955157</v>
      </c>
      <c r="T95" s="82" t="s">
        <v>14</v>
      </c>
      <c r="U95" s="83">
        <f>+U97</f>
        <v>139955157</v>
      </c>
      <c r="V95" s="102">
        <f aca="true" t="shared" si="288" ref="V95:W95">+V97</f>
        <v>0</v>
      </c>
      <c r="W95" s="102">
        <f t="shared" si="288"/>
        <v>0</v>
      </c>
      <c r="X95" s="83">
        <f>+U95-V95-W95</f>
        <v>139955157</v>
      </c>
      <c r="Z95" s="110" t="s">
        <v>14</v>
      </c>
      <c r="AA95" s="111">
        <f>+AA97</f>
        <v>139955157</v>
      </c>
      <c r="AB95" s="120">
        <f aca="true" t="shared" si="289" ref="AB95:AC95">+AB97</f>
        <v>0</v>
      </c>
      <c r="AC95" s="120">
        <f t="shared" si="289"/>
        <v>0</v>
      </c>
      <c r="AD95" s="111">
        <f>+AA95-AB95-AC95</f>
        <v>139955157</v>
      </c>
      <c r="AF95" s="139" t="s">
        <v>14</v>
      </c>
      <c r="AG95" s="140">
        <f>+AG97</f>
        <v>139955157</v>
      </c>
      <c r="AH95" s="149">
        <f aca="true" t="shared" si="290" ref="AH95:AI95">+AH97</f>
        <v>0</v>
      </c>
      <c r="AI95" s="149">
        <f t="shared" si="290"/>
        <v>0</v>
      </c>
      <c r="AJ95" s="140">
        <f>+AG95-AH95-AI95</f>
        <v>139955157</v>
      </c>
      <c r="AL95" s="169" t="s">
        <v>14</v>
      </c>
      <c r="AM95" s="170">
        <f>+AM97</f>
        <v>139955157</v>
      </c>
      <c r="AN95" s="179">
        <f aca="true" t="shared" si="291" ref="AN95:AO95">+AN97</f>
        <v>0</v>
      </c>
      <c r="AO95" s="179">
        <f t="shared" si="291"/>
        <v>0</v>
      </c>
      <c r="AP95" s="170">
        <f>+AM95-AN95-AO95</f>
        <v>139955157</v>
      </c>
      <c r="AR95" s="139" t="s">
        <v>14</v>
      </c>
      <c r="AS95" s="140">
        <f>+AS97</f>
        <v>139955157</v>
      </c>
      <c r="AT95" s="149">
        <f aca="true" t="shared" si="292" ref="AT95:AU95">+AT97</f>
        <v>0</v>
      </c>
      <c r="AU95" s="149">
        <f t="shared" si="292"/>
        <v>0</v>
      </c>
      <c r="AV95" s="140">
        <f>+AS95-AT95-AU95</f>
        <v>139955157</v>
      </c>
      <c r="AX95" s="201" t="s">
        <v>14</v>
      </c>
      <c r="AY95" s="202">
        <f>+AY97</f>
        <v>139955157</v>
      </c>
      <c r="AZ95" s="211">
        <f aca="true" t="shared" si="293" ref="AZ95:BA95">+AZ97</f>
        <v>0</v>
      </c>
      <c r="BA95" s="211">
        <f t="shared" si="293"/>
        <v>0</v>
      </c>
      <c r="BB95" s="202">
        <f>+AY95-AZ95-BA95</f>
        <v>139955157</v>
      </c>
      <c r="BD95" s="233" t="s">
        <v>14</v>
      </c>
      <c r="BE95" s="234">
        <f>+BE97</f>
        <v>139955157</v>
      </c>
      <c r="BF95" s="234">
        <f aca="true" t="shared" si="294" ref="BF95:BG95">+BF97</f>
        <v>0</v>
      </c>
      <c r="BG95" s="234">
        <f t="shared" si="294"/>
        <v>0</v>
      </c>
      <c r="BH95" s="234">
        <f>+BE95-BF95-BG95</f>
        <v>139955157</v>
      </c>
      <c r="BJ95" s="256" t="s">
        <v>14</v>
      </c>
      <c r="BK95" s="179">
        <f>+BK97</f>
        <v>139955157</v>
      </c>
      <c r="BL95" s="179">
        <f aca="true" t="shared" si="295" ref="BL95:BM95">+BL97</f>
        <v>0</v>
      </c>
      <c r="BM95" s="179">
        <f t="shared" si="295"/>
        <v>0</v>
      </c>
      <c r="BN95" s="179">
        <f>+BK95-BL95-BM95</f>
        <v>139955157</v>
      </c>
      <c r="BP95" s="274" t="s">
        <v>14</v>
      </c>
      <c r="BQ95" s="275">
        <f>+BQ97</f>
        <v>139955157</v>
      </c>
      <c r="BR95" s="275">
        <f aca="true" t="shared" si="296" ref="BR95:BS95">+BR97</f>
        <v>0</v>
      </c>
      <c r="BS95" s="275">
        <f t="shared" si="296"/>
        <v>0</v>
      </c>
      <c r="BT95" s="275">
        <f>+BQ95-BR95-BS95</f>
        <v>139955157</v>
      </c>
      <c r="BV95" s="388" t="s">
        <v>14</v>
      </c>
      <c r="BW95" s="413">
        <f>+BW97</f>
        <v>139955157</v>
      </c>
      <c r="BX95" s="413">
        <f aca="true" t="shared" si="297" ref="BX95:BY95">+BX97</f>
        <v>0</v>
      </c>
      <c r="BY95" s="413">
        <f t="shared" si="297"/>
        <v>0</v>
      </c>
      <c r="BZ95" s="413">
        <f>+BW95-BX95-BY95</f>
        <v>139955157</v>
      </c>
      <c r="CA95" s="194">
        <f>+BZ95+BZ99+BZ103</f>
        <v>487941878</v>
      </c>
      <c r="CB95" s="194">
        <f>+CA96-CA95</f>
        <v>0</v>
      </c>
      <c r="CC95" s="193"/>
    </row>
    <row r="96" spans="1:81" ht="14.25">
      <c r="A96" s="11" t="s">
        <v>1</v>
      </c>
      <c r="B96" s="294"/>
      <c r="C96" s="294"/>
      <c r="D96" s="294"/>
      <c r="E96" s="294"/>
      <c r="F96" s="296"/>
      <c r="H96" s="28" t="s">
        <v>1</v>
      </c>
      <c r="I96" s="29"/>
      <c r="J96" s="29"/>
      <c r="K96" s="29"/>
      <c r="L96" s="29"/>
      <c r="N96" s="54" t="s">
        <v>1</v>
      </c>
      <c r="O96" s="55"/>
      <c r="P96" s="55"/>
      <c r="Q96" s="55"/>
      <c r="R96" s="55"/>
      <c r="T96" s="84" t="s">
        <v>1</v>
      </c>
      <c r="U96" s="85"/>
      <c r="V96" s="103"/>
      <c r="W96" s="103"/>
      <c r="X96" s="85"/>
      <c r="Z96" s="112" t="s">
        <v>1</v>
      </c>
      <c r="AA96" s="113"/>
      <c r="AB96" s="121"/>
      <c r="AC96" s="121"/>
      <c r="AD96" s="113"/>
      <c r="AF96" s="141" t="s">
        <v>1</v>
      </c>
      <c r="AG96" s="142"/>
      <c r="AH96" s="150"/>
      <c r="AI96" s="150"/>
      <c r="AJ96" s="142"/>
      <c r="AL96" s="171" t="s">
        <v>1</v>
      </c>
      <c r="AM96" s="172"/>
      <c r="AN96" s="180"/>
      <c r="AO96" s="180"/>
      <c r="AP96" s="172"/>
      <c r="AR96" s="141" t="s">
        <v>1</v>
      </c>
      <c r="AS96" s="142"/>
      <c r="AT96" s="150"/>
      <c r="AU96" s="150"/>
      <c r="AV96" s="142"/>
      <c r="AX96" s="203" t="s">
        <v>1</v>
      </c>
      <c r="AY96" s="204"/>
      <c r="AZ96" s="212"/>
      <c r="BA96" s="212"/>
      <c r="BB96" s="204"/>
      <c r="BD96" s="235" t="s">
        <v>1</v>
      </c>
      <c r="BE96" s="236"/>
      <c r="BF96" s="236"/>
      <c r="BG96" s="236"/>
      <c r="BH96" s="236"/>
      <c r="BJ96" s="257" t="s">
        <v>1</v>
      </c>
      <c r="BK96" s="180"/>
      <c r="BL96" s="180"/>
      <c r="BM96" s="180"/>
      <c r="BN96" s="180"/>
      <c r="BP96" s="276" t="s">
        <v>1</v>
      </c>
      <c r="BQ96" s="277"/>
      <c r="BR96" s="277"/>
      <c r="BS96" s="277"/>
      <c r="BT96" s="277"/>
      <c r="BV96" s="406" t="s">
        <v>1</v>
      </c>
      <c r="BW96" s="414"/>
      <c r="BX96" s="414"/>
      <c r="BY96" s="414"/>
      <c r="BZ96" s="414"/>
      <c r="CA96" s="193">
        <v>487941878</v>
      </c>
      <c r="CC96" s="193"/>
    </row>
    <row r="97" spans="1:81" ht="14.25">
      <c r="A97" s="14" t="s">
        <v>27</v>
      </c>
      <c r="B97" s="70">
        <v>139955157</v>
      </c>
      <c r="C97" s="70">
        <v>0</v>
      </c>
      <c r="D97" s="70">
        <v>0</v>
      </c>
      <c r="E97" s="70">
        <f>+B97-C97-D97</f>
        <v>139955157</v>
      </c>
      <c r="F97" s="296">
        <v>200</v>
      </c>
      <c r="H97" s="36" t="s">
        <v>27</v>
      </c>
      <c r="I97" s="31">
        <f>+E97</f>
        <v>139955157</v>
      </c>
      <c r="J97" s="31">
        <v>0</v>
      </c>
      <c r="K97" s="31">
        <v>0</v>
      </c>
      <c r="L97" s="31">
        <f>+I97-J97-K97</f>
        <v>139955157</v>
      </c>
      <c r="N97" s="62" t="s">
        <v>27</v>
      </c>
      <c r="O97" s="57">
        <f>+L97</f>
        <v>139955157</v>
      </c>
      <c r="P97" s="57">
        <v>0</v>
      </c>
      <c r="Q97" s="57">
        <v>0</v>
      </c>
      <c r="R97" s="57">
        <f>+O97-P97-Q97</f>
        <v>139955157</v>
      </c>
      <c r="T97" s="94" t="s">
        <v>27</v>
      </c>
      <c r="U97" s="87">
        <f>+R97</f>
        <v>139955157</v>
      </c>
      <c r="V97" s="91">
        <v>0</v>
      </c>
      <c r="W97" s="91">
        <v>0</v>
      </c>
      <c r="X97" s="87">
        <f>+U97-V97-W97</f>
        <v>139955157</v>
      </c>
      <c r="Z97" s="125" t="s">
        <v>27</v>
      </c>
      <c r="AA97" s="115">
        <f>+X97</f>
        <v>139955157</v>
      </c>
      <c r="AB97" s="116">
        <v>0</v>
      </c>
      <c r="AC97" s="116">
        <v>0</v>
      </c>
      <c r="AD97" s="115">
        <f>+AA97-AB97-AC97</f>
        <v>139955157</v>
      </c>
      <c r="AF97" s="154" t="s">
        <v>27</v>
      </c>
      <c r="AG97" s="144">
        <f>+AD97</f>
        <v>139955157</v>
      </c>
      <c r="AH97" s="145">
        <v>0</v>
      </c>
      <c r="AI97" s="145">
        <v>0</v>
      </c>
      <c r="AJ97" s="144">
        <f>+AG97-AH97-AI97</f>
        <v>139955157</v>
      </c>
      <c r="AL97" s="186" t="s">
        <v>27</v>
      </c>
      <c r="AM97" s="174">
        <f>+AJ97</f>
        <v>139955157</v>
      </c>
      <c r="AN97" s="175">
        <v>0</v>
      </c>
      <c r="AO97" s="175">
        <v>0</v>
      </c>
      <c r="AP97" s="174">
        <f>+AM97-AN97-AO97</f>
        <v>139955157</v>
      </c>
      <c r="AR97" s="154" t="s">
        <v>27</v>
      </c>
      <c r="AS97" s="144">
        <f>+AP97</f>
        <v>139955157</v>
      </c>
      <c r="AT97" s="145">
        <v>0</v>
      </c>
      <c r="AU97" s="145">
        <v>0</v>
      </c>
      <c r="AV97" s="144">
        <f>+AS97-AT97-AU97</f>
        <v>139955157</v>
      </c>
      <c r="AX97" s="218" t="s">
        <v>27</v>
      </c>
      <c r="AY97" s="206">
        <f>+AV97</f>
        <v>139955157</v>
      </c>
      <c r="AZ97" s="207">
        <v>0</v>
      </c>
      <c r="BA97" s="207">
        <v>0</v>
      </c>
      <c r="BB97" s="206">
        <f>+AY97-AZ97-BA97</f>
        <v>139955157</v>
      </c>
      <c r="BD97" s="244" t="s">
        <v>27</v>
      </c>
      <c r="BE97" s="238">
        <f>+BB97</f>
        <v>139955157</v>
      </c>
      <c r="BF97" s="238">
        <v>0</v>
      </c>
      <c r="BG97" s="238">
        <v>0</v>
      </c>
      <c r="BH97" s="238">
        <f>+BE97-BF97-BG97</f>
        <v>139955157</v>
      </c>
      <c r="BJ97" s="261" t="s">
        <v>27</v>
      </c>
      <c r="BK97" s="175">
        <f>+BH97</f>
        <v>139955157</v>
      </c>
      <c r="BL97" s="175">
        <v>0</v>
      </c>
      <c r="BM97" s="175">
        <v>0</v>
      </c>
      <c r="BN97" s="175">
        <f>+BK97-BL97-BM97</f>
        <v>139955157</v>
      </c>
      <c r="BP97" s="285" t="s">
        <v>27</v>
      </c>
      <c r="BQ97" s="279">
        <f>+BN97</f>
        <v>139955157</v>
      </c>
      <c r="BR97" s="279">
        <v>0</v>
      </c>
      <c r="BS97" s="279">
        <v>0</v>
      </c>
      <c r="BT97" s="279">
        <f>+BQ97-BR97-BS97</f>
        <v>139955157</v>
      </c>
      <c r="BV97" s="410" t="s">
        <v>27</v>
      </c>
      <c r="BW97" s="415">
        <f>+B97</f>
        <v>139955157</v>
      </c>
      <c r="BX97" s="415">
        <f>+C97+J97+P97+V97+AB97+AH97+AN97+AT97+AZ97+BF97+BL97+BR97</f>
        <v>0</v>
      </c>
      <c r="BY97" s="415">
        <f>+D97+K97+Q97+W97+AC97+AI97+AO97+AU97+BA97+BG97+BM97+BS97</f>
        <v>0</v>
      </c>
      <c r="BZ97" s="415">
        <f>+BW97-BX97-BY97</f>
        <v>139955157</v>
      </c>
      <c r="CC97" s="193"/>
    </row>
    <row r="98" spans="1:81" ht="14.25">
      <c r="A98" s="17"/>
      <c r="B98" s="292"/>
      <c r="C98" s="292"/>
      <c r="D98" s="292"/>
      <c r="E98" s="292"/>
      <c r="F98" s="296"/>
      <c r="H98" s="32"/>
      <c r="I98" s="33"/>
      <c r="J98" s="33"/>
      <c r="K98" s="33"/>
      <c r="L98" s="33"/>
      <c r="N98" s="58"/>
      <c r="O98" s="59"/>
      <c r="P98" s="59"/>
      <c r="Q98" s="59"/>
      <c r="R98" s="59"/>
      <c r="T98" s="88"/>
      <c r="U98" s="89"/>
      <c r="V98" s="101"/>
      <c r="W98" s="101"/>
      <c r="X98" s="89"/>
      <c r="Z98" s="117"/>
      <c r="AA98" s="118"/>
      <c r="AB98" s="119"/>
      <c r="AC98" s="119"/>
      <c r="AD98" s="118"/>
      <c r="AF98" s="146"/>
      <c r="AG98" s="147"/>
      <c r="AH98" s="148"/>
      <c r="AI98" s="148"/>
      <c r="AJ98" s="147"/>
      <c r="AL98" s="176"/>
      <c r="AM98" s="177"/>
      <c r="AN98" s="178"/>
      <c r="AO98" s="178"/>
      <c r="AP98" s="177"/>
      <c r="AR98" s="146"/>
      <c r="AS98" s="147"/>
      <c r="AT98" s="148"/>
      <c r="AU98" s="148"/>
      <c r="AV98" s="147"/>
      <c r="AX98" s="208"/>
      <c r="AY98" s="209"/>
      <c r="AZ98" s="210"/>
      <c r="BA98" s="210"/>
      <c r="BB98" s="209"/>
      <c r="BD98" s="239"/>
      <c r="BE98" s="240"/>
      <c r="BF98" s="240"/>
      <c r="BG98" s="240"/>
      <c r="BH98" s="240"/>
      <c r="BJ98" s="258"/>
      <c r="BK98" s="178"/>
      <c r="BL98" s="178"/>
      <c r="BM98" s="178"/>
      <c r="BN98" s="178"/>
      <c r="BP98" s="280"/>
      <c r="BQ98" s="281"/>
      <c r="BR98" s="281"/>
      <c r="BS98" s="281"/>
      <c r="BT98" s="281"/>
      <c r="BV98" s="409"/>
      <c r="BW98" s="418"/>
      <c r="BX98" s="418"/>
      <c r="BY98" s="418"/>
      <c r="BZ98" s="418"/>
      <c r="CC98" s="193"/>
    </row>
    <row r="99" spans="1:81" s="19" customFormat="1" ht="15">
      <c r="A99" s="15" t="s">
        <v>12</v>
      </c>
      <c r="B99" s="293">
        <f>SUM(B101:B101)</f>
        <v>266582898</v>
      </c>
      <c r="C99" s="293">
        <f>SUM(C101:C101)</f>
        <v>0</v>
      </c>
      <c r="D99" s="293">
        <f>SUM(D101:D101)</f>
        <v>0</v>
      </c>
      <c r="E99" s="293">
        <f>+B99-C99-D99</f>
        <v>266582898</v>
      </c>
      <c r="F99" s="296"/>
      <c r="H99" s="26" t="s">
        <v>12</v>
      </c>
      <c r="I99" s="27">
        <f>SUM(I101:I101)</f>
        <v>266582898</v>
      </c>
      <c r="J99" s="27">
        <f>SUM(J101:J101)</f>
        <v>0</v>
      </c>
      <c r="K99" s="27">
        <f>SUM(K101:K101)</f>
        <v>0</v>
      </c>
      <c r="L99" s="27">
        <f>+I99-J99-K99</f>
        <v>266582898</v>
      </c>
      <c r="N99" s="52" t="s">
        <v>12</v>
      </c>
      <c r="O99" s="53">
        <f>SUM(O101:O101)</f>
        <v>266582898</v>
      </c>
      <c r="P99" s="53">
        <f>SUM(P101:P101)</f>
        <v>0</v>
      </c>
      <c r="Q99" s="53">
        <f>SUM(Q101:Q101)</f>
        <v>0</v>
      </c>
      <c r="R99" s="53">
        <f>+O99-P99-Q99</f>
        <v>266582898</v>
      </c>
      <c r="T99" s="82" t="s">
        <v>12</v>
      </c>
      <c r="U99" s="83">
        <f>SUM(U101:U101)</f>
        <v>266582898</v>
      </c>
      <c r="V99" s="102">
        <f>SUM(V101:V101)</f>
        <v>0</v>
      </c>
      <c r="W99" s="102">
        <f>SUM(W101:W101)</f>
        <v>5341425</v>
      </c>
      <c r="X99" s="83">
        <f>+U99-V99-W99</f>
        <v>261241473</v>
      </c>
      <c r="Z99" s="110" t="s">
        <v>12</v>
      </c>
      <c r="AA99" s="111">
        <f>SUM(AA101:AA101)</f>
        <v>261241473</v>
      </c>
      <c r="AB99" s="120">
        <f>SUM(AB101:AB101)</f>
        <v>0</v>
      </c>
      <c r="AC99" s="120">
        <f>SUM(AC101:AC101)</f>
        <v>39261204</v>
      </c>
      <c r="AD99" s="111">
        <f>+AA99-AB99-AC99</f>
        <v>221980269</v>
      </c>
      <c r="AF99" s="139" t="s">
        <v>12</v>
      </c>
      <c r="AG99" s="140">
        <f>SUM(AG101:AG101)</f>
        <v>221980269</v>
      </c>
      <c r="AH99" s="149">
        <f>SUM(AH101:AH101)</f>
        <v>0</v>
      </c>
      <c r="AI99" s="149">
        <f>SUM(AI101:AI101)</f>
        <v>31215088</v>
      </c>
      <c r="AJ99" s="140">
        <f>+AG99-AH99-AI99</f>
        <v>190765181</v>
      </c>
      <c r="AL99" s="169" t="s">
        <v>12</v>
      </c>
      <c r="AM99" s="170">
        <f>SUM(AM101:AM101)</f>
        <v>190765181</v>
      </c>
      <c r="AN99" s="179">
        <f>SUM(AN101:AN101)</f>
        <v>0</v>
      </c>
      <c r="AO99" s="179">
        <f>SUM(AO101:AO101)</f>
        <v>1827344</v>
      </c>
      <c r="AP99" s="170">
        <f>+AM99-AN99-AO99</f>
        <v>188937837</v>
      </c>
      <c r="AR99" s="139" t="s">
        <v>12</v>
      </c>
      <c r="AS99" s="140">
        <f>SUM(AS101:AS101)</f>
        <v>188937837</v>
      </c>
      <c r="AT99" s="149">
        <f>SUM(AT101:AT101)</f>
        <v>0</v>
      </c>
      <c r="AU99" s="149">
        <f>SUM(AU101:AU101)</f>
        <v>0</v>
      </c>
      <c r="AV99" s="140">
        <f>+AS99-AT99-AU99</f>
        <v>188937837</v>
      </c>
      <c r="AX99" s="201" t="s">
        <v>12</v>
      </c>
      <c r="AY99" s="202">
        <f>SUM(AY101:AY101)</f>
        <v>188937837</v>
      </c>
      <c r="AZ99" s="211">
        <f>SUM(AZ101:AZ101)</f>
        <v>0</v>
      </c>
      <c r="BA99" s="211">
        <f>SUM(BA101:BA101)</f>
        <v>0</v>
      </c>
      <c r="BB99" s="202">
        <f>+AY99-AZ99-BA99</f>
        <v>188937837</v>
      </c>
      <c r="BD99" s="233" t="s">
        <v>12</v>
      </c>
      <c r="BE99" s="234">
        <f>SUM(BE101:BE101)</f>
        <v>188937837</v>
      </c>
      <c r="BF99" s="234">
        <f>SUM(BF101:BF101)</f>
        <v>0</v>
      </c>
      <c r="BG99" s="234">
        <f>SUM(BG101:BG101)</f>
        <v>0</v>
      </c>
      <c r="BH99" s="234">
        <f>+BE99-BF99-BG99</f>
        <v>188937837</v>
      </c>
      <c r="BJ99" s="256" t="s">
        <v>12</v>
      </c>
      <c r="BK99" s="179">
        <f>SUM(BK101:BK101)</f>
        <v>188937837</v>
      </c>
      <c r="BL99" s="179">
        <f>SUM(BL101:BL101)</f>
        <v>0</v>
      </c>
      <c r="BM99" s="179">
        <f>SUM(BM101:BM101)</f>
        <v>0</v>
      </c>
      <c r="BN99" s="179">
        <f>+BK99-BL99-BM99</f>
        <v>188937837</v>
      </c>
      <c r="BP99" s="274" t="s">
        <v>12</v>
      </c>
      <c r="BQ99" s="275">
        <f>SUM(BQ101:BQ101)</f>
        <v>188937837</v>
      </c>
      <c r="BR99" s="275">
        <f>SUM(BR101:BR101)</f>
        <v>0</v>
      </c>
      <c r="BS99" s="275">
        <f>SUM(BS101:BS101)</f>
        <v>0</v>
      </c>
      <c r="BT99" s="275">
        <f>+BQ99-BR99-BS99</f>
        <v>188937837</v>
      </c>
      <c r="BV99" s="388" t="s">
        <v>12</v>
      </c>
      <c r="BW99" s="413">
        <f>SUM(BW101:BW101)</f>
        <v>266582898</v>
      </c>
      <c r="BX99" s="413">
        <f>SUM(BX101:BX101)</f>
        <v>0</v>
      </c>
      <c r="BY99" s="413">
        <f>SUM(BY101:BY101)</f>
        <v>77645061</v>
      </c>
      <c r="BZ99" s="413">
        <f>+BW99-BX99-BY99</f>
        <v>188937837</v>
      </c>
      <c r="CC99" s="193"/>
    </row>
    <row r="100" spans="1:81" ht="14.25">
      <c r="A100" s="11" t="s">
        <v>1</v>
      </c>
      <c r="B100" s="294"/>
      <c r="C100" s="294"/>
      <c r="D100" s="294"/>
      <c r="E100" s="294"/>
      <c r="F100" s="296"/>
      <c r="H100" s="28" t="s">
        <v>1</v>
      </c>
      <c r="I100" s="29"/>
      <c r="J100" s="29"/>
      <c r="K100" s="29"/>
      <c r="L100" s="29"/>
      <c r="N100" s="54" t="s">
        <v>1</v>
      </c>
      <c r="O100" s="55"/>
      <c r="P100" s="55"/>
      <c r="Q100" s="55"/>
      <c r="R100" s="55"/>
      <c r="T100" s="84" t="s">
        <v>1</v>
      </c>
      <c r="U100" s="85"/>
      <c r="V100" s="103"/>
      <c r="W100" s="103"/>
      <c r="X100" s="85"/>
      <c r="Z100" s="112" t="s">
        <v>1</v>
      </c>
      <c r="AA100" s="113"/>
      <c r="AB100" s="121"/>
      <c r="AC100" s="121"/>
      <c r="AD100" s="113"/>
      <c r="AF100" s="141" t="s">
        <v>1</v>
      </c>
      <c r="AG100" s="142"/>
      <c r="AH100" s="150"/>
      <c r="AI100" s="150"/>
      <c r="AJ100" s="142"/>
      <c r="AL100" s="171" t="s">
        <v>1</v>
      </c>
      <c r="AM100" s="172"/>
      <c r="AN100" s="180"/>
      <c r="AO100" s="180"/>
      <c r="AP100" s="172"/>
      <c r="AR100" s="141" t="s">
        <v>1</v>
      </c>
      <c r="AS100" s="142"/>
      <c r="AT100" s="150"/>
      <c r="AU100" s="150"/>
      <c r="AV100" s="142"/>
      <c r="AX100" s="203" t="s">
        <v>1</v>
      </c>
      <c r="AY100" s="204"/>
      <c r="AZ100" s="212"/>
      <c r="BA100" s="212"/>
      <c r="BB100" s="204"/>
      <c r="BD100" s="235" t="s">
        <v>1</v>
      </c>
      <c r="BE100" s="236"/>
      <c r="BF100" s="236"/>
      <c r="BG100" s="236"/>
      <c r="BH100" s="236"/>
      <c r="BJ100" s="257" t="s">
        <v>1</v>
      </c>
      <c r="BK100" s="180"/>
      <c r="BL100" s="180"/>
      <c r="BM100" s="180"/>
      <c r="BN100" s="180"/>
      <c r="BP100" s="276" t="s">
        <v>1</v>
      </c>
      <c r="BQ100" s="277"/>
      <c r="BR100" s="277"/>
      <c r="BS100" s="277"/>
      <c r="BT100" s="277"/>
      <c r="BV100" s="406" t="s">
        <v>1</v>
      </c>
      <c r="BW100" s="414"/>
      <c r="BX100" s="414"/>
      <c r="BY100" s="414"/>
      <c r="BZ100" s="414"/>
      <c r="CC100" s="193"/>
    </row>
    <row r="101" spans="1:81" ht="14.25">
      <c r="A101" s="14" t="s">
        <v>27</v>
      </c>
      <c r="B101" s="70">
        <v>266582898</v>
      </c>
      <c r="C101" s="70">
        <v>0</v>
      </c>
      <c r="D101" s="70">
        <v>0</v>
      </c>
      <c r="E101" s="70">
        <f>+B101-C101-D101</f>
        <v>266582898</v>
      </c>
      <c r="F101" s="296">
        <v>802288</v>
      </c>
      <c r="H101" s="36" t="s">
        <v>27</v>
      </c>
      <c r="I101" s="31">
        <f>+E101</f>
        <v>266582898</v>
      </c>
      <c r="J101" s="31">
        <v>0</v>
      </c>
      <c r="K101" s="31">
        <v>0</v>
      </c>
      <c r="L101" s="31">
        <f>+I101-J101-K101</f>
        <v>266582898</v>
      </c>
      <c r="N101" s="62" t="s">
        <v>27</v>
      </c>
      <c r="O101" s="57">
        <f>+L101</f>
        <v>266582898</v>
      </c>
      <c r="P101" s="57">
        <v>0</v>
      </c>
      <c r="Q101" s="57">
        <v>0</v>
      </c>
      <c r="R101" s="57">
        <f>+O101-P101-Q101</f>
        <v>266582898</v>
      </c>
      <c r="T101" s="94" t="s">
        <v>27</v>
      </c>
      <c r="U101" s="87">
        <f>+R101</f>
        <v>266582898</v>
      </c>
      <c r="V101" s="91">
        <v>0</v>
      </c>
      <c r="W101" s="91">
        <v>5341425</v>
      </c>
      <c r="X101" s="87">
        <f>+U101-V101-W101</f>
        <v>261241473</v>
      </c>
      <c r="Z101" s="125" t="s">
        <v>27</v>
      </c>
      <c r="AA101" s="115">
        <f>+X101</f>
        <v>261241473</v>
      </c>
      <c r="AB101" s="116">
        <v>0</v>
      </c>
      <c r="AC101" s="116">
        <v>39261204</v>
      </c>
      <c r="AD101" s="115">
        <f>+AA101-AB101-AC101</f>
        <v>221980269</v>
      </c>
      <c r="AF101" s="154" t="s">
        <v>27</v>
      </c>
      <c r="AG101" s="144">
        <f>+AD101</f>
        <v>221980269</v>
      </c>
      <c r="AH101" s="145">
        <v>0</v>
      </c>
      <c r="AI101" s="145">
        <v>31215088</v>
      </c>
      <c r="AJ101" s="144">
        <f>+AG101-AH101-AI101</f>
        <v>190765181</v>
      </c>
      <c r="AL101" s="186" t="s">
        <v>27</v>
      </c>
      <c r="AM101" s="174">
        <f>+AJ101</f>
        <v>190765181</v>
      </c>
      <c r="AN101" s="175">
        <v>0</v>
      </c>
      <c r="AO101" s="175">
        <v>1827344</v>
      </c>
      <c r="AP101" s="174">
        <f>+AM101-AN101-AO101</f>
        <v>188937837</v>
      </c>
      <c r="AR101" s="154" t="s">
        <v>27</v>
      </c>
      <c r="AS101" s="144">
        <f>+AP101</f>
        <v>188937837</v>
      </c>
      <c r="AT101" s="145">
        <v>0</v>
      </c>
      <c r="AU101" s="145">
        <v>0</v>
      </c>
      <c r="AV101" s="144">
        <f>+AS101-AT101-AU101</f>
        <v>188937837</v>
      </c>
      <c r="AX101" s="218" t="s">
        <v>27</v>
      </c>
      <c r="AY101" s="206">
        <f>+AV101</f>
        <v>188937837</v>
      </c>
      <c r="AZ101" s="207">
        <v>0</v>
      </c>
      <c r="BA101" s="207">
        <v>0</v>
      </c>
      <c r="BB101" s="206">
        <f>+AY101-AZ101-BA101</f>
        <v>188937837</v>
      </c>
      <c r="BD101" s="244" t="s">
        <v>27</v>
      </c>
      <c r="BE101" s="238">
        <f>+BB101</f>
        <v>188937837</v>
      </c>
      <c r="BF101" s="238">
        <v>0</v>
      </c>
      <c r="BG101" s="238">
        <v>0</v>
      </c>
      <c r="BH101" s="238">
        <f>+BE101-BF101-BG101</f>
        <v>188937837</v>
      </c>
      <c r="BJ101" s="261" t="s">
        <v>27</v>
      </c>
      <c r="BK101" s="175">
        <f>+BH101</f>
        <v>188937837</v>
      </c>
      <c r="BL101" s="175">
        <v>0</v>
      </c>
      <c r="BM101" s="175">
        <v>0</v>
      </c>
      <c r="BN101" s="175">
        <f>+BK101-BL101-BM101</f>
        <v>188937837</v>
      </c>
      <c r="BP101" s="285" t="s">
        <v>27</v>
      </c>
      <c r="BQ101" s="279">
        <f>+BN101</f>
        <v>188937837</v>
      </c>
      <c r="BR101" s="279">
        <v>0</v>
      </c>
      <c r="BS101" s="279">
        <v>0</v>
      </c>
      <c r="BT101" s="279">
        <f>+BQ101-BR101-BS101</f>
        <v>188937837</v>
      </c>
      <c r="BV101" s="410" t="s">
        <v>27</v>
      </c>
      <c r="BW101" s="415">
        <f>+B101</f>
        <v>266582898</v>
      </c>
      <c r="BX101" s="415">
        <f>+C101+J101+P101+V101+AB101+AH101+AN101+AT101+AZ101+BF101+BL101+BR101</f>
        <v>0</v>
      </c>
      <c r="BY101" s="415">
        <f>+D101+K101+Q101+W101+AC101+AI101+AO101+AU101+BA101+BG101+BM101+BS101</f>
        <v>77645061</v>
      </c>
      <c r="BZ101" s="415">
        <f>+BW101-BX101-BY101</f>
        <v>188937837</v>
      </c>
      <c r="CC101" s="193"/>
    </row>
    <row r="102" spans="1:81" ht="14.25">
      <c r="A102" s="3"/>
      <c r="B102" s="301"/>
      <c r="C102" s="301"/>
      <c r="D102" s="301"/>
      <c r="E102" s="301"/>
      <c r="F102" s="296"/>
      <c r="H102" s="25"/>
      <c r="I102" s="35"/>
      <c r="J102" s="35"/>
      <c r="K102" s="35"/>
      <c r="L102" s="35"/>
      <c r="N102" s="51"/>
      <c r="O102" s="61"/>
      <c r="P102" s="61"/>
      <c r="Q102" s="61"/>
      <c r="R102" s="61"/>
      <c r="T102" s="81"/>
      <c r="U102" s="93"/>
      <c r="V102" s="328"/>
      <c r="W102" s="328"/>
      <c r="X102" s="93"/>
      <c r="Z102" s="109"/>
      <c r="AA102" s="124"/>
      <c r="AB102" s="336"/>
      <c r="AC102" s="336"/>
      <c r="AD102" s="124"/>
      <c r="AF102" s="138"/>
      <c r="AG102" s="153"/>
      <c r="AH102" s="340"/>
      <c r="AI102" s="340"/>
      <c r="AJ102" s="153"/>
      <c r="AL102" s="168"/>
      <c r="AM102" s="185"/>
      <c r="AN102" s="260"/>
      <c r="AO102" s="260"/>
      <c r="AP102" s="185"/>
      <c r="AR102" s="138"/>
      <c r="AS102" s="153"/>
      <c r="AT102" s="340"/>
      <c r="AU102" s="340"/>
      <c r="AV102" s="153"/>
      <c r="AX102" s="200"/>
      <c r="AY102" s="217"/>
      <c r="AZ102" s="225"/>
      <c r="BA102" s="225"/>
      <c r="BB102" s="217"/>
      <c r="BD102" s="232"/>
      <c r="BE102" s="243"/>
      <c r="BF102" s="243"/>
      <c r="BG102" s="243"/>
      <c r="BH102" s="243"/>
      <c r="BJ102" s="255"/>
      <c r="BK102" s="260"/>
      <c r="BL102" s="260"/>
      <c r="BM102" s="260"/>
      <c r="BN102" s="260"/>
      <c r="BP102" s="273"/>
      <c r="BQ102" s="284"/>
      <c r="BR102" s="284"/>
      <c r="BS102" s="284"/>
      <c r="BT102" s="284"/>
      <c r="BV102" s="392"/>
      <c r="BW102" s="424"/>
      <c r="BX102" s="424"/>
      <c r="BY102" s="424"/>
      <c r="BZ102" s="424"/>
      <c r="CC102" s="193"/>
    </row>
    <row r="103" spans="1:81" s="19" customFormat="1" ht="15">
      <c r="A103" s="15" t="s">
        <v>13</v>
      </c>
      <c r="B103" s="293">
        <f>SUM(B105:B108)</f>
        <v>294426299</v>
      </c>
      <c r="C103" s="293">
        <f aca="true" t="shared" si="298" ref="C103:D103">SUM(C105:C108)</f>
        <v>0</v>
      </c>
      <c r="D103" s="293">
        <f t="shared" si="298"/>
        <v>0</v>
      </c>
      <c r="E103" s="293">
        <f>+B103-C103-D103</f>
        <v>294426299</v>
      </c>
      <c r="F103" s="296"/>
      <c r="H103" s="26" t="s">
        <v>13</v>
      </c>
      <c r="I103" s="27">
        <f>SUM(I105:I108)</f>
        <v>294426299</v>
      </c>
      <c r="J103" s="27">
        <f aca="true" t="shared" si="299" ref="J103:K103">SUM(J105:J108)</f>
        <v>0</v>
      </c>
      <c r="K103" s="27">
        <f t="shared" si="299"/>
        <v>0</v>
      </c>
      <c r="L103" s="27">
        <f>+I103-J103-K103</f>
        <v>294426299</v>
      </c>
      <c r="N103" s="52" t="s">
        <v>13</v>
      </c>
      <c r="O103" s="53">
        <f>SUM(O105:O108)</f>
        <v>294426299</v>
      </c>
      <c r="P103" s="53">
        <f aca="true" t="shared" si="300" ref="P103:Q103">SUM(P105:P108)</f>
        <v>0</v>
      </c>
      <c r="Q103" s="53">
        <f t="shared" si="300"/>
        <v>0</v>
      </c>
      <c r="R103" s="53">
        <f>+O103-P103-Q103</f>
        <v>294426299</v>
      </c>
      <c r="T103" s="82" t="s">
        <v>13</v>
      </c>
      <c r="U103" s="83">
        <f>SUM(U105:U108)</f>
        <v>294426299</v>
      </c>
      <c r="V103" s="102">
        <f aca="true" t="shared" si="301" ref="V103:W103">SUM(V105:V108)</f>
        <v>0</v>
      </c>
      <c r="W103" s="102">
        <f t="shared" si="301"/>
        <v>42488954</v>
      </c>
      <c r="X103" s="83">
        <f>+U103-V103-W103</f>
        <v>251937345</v>
      </c>
      <c r="Z103" s="110" t="s">
        <v>13</v>
      </c>
      <c r="AA103" s="111">
        <f>SUM(AA105:AA108)</f>
        <v>251937345</v>
      </c>
      <c r="AB103" s="120">
        <f aca="true" t="shared" si="302" ref="AB103:AC103">SUM(AB105:AB108)</f>
        <v>0</v>
      </c>
      <c r="AC103" s="120">
        <f t="shared" si="302"/>
        <v>92888461</v>
      </c>
      <c r="AD103" s="111">
        <f>+AA103-AB103-AC103</f>
        <v>159048884</v>
      </c>
      <c r="AF103" s="139" t="s">
        <v>13</v>
      </c>
      <c r="AG103" s="140">
        <f>SUM(AG105:AG108)</f>
        <v>159048884</v>
      </c>
      <c r="AH103" s="149">
        <f aca="true" t="shared" si="303" ref="AH103:AI103">SUM(AH105:AH108)</f>
        <v>0</v>
      </c>
      <c r="AI103" s="149">
        <f t="shared" si="303"/>
        <v>0</v>
      </c>
      <c r="AJ103" s="140">
        <f>+AG103-AH103-AI103</f>
        <v>159048884</v>
      </c>
      <c r="AL103" s="169" t="s">
        <v>13</v>
      </c>
      <c r="AM103" s="170">
        <f>SUM(AM105:AM108)</f>
        <v>159048884</v>
      </c>
      <c r="AN103" s="179">
        <f aca="true" t="shared" si="304" ref="AN103:AO103">SUM(AN105:AN108)</f>
        <v>0</v>
      </c>
      <c r="AO103" s="179">
        <f t="shared" si="304"/>
        <v>0</v>
      </c>
      <c r="AP103" s="170">
        <f>+AM103-AN103-AO103</f>
        <v>159048884</v>
      </c>
      <c r="AR103" s="139" t="s">
        <v>13</v>
      </c>
      <c r="AS103" s="140">
        <f>SUM(AS105:AS108)</f>
        <v>159048884</v>
      </c>
      <c r="AT103" s="149">
        <f aca="true" t="shared" si="305" ref="AT103:AU103">SUM(AT105:AT108)</f>
        <v>0</v>
      </c>
      <c r="AU103" s="149">
        <f t="shared" si="305"/>
        <v>0</v>
      </c>
      <c r="AV103" s="140">
        <f>+AS103-AT103-AU103</f>
        <v>159048884</v>
      </c>
      <c r="AX103" s="201" t="s">
        <v>13</v>
      </c>
      <c r="AY103" s="202">
        <f>SUM(AY105:AY108)</f>
        <v>159048884</v>
      </c>
      <c r="AZ103" s="211">
        <f aca="true" t="shared" si="306" ref="AZ103:BA103">SUM(AZ105:AZ108)</f>
        <v>0</v>
      </c>
      <c r="BA103" s="211">
        <f t="shared" si="306"/>
        <v>0</v>
      </c>
      <c r="BB103" s="202">
        <f>+AY103-AZ103-BA103</f>
        <v>159048884</v>
      </c>
      <c r="BD103" s="233" t="s">
        <v>13</v>
      </c>
      <c r="BE103" s="234">
        <f>SUM(BE105:BE108)</f>
        <v>159048884</v>
      </c>
      <c r="BF103" s="234">
        <f aca="true" t="shared" si="307" ref="BF103:BG103">SUM(BF105:BF108)</f>
        <v>0</v>
      </c>
      <c r="BG103" s="234">
        <f t="shared" si="307"/>
        <v>0</v>
      </c>
      <c r="BH103" s="234">
        <f>+BE103-BF103-BG103</f>
        <v>159048884</v>
      </c>
      <c r="BJ103" s="256" t="s">
        <v>13</v>
      </c>
      <c r="BK103" s="179">
        <f>SUM(BK105:BK108)</f>
        <v>159048884</v>
      </c>
      <c r="BL103" s="179">
        <f aca="true" t="shared" si="308" ref="BL103:BM103">SUM(BL105:BL108)</f>
        <v>0</v>
      </c>
      <c r="BM103" s="179">
        <f t="shared" si="308"/>
        <v>0</v>
      </c>
      <c r="BN103" s="179">
        <f>+BK103-BL103-BM103</f>
        <v>159048884</v>
      </c>
      <c r="BP103" s="274" t="s">
        <v>13</v>
      </c>
      <c r="BQ103" s="275">
        <f>SUM(BQ105:BQ108)</f>
        <v>159048884</v>
      </c>
      <c r="BR103" s="275">
        <f aca="true" t="shared" si="309" ref="BR103:BS103">SUM(BR105:BR108)</f>
        <v>0</v>
      </c>
      <c r="BS103" s="275">
        <f t="shared" si="309"/>
        <v>0</v>
      </c>
      <c r="BT103" s="275">
        <f>+BQ103-BR103-BS103</f>
        <v>159048884</v>
      </c>
      <c r="BV103" s="388" t="s">
        <v>13</v>
      </c>
      <c r="BW103" s="413">
        <f>SUM(BW105:BW108)</f>
        <v>294426299</v>
      </c>
      <c r="BX103" s="413">
        <f aca="true" t="shared" si="310" ref="BX103:BY103">SUM(BX105:BX108)</f>
        <v>0</v>
      </c>
      <c r="BY103" s="413">
        <f t="shared" si="310"/>
        <v>135377415</v>
      </c>
      <c r="BZ103" s="413">
        <f>+BW103-BX103-BY103</f>
        <v>159048884</v>
      </c>
      <c r="CC103" s="193"/>
    </row>
    <row r="104" spans="1:81" ht="14.25">
      <c r="A104" s="11" t="s">
        <v>1</v>
      </c>
      <c r="B104" s="294"/>
      <c r="C104" s="294"/>
      <c r="D104" s="294"/>
      <c r="E104" s="294"/>
      <c r="F104" s="296"/>
      <c r="H104" s="28" t="s">
        <v>1</v>
      </c>
      <c r="I104" s="29"/>
      <c r="J104" s="29"/>
      <c r="K104" s="29"/>
      <c r="L104" s="29"/>
      <c r="N104" s="54" t="s">
        <v>1</v>
      </c>
      <c r="O104" s="55"/>
      <c r="P104" s="55"/>
      <c r="Q104" s="55"/>
      <c r="R104" s="55"/>
      <c r="T104" s="84" t="s">
        <v>1</v>
      </c>
      <c r="U104" s="85"/>
      <c r="V104" s="103"/>
      <c r="W104" s="103"/>
      <c r="X104" s="85"/>
      <c r="Z104" s="112" t="s">
        <v>1</v>
      </c>
      <c r="AA104" s="113"/>
      <c r="AB104" s="121"/>
      <c r="AC104" s="121"/>
      <c r="AD104" s="113"/>
      <c r="AF104" s="141" t="s">
        <v>1</v>
      </c>
      <c r="AG104" s="142"/>
      <c r="AH104" s="150"/>
      <c r="AI104" s="150"/>
      <c r="AJ104" s="142"/>
      <c r="AL104" s="171" t="s">
        <v>1</v>
      </c>
      <c r="AM104" s="172"/>
      <c r="AN104" s="180"/>
      <c r="AO104" s="180"/>
      <c r="AP104" s="172"/>
      <c r="AR104" s="141" t="s">
        <v>1</v>
      </c>
      <c r="AS104" s="142"/>
      <c r="AT104" s="150"/>
      <c r="AU104" s="150"/>
      <c r="AV104" s="142"/>
      <c r="AX104" s="203" t="s">
        <v>1</v>
      </c>
      <c r="AY104" s="204"/>
      <c r="AZ104" s="212"/>
      <c r="BA104" s="212"/>
      <c r="BB104" s="204"/>
      <c r="BD104" s="235" t="s">
        <v>1</v>
      </c>
      <c r="BE104" s="236"/>
      <c r="BF104" s="236"/>
      <c r="BG104" s="236"/>
      <c r="BH104" s="236"/>
      <c r="BJ104" s="257" t="s">
        <v>1</v>
      </c>
      <c r="BK104" s="180"/>
      <c r="BL104" s="180"/>
      <c r="BM104" s="180"/>
      <c r="BN104" s="180"/>
      <c r="BP104" s="276" t="s">
        <v>1</v>
      </c>
      <c r="BQ104" s="277"/>
      <c r="BR104" s="277"/>
      <c r="BS104" s="277"/>
      <c r="BT104" s="277"/>
      <c r="BV104" s="406" t="s">
        <v>1</v>
      </c>
      <c r="BW104" s="414"/>
      <c r="BX104" s="414"/>
      <c r="BY104" s="414"/>
      <c r="BZ104" s="414"/>
      <c r="CC104" s="193"/>
    </row>
    <row r="105" spans="1:81" ht="14.25">
      <c r="A105" s="14" t="s">
        <v>2</v>
      </c>
      <c r="B105" s="302">
        <v>0</v>
      </c>
      <c r="C105" s="302">
        <v>0</v>
      </c>
      <c r="D105" s="302">
        <v>0</v>
      </c>
      <c r="E105" s="70">
        <f aca="true" t="shared" si="311" ref="E105:E108">+B105-C105-D105</f>
        <v>0</v>
      </c>
      <c r="F105" s="296">
        <v>47</v>
      </c>
      <c r="H105" s="36" t="s">
        <v>2</v>
      </c>
      <c r="I105" s="31">
        <f aca="true" t="shared" si="312" ref="I105:I108">+E105</f>
        <v>0</v>
      </c>
      <c r="J105" s="31">
        <v>0</v>
      </c>
      <c r="K105" s="31">
        <v>0</v>
      </c>
      <c r="L105" s="31">
        <f>+I105-J105-K105</f>
        <v>0</v>
      </c>
      <c r="N105" s="62" t="s">
        <v>2</v>
      </c>
      <c r="O105" s="57">
        <f aca="true" t="shared" si="313" ref="O105:O108">+L105</f>
        <v>0</v>
      </c>
      <c r="P105" s="57">
        <v>0</v>
      </c>
      <c r="Q105" s="57">
        <v>0</v>
      </c>
      <c r="R105" s="57">
        <f>+O105-P105-Q105</f>
        <v>0</v>
      </c>
      <c r="T105" s="94" t="s">
        <v>2</v>
      </c>
      <c r="U105" s="87">
        <f aca="true" t="shared" si="314" ref="U105:U108">+R105</f>
        <v>0</v>
      </c>
      <c r="V105" s="91">
        <v>0</v>
      </c>
      <c r="W105" s="91">
        <v>0</v>
      </c>
      <c r="X105" s="87">
        <f>+U105-V105-W105</f>
        <v>0</v>
      </c>
      <c r="Z105" s="125" t="s">
        <v>2</v>
      </c>
      <c r="AA105" s="115">
        <f aca="true" t="shared" si="315" ref="AA105:AA108">+X105</f>
        <v>0</v>
      </c>
      <c r="AB105" s="116">
        <v>0</v>
      </c>
      <c r="AC105" s="116">
        <v>0</v>
      </c>
      <c r="AD105" s="115">
        <f>+AA105-AB105-AC105</f>
        <v>0</v>
      </c>
      <c r="AF105" s="154" t="s">
        <v>2</v>
      </c>
      <c r="AG105" s="144">
        <f aca="true" t="shared" si="316" ref="AG105:AG108">+AD105</f>
        <v>0</v>
      </c>
      <c r="AH105" s="145">
        <v>0</v>
      </c>
      <c r="AI105" s="145">
        <v>0</v>
      </c>
      <c r="AJ105" s="144">
        <f>+AG105-AH105-AI105</f>
        <v>0</v>
      </c>
      <c r="AL105" s="186" t="s">
        <v>2</v>
      </c>
      <c r="AM105" s="174">
        <f aca="true" t="shared" si="317" ref="AM105:AM108">+AJ105</f>
        <v>0</v>
      </c>
      <c r="AN105" s="175">
        <v>0</v>
      </c>
      <c r="AO105" s="175">
        <v>0</v>
      </c>
      <c r="AP105" s="174">
        <f>+AM105-AN105-AO105</f>
        <v>0</v>
      </c>
      <c r="AR105" s="154" t="s">
        <v>2</v>
      </c>
      <c r="AS105" s="144">
        <f aca="true" t="shared" si="318" ref="AS105:AS108">+AP105</f>
        <v>0</v>
      </c>
      <c r="AT105" s="145">
        <v>0</v>
      </c>
      <c r="AU105" s="145">
        <v>0</v>
      </c>
      <c r="AV105" s="144">
        <f>+AS105-AT105-AU105</f>
        <v>0</v>
      </c>
      <c r="AX105" s="218" t="s">
        <v>2</v>
      </c>
      <c r="AY105" s="206">
        <f aca="true" t="shared" si="319" ref="AY105:AY108">+AV105</f>
        <v>0</v>
      </c>
      <c r="AZ105" s="207">
        <v>0</v>
      </c>
      <c r="BA105" s="207">
        <v>0</v>
      </c>
      <c r="BB105" s="206">
        <f>+AY105-AZ105-BA105</f>
        <v>0</v>
      </c>
      <c r="BD105" s="244" t="s">
        <v>2</v>
      </c>
      <c r="BE105" s="238">
        <f aca="true" t="shared" si="320" ref="BE105:BE108">+BB105</f>
        <v>0</v>
      </c>
      <c r="BF105" s="238">
        <v>0</v>
      </c>
      <c r="BG105" s="238">
        <v>0</v>
      </c>
      <c r="BH105" s="238">
        <f>+BE105-BF105-BG105</f>
        <v>0</v>
      </c>
      <c r="BJ105" s="261" t="s">
        <v>2</v>
      </c>
      <c r="BK105" s="175">
        <f aca="true" t="shared" si="321" ref="BK105:BK108">+BH105</f>
        <v>0</v>
      </c>
      <c r="BL105" s="175">
        <v>0</v>
      </c>
      <c r="BM105" s="175">
        <v>0</v>
      </c>
      <c r="BN105" s="175">
        <f>+BK105-BL105-BM105</f>
        <v>0</v>
      </c>
      <c r="BP105" s="285" t="s">
        <v>2</v>
      </c>
      <c r="BQ105" s="279">
        <f aca="true" t="shared" si="322" ref="BQ105:BQ108">+BN105</f>
        <v>0</v>
      </c>
      <c r="BR105" s="279">
        <v>0</v>
      </c>
      <c r="BS105" s="279">
        <v>0</v>
      </c>
      <c r="BT105" s="279">
        <f>+BQ105-BR105-BS105</f>
        <v>0</v>
      </c>
      <c r="BV105" s="410" t="s">
        <v>2</v>
      </c>
      <c r="BW105" s="415">
        <f aca="true" t="shared" si="323" ref="BW105:BW108">+B105</f>
        <v>0</v>
      </c>
      <c r="BX105" s="415">
        <f aca="true" t="shared" si="324" ref="BX105:BX108">+C105+J105+P105+V105+AB105+AH105+AN105+AT105+AZ105+BF105+BL105+BR105</f>
        <v>0</v>
      </c>
      <c r="BY105" s="415">
        <f aca="true" t="shared" si="325" ref="BY105:BY108">+D105+K105+Q105+W105+AC105+AI105+AO105+AU105+BA105+BG105+BM105+BS105</f>
        <v>0</v>
      </c>
      <c r="BZ105" s="415">
        <f aca="true" t="shared" si="326" ref="BZ105:BZ108">+BW105-BX105-BY105</f>
        <v>0</v>
      </c>
      <c r="CC105" s="193"/>
    </row>
    <row r="106" spans="1:81" ht="14.25">
      <c r="A106" s="13" t="s">
        <v>26</v>
      </c>
      <c r="B106" s="302">
        <v>239150575</v>
      </c>
      <c r="C106" s="302">
        <v>0</v>
      </c>
      <c r="D106" s="302">
        <v>0</v>
      </c>
      <c r="E106" s="70">
        <f t="shared" si="311"/>
        <v>239150575</v>
      </c>
      <c r="F106" s="296">
        <v>40360.62</v>
      </c>
      <c r="H106" s="30" t="s">
        <v>26</v>
      </c>
      <c r="I106" s="31">
        <f t="shared" si="312"/>
        <v>239150575</v>
      </c>
      <c r="J106" s="31">
        <v>0</v>
      </c>
      <c r="K106" s="31">
        <v>0</v>
      </c>
      <c r="L106" s="31">
        <f>+I106-J106-K106</f>
        <v>239150575</v>
      </c>
      <c r="N106" s="56" t="s">
        <v>26</v>
      </c>
      <c r="O106" s="57">
        <f t="shared" si="313"/>
        <v>239150575</v>
      </c>
      <c r="P106" s="57">
        <v>0</v>
      </c>
      <c r="Q106" s="57">
        <v>0</v>
      </c>
      <c r="R106" s="57">
        <f>+O106-P106-Q106</f>
        <v>239150575</v>
      </c>
      <c r="T106" s="86" t="s">
        <v>26</v>
      </c>
      <c r="U106" s="87">
        <f t="shared" si="314"/>
        <v>239150575</v>
      </c>
      <c r="V106" s="91">
        <v>0</v>
      </c>
      <c r="W106" s="91">
        <v>42488954</v>
      </c>
      <c r="X106" s="87">
        <f>+U106-V106-W106</f>
        <v>196661621</v>
      </c>
      <c r="Z106" s="114" t="s">
        <v>26</v>
      </c>
      <c r="AA106" s="115">
        <f t="shared" si="315"/>
        <v>196661621</v>
      </c>
      <c r="AB106" s="116">
        <v>0</v>
      </c>
      <c r="AC106" s="116">
        <v>92888461</v>
      </c>
      <c r="AD106" s="115">
        <f>+AA106-AB106-AC106</f>
        <v>103773160</v>
      </c>
      <c r="AF106" s="143" t="s">
        <v>26</v>
      </c>
      <c r="AG106" s="144">
        <f t="shared" si="316"/>
        <v>103773160</v>
      </c>
      <c r="AH106" s="145">
        <v>0</v>
      </c>
      <c r="AI106" s="145">
        <v>0</v>
      </c>
      <c r="AJ106" s="144">
        <f>+AG106-AH106-AI106</f>
        <v>103773160</v>
      </c>
      <c r="AL106" s="173" t="s">
        <v>26</v>
      </c>
      <c r="AM106" s="174">
        <f t="shared" si="317"/>
        <v>103773160</v>
      </c>
      <c r="AN106" s="175">
        <v>0</v>
      </c>
      <c r="AO106" s="175">
        <v>0</v>
      </c>
      <c r="AP106" s="174">
        <f>+AM106-AN106-AO106</f>
        <v>103773160</v>
      </c>
      <c r="AR106" s="143" t="s">
        <v>26</v>
      </c>
      <c r="AS106" s="144">
        <f t="shared" si="318"/>
        <v>103773160</v>
      </c>
      <c r="AT106" s="145">
        <v>0</v>
      </c>
      <c r="AU106" s="145">
        <v>0</v>
      </c>
      <c r="AV106" s="144">
        <f>+AS106-AT106-AU106</f>
        <v>103773160</v>
      </c>
      <c r="AX106" s="205" t="s">
        <v>26</v>
      </c>
      <c r="AY106" s="206">
        <f t="shared" si="319"/>
        <v>103773160</v>
      </c>
      <c r="AZ106" s="207">
        <v>0</v>
      </c>
      <c r="BA106" s="207">
        <v>0</v>
      </c>
      <c r="BB106" s="206">
        <f>+AY106-AZ106-BA106</f>
        <v>103773160</v>
      </c>
      <c r="BD106" s="237" t="s">
        <v>26</v>
      </c>
      <c r="BE106" s="238">
        <f t="shared" si="320"/>
        <v>103773160</v>
      </c>
      <c r="BF106" s="238">
        <v>0</v>
      </c>
      <c r="BG106" s="238">
        <v>0</v>
      </c>
      <c r="BH106" s="238">
        <f>+BE106-BF106-BG106</f>
        <v>103773160</v>
      </c>
      <c r="BJ106" s="181" t="s">
        <v>26</v>
      </c>
      <c r="BK106" s="175">
        <f t="shared" si="321"/>
        <v>103773160</v>
      </c>
      <c r="BL106" s="175">
        <v>0</v>
      </c>
      <c r="BM106" s="175">
        <v>0</v>
      </c>
      <c r="BN106" s="175">
        <f>+BK106-BL106-BM106</f>
        <v>103773160</v>
      </c>
      <c r="BP106" s="278" t="s">
        <v>26</v>
      </c>
      <c r="BQ106" s="279">
        <f t="shared" si="322"/>
        <v>103773160</v>
      </c>
      <c r="BR106" s="279">
        <v>0</v>
      </c>
      <c r="BS106" s="279">
        <v>0</v>
      </c>
      <c r="BT106" s="279">
        <f>+BQ106-BR106-BS106</f>
        <v>103773160</v>
      </c>
      <c r="BV106" s="407" t="s">
        <v>26</v>
      </c>
      <c r="BW106" s="415">
        <f t="shared" si="323"/>
        <v>239150575</v>
      </c>
      <c r="BX106" s="415">
        <f t="shared" si="324"/>
        <v>0</v>
      </c>
      <c r="BY106" s="415">
        <f t="shared" si="325"/>
        <v>135377415</v>
      </c>
      <c r="BZ106" s="415">
        <f t="shared" si="326"/>
        <v>103773160</v>
      </c>
      <c r="CC106" s="193"/>
    </row>
    <row r="107" spans="1:81" ht="14.25">
      <c r="A107" s="14" t="s">
        <v>27</v>
      </c>
      <c r="B107" s="302">
        <v>54800000</v>
      </c>
      <c r="C107" s="302">
        <v>0</v>
      </c>
      <c r="D107" s="302">
        <v>0</v>
      </c>
      <c r="E107" s="70">
        <f t="shared" si="311"/>
        <v>54800000</v>
      </c>
      <c r="F107" s="296"/>
      <c r="H107" s="36" t="s">
        <v>27</v>
      </c>
      <c r="I107" s="31">
        <f t="shared" si="312"/>
        <v>54800000</v>
      </c>
      <c r="J107" s="31">
        <v>0</v>
      </c>
      <c r="K107" s="31">
        <v>0</v>
      </c>
      <c r="L107" s="31">
        <f>+I107-J107-K107</f>
        <v>54800000</v>
      </c>
      <c r="N107" s="62" t="s">
        <v>27</v>
      </c>
      <c r="O107" s="57">
        <f t="shared" si="313"/>
        <v>54800000</v>
      </c>
      <c r="P107" s="57">
        <v>0</v>
      </c>
      <c r="Q107" s="57">
        <v>0</v>
      </c>
      <c r="R107" s="57">
        <f>+O107-P107-Q107</f>
        <v>54800000</v>
      </c>
      <c r="T107" s="94" t="s">
        <v>27</v>
      </c>
      <c r="U107" s="87">
        <f t="shared" si="314"/>
        <v>54800000</v>
      </c>
      <c r="V107" s="91">
        <v>0</v>
      </c>
      <c r="W107" s="91">
        <v>0</v>
      </c>
      <c r="X107" s="87">
        <f>+U107-V107-W107</f>
        <v>54800000</v>
      </c>
      <c r="Z107" s="125" t="s">
        <v>27</v>
      </c>
      <c r="AA107" s="115">
        <f t="shared" si="315"/>
        <v>54800000</v>
      </c>
      <c r="AB107" s="116">
        <v>0</v>
      </c>
      <c r="AC107" s="116">
        <v>0</v>
      </c>
      <c r="AD107" s="115">
        <f>+AA107-AB107-AC107</f>
        <v>54800000</v>
      </c>
      <c r="AF107" s="154" t="s">
        <v>27</v>
      </c>
      <c r="AG107" s="144">
        <f t="shared" si="316"/>
        <v>54800000</v>
      </c>
      <c r="AH107" s="145">
        <v>0</v>
      </c>
      <c r="AI107" s="145">
        <v>0</v>
      </c>
      <c r="AJ107" s="144">
        <f>+AG107-AH107-AI107</f>
        <v>54800000</v>
      </c>
      <c r="AL107" s="186" t="s">
        <v>27</v>
      </c>
      <c r="AM107" s="174">
        <f t="shared" si="317"/>
        <v>54800000</v>
      </c>
      <c r="AN107" s="175">
        <v>0</v>
      </c>
      <c r="AO107" s="175">
        <v>0</v>
      </c>
      <c r="AP107" s="174">
        <f>+AM107-AN107-AO107</f>
        <v>54800000</v>
      </c>
      <c r="AR107" s="154" t="s">
        <v>27</v>
      </c>
      <c r="AS107" s="144">
        <f t="shared" si="318"/>
        <v>54800000</v>
      </c>
      <c r="AT107" s="145">
        <v>0</v>
      </c>
      <c r="AU107" s="145">
        <v>0</v>
      </c>
      <c r="AV107" s="144">
        <f>+AS107-AT107-AU107</f>
        <v>54800000</v>
      </c>
      <c r="AX107" s="218" t="s">
        <v>27</v>
      </c>
      <c r="AY107" s="206">
        <f t="shared" si="319"/>
        <v>54800000</v>
      </c>
      <c r="AZ107" s="207">
        <v>0</v>
      </c>
      <c r="BA107" s="207">
        <v>0</v>
      </c>
      <c r="BB107" s="206">
        <f>+AY107-AZ107-BA107</f>
        <v>54800000</v>
      </c>
      <c r="BD107" s="244" t="s">
        <v>27</v>
      </c>
      <c r="BE107" s="238">
        <f t="shared" si="320"/>
        <v>54800000</v>
      </c>
      <c r="BF107" s="238">
        <v>0</v>
      </c>
      <c r="BG107" s="238">
        <v>0</v>
      </c>
      <c r="BH107" s="238">
        <f>+BE107-BF107-BG107</f>
        <v>54800000</v>
      </c>
      <c r="BJ107" s="261" t="s">
        <v>27</v>
      </c>
      <c r="BK107" s="175">
        <f t="shared" si="321"/>
        <v>54800000</v>
      </c>
      <c r="BL107" s="175">
        <v>0</v>
      </c>
      <c r="BM107" s="175">
        <v>0</v>
      </c>
      <c r="BN107" s="175">
        <f>+BK107-BL107-BM107</f>
        <v>54800000</v>
      </c>
      <c r="BP107" s="285" t="s">
        <v>27</v>
      </c>
      <c r="BQ107" s="279">
        <f t="shared" si="322"/>
        <v>54800000</v>
      </c>
      <c r="BR107" s="279">
        <v>0</v>
      </c>
      <c r="BS107" s="279">
        <v>0</v>
      </c>
      <c r="BT107" s="279">
        <f>+BQ107-BR107-BS107</f>
        <v>54800000</v>
      </c>
      <c r="BV107" s="410" t="s">
        <v>27</v>
      </c>
      <c r="BW107" s="415">
        <f t="shared" si="323"/>
        <v>54800000</v>
      </c>
      <c r="BX107" s="415">
        <f t="shared" si="324"/>
        <v>0</v>
      </c>
      <c r="BY107" s="415">
        <f t="shared" si="325"/>
        <v>0</v>
      </c>
      <c r="BZ107" s="415">
        <f t="shared" si="326"/>
        <v>54800000</v>
      </c>
      <c r="CC107" s="193"/>
    </row>
    <row r="108" spans="1:81" ht="14.25">
      <c r="A108" s="14" t="s">
        <v>28</v>
      </c>
      <c r="B108" s="302">
        <v>475724</v>
      </c>
      <c r="C108" s="302">
        <v>0</v>
      </c>
      <c r="D108" s="302">
        <v>0</v>
      </c>
      <c r="E108" s="70">
        <f t="shared" si="311"/>
        <v>475724</v>
      </c>
      <c r="F108" s="296"/>
      <c r="H108" s="36" t="s">
        <v>28</v>
      </c>
      <c r="I108" s="31">
        <f t="shared" si="312"/>
        <v>475724</v>
      </c>
      <c r="J108" s="31">
        <v>0</v>
      </c>
      <c r="K108" s="31">
        <v>0</v>
      </c>
      <c r="L108" s="31">
        <f>+I108-J108-K108</f>
        <v>475724</v>
      </c>
      <c r="N108" s="62" t="s">
        <v>28</v>
      </c>
      <c r="O108" s="57">
        <f t="shared" si="313"/>
        <v>475724</v>
      </c>
      <c r="P108" s="57">
        <v>0</v>
      </c>
      <c r="Q108" s="57">
        <v>0</v>
      </c>
      <c r="R108" s="57">
        <f>+O108-P108-Q108</f>
        <v>475724</v>
      </c>
      <c r="T108" s="94" t="s">
        <v>28</v>
      </c>
      <c r="U108" s="87">
        <f t="shared" si="314"/>
        <v>475724</v>
      </c>
      <c r="V108" s="91">
        <v>0</v>
      </c>
      <c r="W108" s="91">
        <v>0</v>
      </c>
      <c r="X108" s="87">
        <f>+U108-V108-W108</f>
        <v>475724</v>
      </c>
      <c r="Z108" s="125" t="s">
        <v>28</v>
      </c>
      <c r="AA108" s="115">
        <f t="shared" si="315"/>
        <v>475724</v>
      </c>
      <c r="AB108" s="116">
        <v>0</v>
      </c>
      <c r="AC108" s="116">
        <v>0</v>
      </c>
      <c r="AD108" s="115">
        <f>+AA108-AB108-AC108</f>
        <v>475724</v>
      </c>
      <c r="AF108" s="154" t="s">
        <v>28</v>
      </c>
      <c r="AG108" s="144">
        <f t="shared" si="316"/>
        <v>475724</v>
      </c>
      <c r="AH108" s="145">
        <v>0</v>
      </c>
      <c r="AI108" s="145">
        <v>0</v>
      </c>
      <c r="AJ108" s="144">
        <f>+AG108-AH108-AI108</f>
        <v>475724</v>
      </c>
      <c r="AL108" s="186" t="s">
        <v>28</v>
      </c>
      <c r="AM108" s="174">
        <f t="shared" si="317"/>
        <v>475724</v>
      </c>
      <c r="AN108" s="175">
        <v>0</v>
      </c>
      <c r="AO108" s="175">
        <v>0</v>
      </c>
      <c r="AP108" s="174">
        <f>+AM108-AN108-AO108</f>
        <v>475724</v>
      </c>
      <c r="AR108" s="154" t="s">
        <v>28</v>
      </c>
      <c r="AS108" s="144">
        <f t="shared" si="318"/>
        <v>475724</v>
      </c>
      <c r="AT108" s="145">
        <v>0</v>
      </c>
      <c r="AU108" s="145">
        <v>0</v>
      </c>
      <c r="AV108" s="144">
        <f>+AS108-AT108-AU108</f>
        <v>475724</v>
      </c>
      <c r="AX108" s="218" t="s">
        <v>28</v>
      </c>
      <c r="AY108" s="206">
        <f t="shared" si="319"/>
        <v>475724</v>
      </c>
      <c r="AZ108" s="207">
        <v>0</v>
      </c>
      <c r="BA108" s="207">
        <v>0</v>
      </c>
      <c r="BB108" s="206">
        <f>+AY108-AZ108-BA108</f>
        <v>475724</v>
      </c>
      <c r="BD108" s="244" t="s">
        <v>28</v>
      </c>
      <c r="BE108" s="238">
        <f t="shared" si="320"/>
        <v>475724</v>
      </c>
      <c r="BF108" s="238">
        <v>0</v>
      </c>
      <c r="BG108" s="238">
        <v>0</v>
      </c>
      <c r="BH108" s="238">
        <f>+BE108-BF108-BG108</f>
        <v>475724</v>
      </c>
      <c r="BJ108" s="261" t="s">
        <v>28</v>
      </c>
      <c r="BK108" s="175">
        <f t="shared" si="321"/>
        <v>475724</v>
      </c>
      <c r="BL108" s="175">
        <v>0</v>
      </c>
      <c r="BM108" s="175">
        <v>0</v>
      </c>
      <c r="BN108" s="175">
        <f>+BK108-BL108-BM108</f>
        <v>475724</v>
      </c>
      <c r="BP108" s="285" t="s">
        <v>28</v>
      </c>
      <c r="BQ108" s="279">
        <f t="shared" si="322"/>
        <v>475724</v>
      </c>
      <c r="BR108" s="279">
        <v>0</v>
      </c>
      <c r="BS108" s="279">
        <v>0</v>
      </c>
      <c r="BT108" s="279">
        <f>+BQ108-BR108-BS108</f>
        <v>475724</v>
      </c>
      <c r="BV108" s="410" t="s">
        <v>28</v>
      </c>
      <c r="BW108" s="415">
        <f t="shared" si="323"/>
        <v>475724</v>
      </c>
      <c r="BX108" s="415">
        <f t="shared" si="324"/>
        <v>0</v>
      </c>
      <c r="BY108" s="415">
        <f t="shared" si="325"/>
        <v>0</v>
      </c>
      <c r="BZ108" s="415">
        <f t="shared" si="326"/>
        <v>475724</v>
      </c>
      <c r="CC108" s="193"/>
    </row>
    <row r="109" spans="1:81" ht="14.25">
      <c r="A109" s="3"/>
      <c r="B109" s="249"/>
      <c r="C109" s="249"/>
      <c r="D109" s="249"/>
      <c r="E109" s="249"/>
      <c r="F109" s="296"/>
      <c r="H109" s="25"/>
      <c r="I109" s="24"/>
      <c r="J109" s="24"/>
      <c r="K109" s="24"/>
      <c r="L109" s="24"/>
      <c r="N109" s="51"/>
      <c r="O109" s="50"/>
      <c r="P109" s="50"/>
      <c r="Q109" s="50"/>
      <c r="R109" s="50"/>
      <c r="T109" s="81"/>
      <c r="U109" s="80"/>
      <c r="V109" s="326"/>
      <c r="W109" s="326"/>
      <c r="X109" s="80"/>
      <c r="Z109" s="109"/>
      <c r="AA109" s="108"/>
      <c r="AB109" s="334"/>
      <c r="AC109" s="334"/>
      <c r="AD109" s="108"/>
      <c r="AF109" s="138"/>
      <c r="AG109" s="137"/>
      <c r="AH109" s="162"/>
      <c r="AI109" s="162"/>
      <c r="AJ109" s="137"/>
      <c r="AL109" s="168"/>
      <c r="AM109" s="167"/>
      <c r="AN109" s="183"/>
      <c r="AO109" s="183"/>
      <c r="AP109" s="167"/>
      <c r="AR109" s="138"/>
      <c r="AS109" s="137"/>
      <c r="AT109" s="162"/>
      <c r="AU109" s="162"/>
      <c r="AV109" s="137"/>
      <c r="AX109" s="200"/>
      <c r="AY109" s="199"/>
      <c r="AZ109" s="215"/>
      <c r="BA109" s="215"/>
      <c r="BB109" s="199"/>
      <c r="BD109" s="232"/>
      <c r="BE109" s="231"/>
      <c r="BF109" s="231"/>
      <c r="BG109" s="231"/>
      <c r="BH109" s="231"/>
      <c r="BJ109" s="255"/>
      <c r="BK109" s="183"/>
      <c r="BL109" s="183"/>
      <c r="BM109" s="183"/>
      <c r="BN109" s="183"/>
      <c r="BP109" s="273"/>
      <c r="BQ109" s="272"/>
      <c r="BR109" s="272"/>
      <c r="BS109" s="272"/>
      <c r="BT109" s="272"/>
      <c r="BV109" s="392"/>
      <c r="BW109" s="412"/>
      <c r="BX109" s="412"/>
      <c r="BY109" s="412"/>
      <c r="BZ109" s="412"/>
      <c r="CC109" s="193"/>
    </row>
    <row r="110" spans="1:81" ht="14.25">
      <c r="A110" s="2"/>
      <c r="B110" s="298"/>
      <c r="C110" s="249"/>
      <c r="D110" s="249"/>
      <c r="E110" s="249"/>
      <c r="F110" s="296"/>
      <c r="H110" s="37"/>
      <c r="I110" s="24"/>
      <c r="J110" s="24"/>
      <c r="K110" s="24"/>
      <c r="L110" s="24"/>
      <c r="N110" s="63"/>
      <c r="O110" s="50"/>
      <c r="P110" s="50"/>
      <c r="Q110" s="50"/>
      <c r="R110" s="50"/>
      <c r="T110" s="95"/>
      <c r="U110" s="80"/>
      <c r="V110" s="326"/>
      <c r="W110" s="326"/>
      <c r="X110" s="80"/>
      <c r="Z110" s="126"/>
      <c r="AA110" s="108"/>
      <c r="AB110" s="334"/>
      <c r="AC110" s="334"/>
      <c r="AD110" s="108"/>
      <c r="AF110" s="155"/>
      <c r="AG110" s="137"/>
      <c r="AH110" s="162"/>
      <c r="AI110" s="162"/>
      <c r="AJ110" s="137"/>
      <c r="AL110" s="187"/>
      <c r="AM110" s="167"/>
      <c r="AN110" s="183"/>
      <c r="AO110" s="183"/>
      <c r="AP110" s="167"/>
      <c r="AR110" s="155"/>
      <c r="AS110" s="137"/>
      <c r="AT110" s="162"/>
      <c r="AU110" s="162"/>
      <c r="AV110" s="137"/>
      <c r="AX110" s="219"/>
      <c r="AY110" s="199"/>
      <c r="AZ110" s="215"/>
      <c r="BA110" s="215"/>
      <c r="BB110" s="199"/>
      <c r="BD110" s="245"/>
      <c r="BE110" s="231"/>
      <c r="BF110" s="231"/>
      <c r="BG110" s="231"/>
      <c r="BH110" s="231"/>
      <c r="BJ110" s="262"/>
      <c r="BK110" s="183"/>
      <c r="BL110" s="183"/>
      <c r="BM110" s="183"/>
      <c r="BN110" s="183"/>
      <c r="BP110" s="286"/>
      <c r="BQ110" s="272"/>
      <c r="BR110" s="272"/>
      <c r="BS110" s="272"/>
      <c r="BT110" s="272"/>
      <c r="BV110" s="394"/>
      <c r="BW110" s="412"/>
      <c r="BX110" s="412"/>
      <c r="BY110" s="412"/>
      <c r="BZ110" s="412"/>
      <c r="CC110" s="193"/>
    </row>
    <row r="111" spans="1:81" ht="15.75">
      <c r="A111" s="1" t="s">
        <v>4</v>
      </c>
      <c r="B111" s="249"/>
      <c r="C111" s="249"/>
      <c r="D111" s="249"/>
      <c r="E111" s="249"/>
      <c r="F111" s="296"/>
      <c r="H111" s="23" t="s">
        <v>4</v>
      </c>
      <c r="I111" s="24"/>
      <c r="J111" s="24"/>
      <c r="K111" s="24"/>
      <c r="L111" s="24"/>
      <c r="N111" s="49" t="s">
        <v>4</v>
      </c>
      <c r="O111" s="50"/>
      <c r="P111" s="50"/>
      <c r="Q111" s="50"/>
      <c r="R111" s="50"/>
      <c r="T111" s="79" t="s">
        <v>4</v>
      </c>
      <c r="U111" s="80"/>
      <c r="V111" s="326"/>
      <c r="W111" s="326"/>
      <c r="X111" s="80"/>
      <c r="Z111" s="107" t="s">
        <v>4</v>
      </c>
      <c r="AA111" s="108"/>
      <c r="AB111" s="334"/>
      <c r="AC111" s="334"/>
      <c r="AD111" s="108"/>
      <c r="AF111" s="136" t="s">
        <v>4</v>
      </c>
      <c r="AG111" s="137"/>
      <c r="AH111" s="162"/>
      <c r="AI111" s="162"/>
      <c r="AJ111" s="137"/>
      <c r="AL111" s="166" t="s">
        <v>4</v>
      </c>
      <c r="AM111" s="167"/>
      <c r="AN111" s="183"/>
      <c r="AO111" s="183"/>
      <c r="AP111" s="167"/>
      <c r="AR111" s="136" t="s">
        <v>4</v>
      </c>
      <c r="AS111" s="137"/>
      <c r="AT111" s="162"/>
      <c r="AU111" s="162"/>
      <c r="AV111" s="137"/>
      <c r="AX111" s="198" t="s">
        <v>4</v>
      </c>
      <c r="AY111" s="199"/>
      <c r="AZ111" s="215"/>
      <c r="BA111" s="215"/>
      <c r="BB111" s="199"/>
      <c r="BD111" s="230" t="s">
        <v>4</v>
      </c>
      <c r="BE111" s="231"/>
      <c r="BF111" s="231"/>
      <c r="BG111" s="231"/>
      <c r="BH111" s="231"/>
      <c r="BJ111" s="254" t="s">
        <v>4</v>
      </c>
      <c r="BK111" s="183"/>
      <c r="BL111" s="183"/>
      <c r="BM111" s="183"/>
      <c r="BN111" s="183"/>
      <c r="BP111" s="271" t="s">
        <v>4</v>
      </c>
      <c r="BQ111" s="272"/>
      <c r="BR111" s="272"/>
      <c r="BS111" s="272"/>
      <c r="BT111" s="272"/>
      <c r="BV111" s="23" t="s">
        <v>4</v>
      </c>
      <c r="BW111" s="421"/>
      <c r="BX111" s="421"/>
      <c r="BY111" s="421"/>
      <c r="BZ111" s="421"/>
      <c r="CC111" s="193"/>
    </row>
    <row r="112" spans="1:81" ht="14.25">
      <c r="A112" s="3"/>
      <c r="B112" s="298">
        <f>+B113+B117+B122</f>
        <v>755103292</v>
      </c>
      <c r="C112" s="249"/>
      <c r="D112" s="249"/>
      <c r="E112" s="249"/>
      <c r="F112" s="296"/>
      <c r="H112" s="25"/>
      <c r="I112" s="24"/>
      <c r="J112" s="24"/>
      <c r="K112" s="24"/>
      <c r="L112" s="24"/>
      <c r="N112" s="51"/>
      <c r="O112" s="50"/>
      <c r="P112" s="50"/>
      <c r="Q112" s="50"/>
      <c r="R112" s="50"/>
      <c r="T112" s="81"/>
      <c r="U112" s="80"/>
      <c r="V112" s="326"/>
      <c r="W112" s="326"/>
      <c r="X112" s="80"/>
      <c r="Z112" s="109"/>
      <c r="AA112" s="108"/>
      <c r="AB112" s="334"/>
      <c r="AC112" s="334"/>
      <c r="AD112" s="108"/>
      <c r="AF112" s="138"/>
      <c r="AG112" s="137"/>
      <c r="AH112" s="162"/>
      <c r="AI112" s="162"/>
      <c r="AJ112" s="137"/>
      <c r="AL112" s="168"/>
      <c r="AM112" s="167"/>
      <c r="AN112" s="183"/>
      <c r="AO112" s="183"/>
      <c r="AP112" s="167"/>
      <c r="AR112" s="138"/>
      <c r="AS112" s="137"/>
      <c r="AT112" s="162"/>
      <c r="AU112" s="162"/>
      <c r="AV112" s="137"/>
      <c r="AX112" s="200"/>
      <c r="AY112" s="199"/>
      <c r="AZ112" s="215"/>
      <c r="BA112" s="215"/>
      <c r="BB112" s="199"/>
      <c r="BD112" s="232"/>
      <c r="BE112" s="231"/>
      <c r="BF112" s="231"/>
      <c r="BG112" s="231"/>
      <c r="BH112" s="231"/>
      <c r="BJ112" s="255"/>
      <c r="BK112" s="183"/>
      <c r="BL112" s="183"/>
      <c r="BM112" s="183"/>
      <c r="BN112" s="183"/>
      <c r="BP112" s="273"/>
      <c r="BQ112" s="272"/>
      <c r="BR112" s="272"/>
      <c r="BS112" s="272"/>
      <c r="BT112" s="272"/>
      <c r="BV112" s="392"/>
      <c r="BW112" s="412"/>
      <c r="BX112" s="412"/>
      <c r="BY112" s="412"/>
      <c r="BZ112" s="412"/>
      <c r="CC112" s="193"/>
    </row>
    <row r="113" spans="1:81" s="19" customFormat="1" ht="15">
      <c r="A113" s="15" t="s">
        <v>14</v>
      </c>
      <c r="B113" s="293">
        <f>+B115</f>
        <v>60864379</v>
      </c>
      <c r="C113" s="293">
        <f aca="true" t="shared" si="327" ref="C113:D113">+C115</f>
        <v>0</v>
      </c>
      <c r="D113" s="293">
        <f t="shared" si="327"/>
        <v>0</v>
      </c>
      <c r="E113" s="293">
        <f>+B113-C113-D113</f>
        <v>60864379</v>
      </c>
      <c r="F113" s="296"/>
      <c r="H113" s="26" t="s">
        <v>14</v>
      </c>
      <c r="I113" s="27">
        <f>+I115</f>
        <v>60864379</v>
      </c>
      <c r="J113" s="27">
        <f aca="true" t="shared" si="328" ref="J113:K113">+J115</f>
        <v>0</v>
      </c>
      <c r="K113" s="27">
        <f t="shared" si="328"/>
        <v>0</v>
      </c>
      <c r="L113" s="27">
        <f>+I113-J113-K113</f>
        <v>60864379</v>
      </c>
      <c r="N113" s="52" t="s">
        <v>14</v>
      </c>
      <c r="O113" s="53">
        <f>+O115</f>
        <v>60864379</v>
      </c>
      <c r="P113" s="53">
        <f aca="true" t="shared" si="329" ref="P113:Q113">+P115</f>
        <v>0</v>
      </c>
      <c r="Q113" s="53">
        <f t="shared" si="329"/>
        <v>0</v>
      </c>
      <c r="R113" s="53">
        <f>+O113-P113-Q113</f>
        <v>60864379</v>
      </c>
      <c r="T113" s="82" t="s">
        <v>14</v>
      </c>
      <c r="U113" s="83">
        <f>+U115</f>
        <v>60864379</v>
      </c>
      <c r="V113" s="102">
        <f aca="true" t="shared" si="330" ref="V113:W113">+V115</f>
        <v>0</v>
      </c>
      <c r="W113" s="102">
        <f t="shared" si="330"/>
        <v>0</v>
      </c>
      <c r="X113" s="83">
        <f>+U113-V113-W113</f>
        <v>60864379</v>
      </c>
      <c r="Z113" s="110" t="s">
        <v>14</v>
      </c>
      <c r="AA113" s="111">
        <f>+AA115</f>
        <v>60864379</v>
      </c>
      <c r="AB113" s="120">
        <f aca="true" t="shared" si="331" ref="AB113:AC113">+AB115</f>
        <v>0</v>
      </c>
      <c r="AC113" s="120">
        <f t="shared" si="331"/>
        <v>0</v>
      </c>
      <c r="AD113" s="111">
        <f>+AA113-AB113-AC113</f>
        <v>60864379</v>
      </c>
      <c r="AF113" s="139" t="s">
        <v>14</v>
      </c>
      <c r="AG113" s="140">
        <f>+AG115</f>
        <v>60864379</v>
      </c>
      <c r="AH113" s="149">
        <f aca="true" t="shared" si="332" ref="AH113:AI113">+AH115</f>
        <v>0</v>
      </c>
      <c r="AI113" s="149">
        <f t="shared" si="332"/>
        <v>0</v>
      </c>
      <c r="AJ113" s="140">
        <f>+AG113-AH113-AI113</f>
        <v>60864379</v>
      </c>
      <c r="AL113" s="169" t="s">
        <v>14</v>
      </c>
      <c r="AM113" s="170">
        <f>+AM115</f>
        <v>60864379</v>
      </c>
      <c r="AN113" s="179">
        <f aca="true" t="shared" si="333" ref="AN113:AO113">+AN115</f>
        <v>0</v>
      </c>
      <c r="AO113" s="179">
        <f t="shared" si="333"/>
        <v>0</v>
      </c>
      <c r="AP113" s="170">
        <f>+AM113-AN113-AO113</f>
        <v>60864379</v>
      </c>
      <c r="AR113" s="139" t="s">
        <v>14</v>
      </c>
      <c r="AS113" s="140">
        <f>+AS115</f>
        <v>60864379</v>
      </c>
      <c r="AT113" s="149">
        <f aca="true" t="shared" si="334" ref="AT113:AU113">+AT115</f>
        <v>0</v>
      </c>
      <c r="AU113" s="149">
        <f t="shared" si="334"/>
        <v>0</v>
      </c>
      <c r="AV113" s="140">
        <f>+AS113-AT113-AU113</f>
        <v>60864379</v>
      </c>
      <c r="AX113" s="201" t="s">
        <v>14</v>
      </c>
      <c r="AY113" s="202">
        <f>+AY115</f>
        <v>60864379</v>
      </c>
      <c r="AZ113" s="211">
        <f aca="true" t="shared" si="335" ref="AZ113:BA113">+AZ115</f>
        <v>0</v>
      </c>
      <c r="BA113" s="211">
        <f t="shared" si="335"/>
        <v>0</v>
      </c>
      <c r="BB113" s="202">
        <f>+AY113-AZ113-BA113</f>
        <v>60864379</v>
      </c>
      <c r="BD113" s="233" t="s">
        <v>14</v>
      </c>
      <c r="BE113" s="234">
        <f>+BE115</f>
        <v>60864379</v>
      </c>
      <c r="BF113" s="234">
        <f aca="true" t="shared" si="336" ref="BF113:BG113">+BF115</f>
        <v>0</v>
      </c>
      <c r="BG113" s="234">
        <f t="shared" si="336"/>
        <v>0</v>
      </c>
      <c r="BH113" s="234">
        <f>+BE113-BF113-BG113</f>
        <v>60864379</v>
      </c>
      <c r="BJ113" s="256" t="s">
        <v>14</v>
      </c>
      <c r="BK113" s="179">
        <f>+BK115</f>
        <v>60864379</v>
      </c>
      <c r="BL113" s="179">
        <f aca="true" t="shared" si="337" ref="BL113:BM113">+BL115</f>
        <v>0</v>
      </c>
      <c r="BM113" s="179">
        <f t="shared" si="337"/>
        <v>0</v>
      </c>
      <c r="BN113" s="179">
        <f>+BK113-BL113-BM113</f>
        <v>60864379</v>
      </c>
      <c r="BP113" s="274" t="s">
        <v>14</v>
      </c>
      <c r="BQ113" s="275">
        <f>+BQ115</f>
        <v>60864379</v>
      </c>
      <c r="BR113" s="275">
        <f aca="true" t="shared" si="338" ref="BR113:BS113">+BR115</f>
        <v>0</v>
      </c>
      <c r="BS113" s="275">
        <f t="shared" si="338"/>
        <v>0</v>
      </c>
      <c r="BT113" s="275">
        <f>+BQ113-BR113-BS113</f>
        <v>60864379</v>
      </c>
      <c r="BV113" s="388" t="s">
        <v>14</v>
      </c>
      <c r="BW113" s="413">
        <f>+BW115</f>
        <v>60864379</v>
      </c>
      <c r="BX113" s="413">
        <f aca="true" t="shared" si="339" ref="BX113:BY113">+BX115</f>
        <v>0</v>
      </c>
      <c r="BY113" s="413">
        <f t="shared" si="339"/>
        <v>0</v>
      </c>
      <c r="BZ113" s="413">
        <f>+BW113-BX113-BY113</f>
        <v>60864379</v>
      </c>
      <c r="CA113" s="194">
        <f>+BZ113+BZ117+BZ122</f>
        <v>581199389</v>
      </c>
      <c r="CB113" s="194">
        <f>+CA114-CA113</f>
        <v>0</v>
      </c>
      <c r="CC113" s="193"/>
    </row>
    <row r="114" spans="1:81" ht="14.25">
      <c r="A114" s="11" t="s">
        <v>1</v>
      </c>
      <c r="B114" s="294"/>
      <c r="C114" s="294"/>
      <c r="D114" s="294"/>
      <c r="E114" s="294"/>
      <c r="F114" s="296"/>
      <c r="H114" s="28" t="s">
        <v>1</v>
      </c>
      <c r="I114" s="29"/>
      <c r="J114" s="29"/>
      <c r="K114" s="29"/>
      <c r="L114" s="29"/>
      <c r="N114" s="54" t="s">
        <v>1</v>
      </c>
      <c r="O114" s="55"/>
      <c r="P114" s="55"/>
      <c r="Q114" s="55"/>
      <c r="R114" s="55"/>
      <c r="T114" s="84" t="s">
        <v>1</v>
      </c>
      <c r="U114" s="85"/>
      <c r="V114" s="103"/>
      <c r="W114" s="103"/>
      <c r="X114" s="85"/>
      <c r="Z114" s="112" t="s">
        <v>1</v>
      </c>
      <c r="AA114" s="113"/>
      <c r="AB114" s="121"/>
      <c r="AC114" s="121"/>
      <c r="AD114" s="113"/>
      <c r="AF114" s="141" t="s">
        <v>1</v>
      </c>
      <c r="AG114" s="142"/>
      <c r="AH114" s="150"/>
      <c r="AI114" s="150"/>
      <c r="AJ114" s="142"/>
      <c r="AL114" s="171" t="s">
        <v>1</v>
      </c>
      <c r="AM114" s="172"/>
      <c r="AN114" s="180"/>
      <c r="AO114" s="180"/>
      <c r="AP114" s="172"/>
      <c r="AR114" s="141" t="s">
        <v>1</v>
      </c>
      <c r="AS114" s="142"/>
      <c r="AT114" s="150"/>
      <c r="AU114" s="150"/>
      <c r="AV114" s="142"/>
      <c r="AX114" s="203" t="s">
        <v>1</v>
      </c>
      <c r="AY114" s="204"/>
      <c r="AZ114" s="212"/>
      <c r="BA114" s="212"/>
      <c r="BB114" s="204"/>
      <c r="BD114" s="235" t="s">
        <v>1</v>
      </c>
      <c r="BE114" s="236"/>
      <c r="BF114" s="236"/>
      <c r="BG114" s="236"/>
      <c r="BH114" s="236"/>
      <c r="BJ114" s="257" t="s">
        <v>1</v>
      </c>
      <c r="BK114" s="180"/>
      <c r="BL114" s="180"/>
      <c r="BM114" s="180"/>
      <c r="BN114" s="180"/>
      <c r="BP114" s="276" t="s">
        <v>1</v>
      </c>
      <c r="BQ114" s="277"/>
      <c r="BR114" s="277"/>
      <c r="BS114" s="277"/>
      <c r="BT114" s="277"/>
      <c r="BV114" s="406" t="s">
        <v>1</v>
      </c>
      <c r="BW114" s="414"/>
      <c r="BX114" s="414"/>
      <c r="BY114" s="414"/>
      <c r="BZ114" s="414"/>
      <c r="CA114" s="193">
        <v>581199389</v>
      </c>
      <c r="CC114" s="193"/>
    </row>
    <row r="115" spans="1:81" ht="14.25">
      <c r="A115" s="14" t="s">
        <v>27</v>
      </c>
      <c r="B115" s="70">
        <v>60864379</v>
      </c>
      <c r="C115" s="70">
        <v>0</v>
      </c>
      <c r="D115" s="70">
        <v>0</v>
      </c>
      <c r="E115" s="70">
        <f>+B115-C115-D115</f>
        <v>60864379</v>
      </c>
      <c r="F115" s="296"/>
      <c r="H115" s="36" t="s">
        <v>27</v>
      </c>
      <c r="I115" s="31">
        <f>+E115</f>
        <v>60864379</v>
      </c>
      <c r="J115" s="31">
        <v>0</v>
      </c>
      <c r="K115" s="31">
        <v>0</v>
      </c>
      <c r="L115" s="31">
        <f>+I115-J115-K115</f>
        <v>60864379</v>
      </c>
      <c r="N115" s="62" t="s">
        <v>27</v>
      </c>
      <c r="O115" s="57">
        <f>+L115</f>
        <v>60864379</v>
      </c>
      <c r="P115" s="57">
        <v>0</v>
      </c>
      <c r="Q115" s="57">
        <v>0</v>
      </c>
      <c r="R115" s="57">
        <f>+O115-P115-Q115</f>
        <v>60864379</v>
      </c>
      <c r="T115" s="94" t="s">
        <v>27</v>
      </c>
      <c r="U115" s="87">
        <f>+R115</f>
        <v>60864379</v>
      </c>
      <c r="V115" s="91">
        <v>0</v>
      </c>
      <c r="W115" s="91">
        <v>0</v>
      </c>
      <c r="X115" s="87">
        <f>+U115-V115-W115</f>
        <v>60864379</v>
      </c>
      <c r="Z115" s="125" t="s">
        <v>27</v>
      </c>
      <c r="AA115" s="115">
        <f>+X115</f>
        <v>60864379</v>
      </c>
      <c r="AB115" s="116">
        <v>0</v>
      </c>
      <c r="AC115" s="116">
        <v>0</v>
      </c>
      <c r="AD115" s="115">
        <f>+AA115-AB115-AC115</f>
        <v>60864379</v>
      </c>
      <c r="AF115" s="154" t="s">
        <v>27</v>
      </c>
      <c r="AG115" s="144">
        <f>+AD115</f>
        <v>60864379</v>
      </c>
      <c r="AH115" s="145">
        <v>0</v>
      </c>
      <c r="AI115" s="145">
        <v>0</v>
      </c>
      <c r="AJ115" s="144">
        <f>+AG115-AH115-AI115</f>
        <v>60864379</v>
      </c>
      <c r="AL115" s="186" t="s">
        <v>27</v>
      </c>
      <c r="AM115" s="174">
        <f>+AJ115</f>
        <v>60864379</v>
      </c>
      <c r="AN115" s="175">
        <v>0</v>
      </c>
      <c r="AO115" s="175">
        <v>0</v>
      </c>
      <c r="AP115" s="174">
        <f>+AM115-AN115-AO115</f>
        <v>60864379</v>
      </c>
      <c r="AR115" s="154" t="s">
        <v>27</v>
      </c>
      <c r="AS115" s="144">
        <f>+AP115</f>
        <v>60864379</v>
      </c>
      <c r="AT115" s="145">
        <v>0</v>
      </c>
      <c r="AU115" s="145">
        <v>0</v>
      </c>
      <c r="AV115" s="144">
        <f>+AS115-AT115-AU115</f>
        <v>60864379</v>
      </c>
      <c r="AX115" s="218" t="s">
        <v>27</v>
      </c>
      <c r="AY115" s="206">
        <f>+AV115</f>
        <v>60864379</v>
      </c>
      <c r="AZ115" s="207">
        <v>0</v>
      </c>
      <c r="BA115" s="207">
        <v>0</v>
      </c>
      <c r="BB115" s="206">
        <f>+AY115-AZ115-BA115</f>
        <v>60864379</v>
      </c>
      <c r="BD115" s="244" t="s">
        <v>27</v>
      </c>
      <c r="BE115" s="238">
        <f>+BB115</f>
        <v>60864379</v>
      </c>
      <c r="BF115" s="238">
        <v>0</v>
      </c>
      <c r="BG115" s="238">
        <v>0</v>
      </c>
      <c r="BH115" s="238">
        <f>+BE115-BF115-BG115</f>
        <v>60864379</v>
      </c>
      <c r="BJ115" s="261" t="s">
        <v>27</v>
      </c>
      <c r="BK115" s="175">
        <f>+BH115</f>
        <v>60864379</v>
      </c>
      <c r="BL115" s="175">
        <v>0</v>
      </c>
      <c r="BM115" s="175">
        <v>0</v>
      </c>
      <c r="BN115" s="175">
        <f>+BK115-BL115-BM115</f>
        <v>60864379</v>
      </c>
      <c r="BP115" s="285" t="s">
        <v>27</v>
      </c>
      <c r="BQ115" s="279">
        <f>+BN115</f>
        <v>60864379</v>
      </c>
      <c r="BR115" s="279">
        <v>0</v>
      </c>
      <c r="BS115" s="279">
        <v>0</v>
      </c>
      <c r="BT115" s="279">
        <f>+BQ115-BR115-BS115</f>
        <v>60864379</v>
      </c>
      <c r="BV115" s="410" t="s">
        <v>27</v>
      </c>
      <c r="BW115" s="415">
        <f>+B115</f>
        <v>60864379</v>
      </c>
      <c r="BX115" s="415">
        <f aca="true" t="shared" si="340" ref="BX115">+C115+J115+P115+V115+AB115+AH115+AN115+AT115+AZ115+BF115+BL115+BR115</f>
        <v>0</v>
      </c>
      <c r="BY115" s="415">
        <f aca="true" t="shared" si="341" ref="BY115">+D115+K115+Q115+W115+AC115+AI115+AO115+AU115+BA115+BG115+BM115+BS115</f>
        <v>0</v>
      </c>
      <c r="BZ115" s="415">
        <f>+BW115-BX115-BY115</f>
        <v>60864379</v>
      </c>
      <c r="CC115" s="193"/>
    </row>
    <row r="116" spans="1:81" ht="14.25">
      <c r="A116" s="17"/>
      <c r="B116" s="292"/>
      <c r="C116" s="292"/>
      <c r="D116" s="292"/>
      <c r="E116" s="292"/>
      <c r="F116" s="296"/>
      <c r="H116" s="32"/>
      <c r="I116" s="33"/>
      <c r="J116" s="33"/>
      <c r="K116" s="33"/>
      <c r="L116" s="33"/>
      <c r="N116" s="58"/>
      <c r="O116" s="59"/>
      <c r="P116" s="59"/>
      <c r="Q116" s="59"/>
      <c r="R116" s="59"/>
      <c r="T116" s="88"/>
      <c r="U116" s="89"/>
      <c r="V116" s="101"/>
      <c r="W116" s="101"/>
      <c r="X116" s="89"/>
      <c r="Z116" s="117"/>
      <c r="AA116" s="118"/>
      <c r="AB116" s="119"/>
      <c r="AC116" s="119"/>
      <c r="AD116" s="118"/>
      <c r="AF116" s="146"/>
      <c r="AG116" s="147"/>
      <c r="AH116" s="148"/>
      <c r="AI116" s="148"/>
      <c r="AJ116" s="147"/>
      <c r="AL116" s="176"/>
      <c r="AM116" s="177"/>
      <c r="AN116" s="178"/>
      <c r="AO116" s="178"/>
      <c r="AP116" s="177"/>
      <c r="AR116" s="146"/>
      <c r="AS116" s="147"/>
      <c r="AT116" s="148"/>
      <c r="AU116" s="148"/>
      <c r="AV116" s="147"/>
      <c r="AX116" s="208"/>
      <c r="AY116" s="209"/>
      <c r="AZ116" s="210"/>
      <c r="BA116" s="210"/>
      <c r="BB116" s="209"/>
      <c r="BD116" s="239"/>
      <c r="BE116" s="240"/>
      <c r="BF116" s="240"/>
      <c r="BG116" s="240"/>
      <c r="BH116" s="240"/>
      <c r="BJ116" s="258"/>
      <c r="BK116" s="178"/>
      <c r="BL116" s="178"/>
      <c r="BM116" s="178"/>
      <c r="BN116" s="178"/>
      <c r="BP116" s="280"/>
      <c r="BQ116" s="281"/>
      <c r="BR116" s="281"/>
      <c r="BS116" s="281"/>
      <c r="BT116" s="281"/>
      <c r="BV116" s="409"/>
      <c r="BW116" s="418"/>
      <c r="BX116" s="418"/>
      <c r="BY116" s="418"/>
      <c r="BZ116" s="418"/>
      <c r="CC116" s="193"/>
    </row>
    <row r="117" spans="1:81" s="19" customFormat="1" ht="15">
      <c r="A117" s="15" t="s">
        <v>12</v>
      </c>
      <c r="B117" s="293">
        <f aca="true" t="shared" si="342" ref="B117:C117">SUM(B119:B120)</f>
        <v>459266524</v>
      </c>
      <c r="C117" s="293">
        <f t="shared" si="342"/>
        <v>0</v>
      </c>
      <c r="D117" s="293">
        <f aca="true" t="shared" si="343" ref="D117">SUM(D119:D120)</f>
        <v>0</v>
      </c>
      <c r="E117" s="293">
        <f>+B117-C117-D117</f>
        <v>459266524</v>
      </c>
      <c r="F117" s="296"/>
      <c r="H117" s="26" t="s">
        <v>12</v>
      </c>
      <c r="I117" s="27">
        <f aca="true" t="shared" si="344" ref="I117">SUM(I119:I120)</f>
        <v>459266524</v>
      </c>
      <c r="J117" s="27">
        <f aca="true" t="shared" si="345" ref="J117">SUM(J119:J120)</f>
        <v>0</v>
      </c>
      <c r="K117" s="27">
        <f aca="true" t="shared" si="346" ref="K117">SUM(K119:K120)</f>
        <v>0</v>
      </c>
      <c r="L117" s="27">
        <f>+I117-J117-K117</f>
        <v>459266524</v>
      </c>
      <c r="N117" s="52" t="s">
        <v>12</v>
      </c>
      <c r="O117" s="53">
        <f aca="true" t="shared" si="347" ref="O117">SUM(O119:O120)</f>
        <v>459266524</v>
      </c>
      <c r="P117" s="53">
        <f aca="true" t="shared" si="348" ref="P117">SUM(P119:P120)</f>
        <v>0</v>
      </c>
      <c r="Q117" s="53">
        <f aca="true" t="shared" si="349" ref="Q117">SUM(Q119:Q120)</f>
        <v>0</v>
      </c>
      <c r="R117" s="53">
        <f>+O117-P117-Q117</f>
        <v>459266524</v>
      </c>
      <c r="T117" s="82" t="s">
        <v>12</v>
      </c>
      <c r="U117" s="83">
        <f aca="true" t="shared" si="350" ref="U117">SUM(U119:U120)</f>
        <v>459266524</v>
      </c>
      <c r="V117" s="102">
        <f aca="true" t="shared" si="351" ref="V117">SUM(V119:V120)</f>
        <v>0</v>
      </c>
      <c r="W117" s="102">
        <f aca="true" t="shared" si="352" ref="W117">SUM(W119:W120)</f>
        <v>21871245</v>
      </c>
      <c r="X117" s="83">
        <f>+U117-V117-W117</f>
        <v>437395279</v>
      </c>
      <c r="Z117" s="110" t="s">
        <v>12</v>
      </c>
      <c r="AA117" s="111">
        <f aca="true" t="shared" si="353" ref="AA117">SUM(AA119:AA120)</f>
        <v>437395279</v>
      </c>
      <c r="AB117" s="120">
        <f aca="true" t="shared" si="354" ref="AB117">SUM(AB119:AB120)</f>
        <v>0</v>
      </c>
      <c r="AC117" s="120">
        <f aca="true" t="shared" si="355" ref="AC117">SUM(AC119:AC120)</f>
        <v>2536273</v>
      </c>
      <c r="AD117" s="111">
        <f>+AA117-AB117-AC117</f>
        <v>434859006</v>
      </c>
      <c r="AF117" s="139" t="s">
        <v>12</v>
      </c>
      <c r="AG117" s="140">
        <f aca="true" t="shared" si="356" ref="AG117">SUM(AG119:AG120)</f>
        <v>434859006</v>
      </c>
      <c r="AH117" s="149">
        <f aca="true" t="shared" si="357" ref="AH117">SUM(AH119:AH120)</f>
        <v>0</v>
      </c>
      <c r="AI117" s="149">
        <f aca="true" t="shared" si="358" ref="AI117">SUM(AI119:AI120)</f>
        <v>18684775</v>
      </c>
      <c r="AJ117" s="140">
        <f>+AG117-AH117-AI117</f>
        <v>416174231</v>
      </c>
      <c r="AL117" s="169" t="s">
        <v>12</v>
      </c>
      <c r="AM117" s="170">
        <f aca="true" t="shared" si="359" ref="AM117">SUM(AM119:AM120)</f>
        <v>416174231</v>
      </c>
      <c r="AN117" s="179">
        <f aca="true" t="shared" si="360" ref="AN117">SUM(AN119:AN120)</f>
        <v>0</v>
      </c>
      <c r="AO117" s="179">
        <f aca="true" t="shared" si="361" ref="AO117">SUM(AO119:AO120)</f>
        <v>59077212</v>
      </c>
      <c r="AP117" s="170">
        <f>+AM117-AN117-AO117</f>
        <v>357097019</v>
      </c>
      <c r="AR117" s="139" t="s">
        <v>12</v>
      </c>
      <c r="AS117" s="140">
        <f aca="true" t="shared" si="362" ref="AS117">SUM(AS119:AS120)</f>
        <v>357097019</v>
      </c>
      <c r="AT117" s="149">
        <f aca="true" t="shared" si="363" ref="AT117">SUM(AT119:AT120)</f>
        <v>0</v>
      </c>
      <c r="AU117" s="149">
        <f aca="true" t="shared" si="364" ref="AU117">SUM(AU119:AU120)</f>
        <v>0</v>
      </c>
      <c r="AV117" s="140">
        <f>+AS117-AT117-AU117</f>
        <v>357097019</v>
      </c>
      <c r="AX117" s="201" t="s">
        <v>12</v>
      </c>
      <c r="AY117" s="202">
        <f aca="true" t="shared" si="365" ref="AY117">SUM(AY119:AY120)</f>
        <v>357097019</v>
      </c>
      <c r="AZ117" s="211">
        <f aca="true" t="shared" si="366" ref="AZ117">SUM(AZ119:AZ120)</f>
        <v>0</v>
      </c>
      <c r="BA117" s="211">
        <f aca="true" t="shared" si="367" ref="BA117">SUM(BA119:BA120)</f>
        <v>0</v>
      </c>
      <c r="BB117" s="202">
        <f>+AY117-AZ117-BA117</f>
        <v>357097019</v>
      </c>
      <c r="BD117" s="233" t="s">
        <v>12</v>
      </c>
      <c r="BE117" s="234">
        <f aca="true" t="shared" si="368" ref="BE117">SUM(BE119:BE120)</f>
        <v>357097019</v>
      </c>
      <c r="BF117" s="234">
        <f aca="true" t="shared" si="369" ref="BF117">SUM(BF119:BF120)</f>
        <v>0</v>
      </c>
      <c r="BG117" s="234">
        <f aca="true" t="shared" si="370" ref="BG117">SUM(BG119:BG120)</f>
        <v>0</v>
      </c>
      <c r="BH117" s="234">
        <f>+BE117-BF117-BG117</f>
        <v>357097019</v>
      </c>
      <c r="BJ117" s="256" t="s">
        <v>12</v>
      </c>
      <c r="BK117" s="179">
        <f aca="true" t="shared" si="371" ref="BK117">SUM(BK119:BK120)</f>
        <v>357097019</v>
      </c>
      <c r="BL117" s="179">
        <f aca="true" t="shared" si="372" ref="BL117">SUM(BL119:BL120)</f>
        <v>0</v>
      </c>
      <c r="BM117" s="179">
        <f aca="true" t="shared" si="373" ref="BM117">SUM(BM119:BM120)</f>
        <v>0</v>
      </c>
      <c r="BN117" s="179">
        <f>+BK117-BL117-BM117</f>
        <v>357097019</v>
      </c>
      <c r="BP117" s="274" t="s">
        <v>12</v>
      </c>
      <c r="BQ117" s="275">
        <f aca="true" t="shared" si="374" ref="BQ117">SUM(BQ119:BQ120)</f>
        <v>357097019</v>
      </c>
      <c r="BR117" s="275">
        <f aca="true" t="shared" si="375" ref="BR117">SUM(BR119:BR120)</f>
        <v>0</v>
      </c>
      <c r="BS117" s="275">
        <f aca="true" t="shared" si="376" ref="BS117">SUM(BS119:BS120)</f>
        <v>0</v>
      </c>
      <c r="BT117" s="275">
        <f>+BQ117-BR117-BS117</f>
        <v>357097019</v>
      </c>
      <c r="BV117" s="388" t="s">
        <v>12</v>
      </c>
      <c r="BW117" s="413">
        <f aca="true" t="shared" si="377" ref="BW117:BY117">SUM(BW119:BW120)</f>
        <v>459266524</v>
      </c>
      <c r="BX117" s="413">
        <f t="shared" si="377"/>
        <v>0</v>
      </c>
      <c r="BY117" s="413">
        <f t="shared" si="377"/>
        <v>102169505</v>
      </c>
      <c r="BZ117" s="413">
        <f>+BW117-BX117-BY117</f>
        <v>357097019</v>
      </c>
      <c r="CC117" s="193"/>
    </row>
    <row r="118" spans="1:81" ht="14.25">
      <c r="A118" s="11" t="s">
        <v>1</v>
      </c>
      <c r="B118" s="294"/>
      <c r="C118" s="294"/>
      <c r="D118" s="294"/>
      <c r="E118" s="294"/>
      <c r="F118" s="296"/>
      <c r="H118" s="28" t="s">
        <v>1</v>
      </c>
      <c r="I118" s="29"/>
      <c r="J118" s="29"/>
      <c r="K118" s="29"/>
      <c r="L118" s="29"/>
      <c r="N118" s="54" t="s">
        <v>1</v>
      </c>
      <c r="O118" s="55"/>
      <c r="P118" s="55"/>
      <c r="Q118" s="55"/>
      <c r="R118" s="55"/>
      <c r="T118" s="84" t="s">
        <v>1</v>
      </c>
      <c r="U118" s="85"/>
      <c r="V118" s="103"/>
      <c r="W118" s="103"/>
      <c r="X118" s="85"/>
      <c r="Z118" s="112" t="s">
        <v>1</v>
      </c>
      <c r="AA118" s="113"/>
      <c r="AB118" s="121"/>
      <c r="AC118" s="121"/>
      <c r="AD118" s="113"/>
      <c r="AF118" s="141" t="s">
        <v>1</v>
      </c>
      <c r="AG118" s="142"/>
      <c r="AH118" s="150"/>
      <c r="AI118" s="150"/>
      <c r="AJ118" s="142"/>
      <c r="AL118" s="171" t="s">
        <v>1</v>
      </c>
      <c r="AM118" s="172"/>
      <c r="AN118" s="180"/>
      <c r="AO118" s="180"/>
      <c r="AP118" s="172"/>
      <c r="AR118" s="141" t="s">
        <v>1</v>
      </c>
      <c r="AS118" s="142"/>
      <c r="AT118" s="150"/>
      <c r="AU118" s="150"/>
      <c r="AV118" s="142"/>
      <c r="AX118" s="203" t="s">
        <v>1</v>
      </c>
      <c r="AY118" s="204"/>
      <c r="AZ118" s="212"/>
      <c r="BA118" s="212"/>
      <c r="BB118" s="204"/>
      <c r="BD118" s="235" t="s">
        <v>1</v>
      </c>
      <c r="BE118" s="236"/>
      <c r="BF118" s="236"/>
      <c r="BG118" s="236"/>
      <c r="BH118" s="236"/>
      <c r="BJ118" s="257" t="s">
        <v>1</v>
      </c>
      <c r="BK118" s="180"/>
      <c r="BL118" s="180"/>
      <c r="BM118" s="180"/>
      <c r="BN118" s="180"/>
      <c r="BP118" s="276" t="s">
        <v>1</v>
      </c>
      <c r="BQ118" s="277"/>
      <c r="BR118" s="277"/>
      <c r="BS118" s="277"/>
      <c r="BT118" s="277"/>
      <c r="BV118" s="406" t="s">
        <v>1</v>
      </c>
      <c r="BW118" s="414"/>
      <c r="BX118" s="414"/>
      <c r="BY118" s="414"/>
      <c r="BZ118" s="414"/>
      <c r="CC118" s="193"/>
    </row>
    <row r="119" spans="1:81" ht="14.25">
      <c r="A119" s="13" t="s">
        <v>24</v>
      </c>
      <c r="B119" s="303">
        <v>0</v>
      </c>
      <c r="C119" s="302">
        <v>0</v>
      </c>
      <c r="D119" s="302">
        <v>0</v>
      </c>
      <c r="E119" s="70">
        <f aca="true" t="shared" si="378" ref="E119:E120">+B119-C119-D119</f>
        <v>0</v>
      </c>
      <c r="F119" s="296">
        <v>46168</v>
      </c>
      <c r="H119" s="30" t="s">
        <v>24</v>
      </c>
      <c r="I119" s="31">
        <f aca="true" t="shared" si="379" ref="I119:I120">+E119</f>
        <v>0</v>
      </c>
      <c r="J119" s="31">
        <v>0</v>
      </c>
      <c r="K119" s="31">
        <v>0</v>
      </c>
      <c r="L119" s="31">
        <f>+I119-J119-K119</f>
        <v>0</v>
      </c>
      <c r="N119" s="56" t="s">
        <v>24</v>
      </c>
      <c r="O119" s="57">
        <f aca="true" t="shared" si="380" ref="O119:O120">+L119</f>
        <v>0</v>
      </c>
      <c r="P119" s="57">
        <v>0</v>
      </c>
      <c r="Q119" s="57">
        <v>0</v>
      </c>
      <c r="R119" s="57">
        <f>+O119-P119-Q119</f>
        <v>0</v>
      </c>
      <c r="T119" s="86" t="s">
        <v>24</v>
      </c>
      <c r="U119" s="87">
        <f aca="true" t="shared" si="381" ref="U119:U120">+R119</f>
        <v>0</v>
      </c>
      <c r="V119" s="91">
        <v>0</v>
      </c>
      <c r="W119" s="91">
        <v>0</v>
      </c>
      <c r="X119" s="87">
        <f>+U119-V119-W119</f>
        <v>0</v>
      </c>
      <c r="Z119" s="114" t="s">
        <v>24</v>
      </c>
      <c r="AA119" s="115">
        <f aca="true" t="shared" si="382" ref="AA119:AA120">+X119</f>
        <v>0</v>
      </c>
      <c r="AB119" s="116">
        <v>0</v>
      </c>
      <c r="AC119" s="116">
        <v>0</v>
      </c>
      <c r="AD119" s="115">
        <f>+AA119-AB119-AC119</f>
        <v>0</v>
      </c>
      <c r="AF119" s="143" t="s">
        <v>24</v>
      </c>
      <c r="AG119" s="144">
        <f aca="true" t="shared" si="383" ref="AG119:AG120">+AD119</f>
        <v>0</v>
      </c>
      <c r="AH119" s="145">
        <v>0</v>
      </c>
      <c r="AI119" s="145">
        <v>0</v>
      </c>
      <c r="AJ119" s="144">
        <f>+AG119-AH119-AI119</f>
        <v>0</v>
      </c>
      <c r="AL119" s="173" t="s">
        <v>24</v>
      </c>
      <c r="AM119" s="174">
        <f aca="true" t="shared" si="384" ref="AM119:AM120">+AJ119</f>
        <v>0</v>
      </c>
      <c r="AN119" s="175">
        <v>0</v>
      </c>
      <c r="AO119" s="175">
        <v>0</v>
      </c>
      <c r="AP119" s="174">
        <f>+AM119-AN119-AO119</f>
        <v>0</v>
      </c>
      <c r="AR119" s="143" t="s">
        <v>24</v>
      </c>
      <c r="AS119" s="144">
        <f aca="true" t="shared" si="385" ref="AS119:AS120">+AP119</f>
        <v>0</v>
      </c>
      <c r="AT119" s="145">
        <v>0</v>
      </c>
      <c r="AU119" s="145">
        <v>0</v>
      </c>
      <c r="AV119" s="144">
        <f>+AS119-AT119-AU119</f>
        <v>0</v>
      </c>
      <c r="AX119" s="205" t="s">
        <v>24</v>
      </c>
      <c r="AY119" s="206">
        <f aca="true" t="shared" si="386" ref="AY119:AY120">+AV119</f>
        <v>0</v>
      </c>
      <c r="AZ119" s="207">
        <v>0</v>
      </c>
      <c r="BA119" s="207">
        <v>0</v>
      </c>
      <c r="BB119" s="206">
        <f>+AY119-AZ119-BA119</f>
        <v>0</v>
      </c>
      <c r="BD119" s="237" t="s">
        <v>24</v>
      </c>
      <c r="BE119" s="238">
        <f aca="true" t="shared" si="387" ref="BE119:BE120">+BB119</f>
        <v>0</v>
      </c>
      <c r="BF119" s="238">
        <v>0</v>
      </c>
      <c r="BG119" s="238">
        <v>0</v>
      </c>
      <c r="BH119" s="238">
        <f>+BE119-BF119-BG119</f>
        <v>0</v>
      </c>
      <c r="BJ119" s="181" t="s">
        <v>24</v>
      </c>
      <c r="BK119" s="175">
        <f aca="true" t="shared" si="388" ref="BK119:BK120">+BH119</f>
        <v>0</v>
      </c>
      <c r="BL119" s="175">
        <v>0</v>
      </c>
      <c r="BM119" s="175">
        <v>0</v>
      </c>
      <c r="BN119" s="175">
        <f>+BK119-BL119-BM119</f>
        <v>0</v>
      </c>
      <c r="BP119" s="278" t="s">
        <v>24</v>
      </c>
      <c r="BQ119" s="279">
        <f aca="true" t="shared" si="389" ref="BQ119:BQ120">+BN119</f>
        <v>0</v>
      </c>
      <c r="BR119" s="279">
        <v>0</v>
      </c>
      <c r="BS119" s="279">
        <v>0</v>
      </c>
      <c r="BT119" s="279">
        <f>+BQ119-BR119-BS119</f>
        <v>0</v>
      </c>
      <c r="BV119" s="407" t="s">
        <v>24</v>
      </c>
      <c r="BW119" s="415">
        <f aca="true" t="shared" si="390" ref="BW119:BW120">+B119</f>
        <v>0</v>
      </c>
      <c r="BX119" s="415">
        <f aca="true" t="shared" si="391" ref="BX119:BX120">+C119+J119+P119+V119+AB119+AH119+AN119+AT119+AZ119+BF119+BL119+BR119</f>
        <v>0</v>
      </c>
      <c r="BY119" s="415">
        <f aca="true" t="shared" si="392" ref="BY119:BY120">+D119+K119+Q119+W119+AC119+AI119+AO119+AU119+BA119+BG119+BM119+BS119</f>
        <v>0</v>
      </c>
      <c r="BZ119" s="415">
        <f aca="true" t="shared" si="393" ref="BZ119:BZ120">+BW119-BX119-BY119</f>
        <v>0</v>
      </c>
      <c r="CC119" s="193"/>
    </row>
    <row r="120" spans="1:81" ht="14.25">
      <c r="A120" s="14" t="s">
        <v>27</v>
      </c>
      <c r="B120" s="303">
        <v>459266524</v>
      </c>
      <c r="C120" s="302">
        <v>0</v>
      </c>
      <c r="D120" s="302">
        <v>0</v>
      </c>
      <c r="E120" s="70">
        <f t="shared" si="378"/>
        <v>459266524</v>
      </c>
      <c r="F120" s="296">
        <v>1859813</v>
      </c>
      <c r="H120" s="36" t="s">
        <v>27</v>
      </c>
      <c r="I120" s="31">
        <f t="shared" si="379"/>
        <v>459266524</v>
      </c>
      <c r="J120" s="31">
        <v>0</v>
      </c>
      <c r="K120" s="31">
        <v>0</v>
      </c>
      <c r="L120" s="31">
        <f>+I120-J120-K120</f>
        <v>459266524</v>
      </c>
      <c r="N120" s="62" t="s">
        <v>27</v>
      </c>
      <c r="O120" s="57">
        <f t="shared" si="380"/>
        <v>459266524</v>
      </c>
      <c r="P120" s="57">
        <v>0</v>
      </c>
      <c r="Q120" s="57">
        <v>0</v>
      </c>
      <c r="R120" s="57">
        <f>+O120-P120-Q120</f>
        <v>459266524</v>
      </c>
      <c r="T120" s="94" t="s">
        <v>27</v>
      </c>
      <c r="U120" s="87">
        <f t="shared" si="381"/>
        <v>459266524</v>
      </c>
      <c r="V120" s="91">
        <v>0</v>
      </c>
      <c r="W120" s="91">
        <v>21871245</v>
      </c>
      <c r="X120" s="87">
        <f>+U120-V120-W120</f>
        <v>437395279</v>
      </c>
      <c r="Z120" s="125" t="s">
        <v>27</v>
      </c>
      <c r="AA120" s="115">
        <f t="shared" si="382"/>
        <v>437395279</v>
      </c>
      <c r="AB120" s="116">
        <v>0</v>
      </c>
      <c r="AC120" s="116">
        <v>2536273</v>
      </c>
      <c r="AD120" s="115">
        <f>+AA120-AB120-AC120</f>
        <v>434859006</v>
      </c>
      <c r="AF120" s="154" t="s">
        <v>27</v>
      </c>
      <c r="AG120" s="144">
        <f t="shared" si="383"/>
        <v>434859006</v>
      </c>
      <c r="AH120" s="145">
        <v>0</v>
      </c>
      <c r="AI120" s="145">
        <v>18684775</v>
      </c>
      <c r="AJ120" s="144">
        <f>+AG120-AH120-AI120</f>
        <v>416174231</v>
      </c>
      <c r="AL120" s="186" t="s">
        <v>27</v>
      </c>
      <c r="AM120" s="174">
        <f t="shared" si="384"/>
        <v>416174231</v>
      </c>
      <c r="AN120" s="175">
        <v>0</v>
      </c>
      <c r="AO120" s="175">
        <v>59077212</v>
      </c>
      <c r="AP120" s="174">
        <f>+AM120-AN120-AO120</f>
        <v>357097019</v>
      </c>
      <c r="AR120" s="154" t="s">
        <v>27</v>
      </c>
      <c r="AS120" s="144">
        <f t="shared" si="385"/>
        <v>357097019</v>
      </c>
      <c r="AT120" s="145">
        <v>0</v>
      </c>
      <c r="AU120" s="145">
        <v>0</v>
      </c>
      <c r="AV120" s="144">
        <f>+AS120-AT120-AU120</f>
        <v>357097019</v>
      </c>
      <c r="AX120" s="218" t="s">
        <v>27</v>
      </c>
      <c r="AY120" s="206">
        <f t="shared" si="386"/>
        <v>357097019</v>
      </c>
      <c r="AZ120" s="207">
        <v>0</v>
      </c>
      <c r="BA120" s="207">
        <v>0</v>
      </c>
      <c r="BB120" s="206">
        <f>+AY120-AZ120-BA120</f>
        <v>357097019</v>
      </c>
      <c r="BD120" s="244" t="s">
        <v>27</v>
      </c>
      <c r="BE120" s="238">
        <f t="shared" si="387"/>
        <v>357097019</v>
      </c>
      <c r="BF120" s="238">
        <v>0</v>
      </c>
      <c r="BG120" s="238">
        <v>0</v>
      </c>
      <c r="BH120" s="238">
        <f>+BE120-BF120-BG120</f>
        <v>357097019</v>
      </c>
      <c r="BJ120" s="261" t="s">
        <v>27</v>
      </c>
      <c r="BK120" s="175">
        <f t="shared" si="388"/>
        <v>357097019</v>
      </c>
      <c r="BL120" s="175">
        <v>0</v>
      </c>
      <c r="BM120" s="175">
        <v>0</v>
      </c>
      <c r="BN120" s="175">
        <f>+BK120-BL120-BM120</f>
        <v>357097019</v>
      </c>
      <c r="BP120" s="285" t="s">
        <v>27</v>
      </c>
      <c r="BQ120" s="279">
        <f t="shared" si="389"/>
        <v>357097019</v>
      </c>
      <c r="BR120" s="279">
        <v>0</v>
      </c>
      <c r="BS120" s="279">
        <v>0</v>
      </c>
      <c r="BT120" s="279">
        <f>+BQ120-BR120-BS120</f>
        <v>357097019</v>
      </c>
      <c r="BV120" s="410" t="s">
        <v>27</v>
      </c>
      <c r="BW120" s="415">
        <f t="shared" si="390"/>
        <v>459266524</v>
      </c>
      <c r="BX120" s="415">
        <f t="shared" si="391"/>
        <v>0</v>
      </c>
      <c r="BY120" s="415">
        <f t="shared" si="392"/>
        <v>102169505</v>
      </c>
      <c r="BZ120" s="415">
        <f t="shared" si="393"/>
        <v>357097019</v>
      </c>
      <c r="CC120" s="193"/>
    </row>
    <row r="121" spans="1:81" ht="14.25">
      <c r="A121" s="3"/>
      <c r="B121" s="249"/>
      <c r="C121" s="249"/>
      <c r="D121" s="249"/>
      <c r="E121" s="249"/>
      <c r="F121" s="296"/>
      <c r="H121" s="25"/>
      <c r="I121" s="24"/>
      <c r="J121" s="24"/>
      <c r="K121" s="24"/>
      <c r="L121" s="24"/>
      <c r="N121" s="51"/>
      <c r="O121" s="50"/>
      <c r="P121" s="50"/>
      <c r="Q121" s="50"/>
      <c r="R121" s="50"/>
      <c r="T121" s="81"/>
      <c r="U121" s="80"/>
      <c r="V121" s="326"/>
      <c r="W121" s="326"/>
      <c r="X121" s="80"/>
      <c r="Z121" s="109"/>
      <c r="AA121" s="108"/>
      <c r="AB121" s="334"/>
      <c r="AC121" s="334"/>
      <c r="AD121" s="108"/>
      <c r="AF121" s="138"/>
      <c r="AG121" s="137"/>
      <c r="AH121" s="162"/>
      <c r="AI121" s="162"/>
      <c r="AJ121" s="137"/>
      <c r="AL121" s="168"/>
      <c r="AM121" s="167"/>
      <c r="AN121" s="183"/>
      <c r="AO121" s="183"/>
      <c r="AP121" s="167"/>
      <c r="AR121" s="138"/>
      <c r="AS121" s="137"/>
      <c r="AT121" s="162"/>
      <c r="AU121" s="162"/>
      <c r="AV121" s="137"/>
      <c r="AX121" s="200"/>
      <c r="AY121" s="199"/>
      <c r="AZ121" s="215"/>
      <c r="BA121" s="215"/>
      <c r="BB121" s="199"/>
      <c r="BD121" s="232"/>
      <c r="BE121" s="231"/>
      <c r="BF121" s="231"/>
      <c r="BG121" s="231"/>
      <c r="BH121" s="231"/>
      <c r="BJ121" s="255"/>
      <c r="BK121" s="183"/>
      <c r="BL121" s="183"/>
      <c r="BM121" s="183"/>
      <c r="BN121" s="183"/>
      <c r="BP121" s="273"/>
      <c r="BQ121" s="272"/>
      <c r="BR121" s="272"/>
      <c r="BS121" s="272"/>
      <c r="BT121" s="272"/>
      <c r="BV121" s="392"/>
      <c r="BW121" s="412"/>
      <c r="BX121" s="412"/>
      <c r="BY121" s="412"/>
      <c r="BZ121" s="412"/>
      <c r="CC121" s="193"/>
    </row>
    <row r="122" spans="1:81" s="19" customFormat="1" ht="15">
      <c r="A122" s="15" t="s">
        <v>13</v>
      </c>
      <c r="B122" s="293">
        <f>SUM(B124)</f>
        <v>234972389</v>
      </c>
      <c r="C122" s="293">
        <f aca="true" t="shared" si="394" ref="C122:D122">SUM(C124)</f>
        <v>0</v>
      </c>
      <c r="D122" s="293">
        <f t="shared" si="394"/>
        <v>0</v>
      </c>
      <c r="E122" s="293">
        <f>+B122-C122-D122</f>
        <v>234972389</v>
      </c>
      <c r="F122" s="296"/>
      <c r="H122" s="26" t="s">
        <v>13</v>
      </c>
      <c r="I122" s="27">
        <f>SUM(I124)</f>
        <v>234972389</v>
      </c>
      <c r="J122" s="27">
        <f aca="true" t="shared" si="395" ref="J122:K122">SUM(J124)</f>
        <v>0</v>
      </c>
      <c r="K122" s="27">
        <f t="shared" si="395"/>
        <v>0</v>
      </c>
      <c r="L122" s="27">
        <f>+I122-J122-K122</f>
        <v>234972389</v>
      </c>
      <c r="N122" s="52" t="s">
        <v>13</v>
      </c>
      <c r="O122" s="53">
        <f>SUM(O124)</f>
        <v>234972389</v>
      </c>
      <c r="P122" s="53">
        <f aca="true" t="shared" si="396" ref="P122:Q122">SUM(P124)</f>
        <v>0</v>
      </c>
      <c r="Q122" s="53">
        <f t="shared" si="396"/>
        <v>0</v>
      </c>
      <c r="R122" s="53">
        <f>+O122-P122-Q122</f>
        <v>234972389</v>
      </c>
      <c r="T122" s="82" t="s">
        <v>13</v>
      </c>
      <c r="U122" s="83">
        <f>SUM(U124)</f>
        <v>234972389</v>
      </c>
      <c r="V122" s="102">
        <f aca="true" t="shared" si="397" ref="V122:W122">SUM(V124)</f>
        <v>0</v>
      </c>
      <c r="W122" s="102">
        <f t="shared" si="397"/>
        <v>24625695</v>
      </c>
      <c r="X122" s="83">
        <f>+U122-V122-W122</f>
        <v>210346694</v>
      </c>
      <c r="Z122" s="110" t="s">
        <v>13</v>
      </c>
      <c r="AA122" s="111">
        <f>SUM(AA124)</f>
        <v>210346694</v>
      </c>
      <c r="AB122" s="120">
        <f aca="true" t="shared" si="398" ref="AB122:AC122">SUM(AB124)</f>
        <v>0</v>
      </c>
      <c r="AC122" s="120">
        <f t="shared" si="398"/>
        <v>41061125</v>
      </c>
      <c r="AD122" s="111">
        <f>+AA122-AB122-AC122</f>
        <v>169285569</v>
      </c>
      <c r="AF122" s="139" t="s">
        <v>13</v>
      </c>
      <c r="AG122" s="140">
        <f>SUM(AG124)</f>
        <v>169285569</v>
      </c>
      <c r="AH122" s="149">
        <f aca="true" t="shared" si="399" ref="AH122:AI122">SUM(AH124)</f>
        <v>0</v>
      </c>
      <c r="AI122" s="149">
        <f t="shared" si="399"/>
        <v>6047578</v>
      </c>
      <c r="AJ122" s="140">
        <f>+AG122-AH122-AI122</f>
        <v>163237991</v>
      </c>
      <c r="AL122" s="169" t="s">
        <v>13</v>
      </c>
      <c r="AM122" s="170">
        <f>SUM(AM124)</f>
        <v>163237991</v>
      </c>
      <c r="AN122" s="179">
        <f aca="true" t="shared" si="400" ref="AN122:AO122">SUM(AN124)</f>
        <v>0</v>
      </c>
      <c r="AO122" s="179">
        <f t="shared" si="400"/>
        <v>0</v>
      </c>
      <c r="AP122" s="170">
        <f>+AM122-AN122-AO122</f>
        <v>163237991</v>
      </c>
      <c r="AR122" s="139" t="s">
        <v>13</v>
      </c>
      <c r="AS122" s="140">
        <f>SUM(AS124)</f>
        <v>163237991</v>
      </c>
      <c r="AT122" s="149">
        <f aca="true" t="shared" si="401" ref="AT122:AU122">SUM(AT124)</f>
        <v>0</v>
      </c>
      <c r="AU122" s="149">
        <f t="shared" si="401"/>
        <v>0</v>
      </c>
      <c r="AV122" s="140">
        <f>+AS122-AT122-AU122</f>
        <v>163237991</v>
      </c>
      <c r="AX122" s="201" t="s">
        <v>13</v>
      </c>
      <c r="AY122" s="202">
        <f>SUM(AY124)</f>
        <v>163237991</v>
      </c>
      <c r="AZ122" s="211">
        <f aca="true" t="shared" si="402" ref="AZ122:BA122">SUM(AZ124)</f>
        <v>0</v>
      </c>
      <c r="BA122" s="211">
        <f t="shared" si="402"/>
        <v>0</v>
      </c>
      <c r="BB122" s="202">
        <f>+AY122-AZ122-BA122</f>
        <v>163237991</v>
      </c>
      <c r="BD122" s="233" t="s">
        <v>13</v>
      </c>
      <c r="BE122" s="234">
        <f>SUM(BE124)</f>
        <v>163237991</v>
      </c>
      <c r="BF122" s="234">
        <f aca="true" t="shared" si="403" ref="BF122:BG122">SUM(BF124)</f>
        <v>0</v>
      </c>
      <c r="BG122" s="234">
        <f t="shared" si="403"/>
        <v>0</v>
      </c>
      <c r="BH122" s="234">
        <f>+BE122-BF122-BG122</f>
        <v>163237991</v>
      </c>
      <c r="BJ122" s="256" t="s">
        <v>13</v>
      </c>
      <c r="BK122" s="179">
        <f>SUM(BK124)</f>
        <v>163237991</v>
      </c>
      <c r="BL122" s="179">
        <f aca="true" t="shared" si="404" ref="BL122:BM122">SUM(BL124)</f>
        <v>0</v>
      </c>
      <c r="BM122" s="179">
        <f t="shared" si="404"/>
        <v>0</v>
      </c>
      <c r="BN122" s="179">
        <f>+BK122-BL122-BM122</f>
        <v>163237991</v>
      </c>
      <c r="BP122" s="274" t="s">
        <v>13</v>
      </c>
      <c r="BQ122" s="275">
        <f>SUM(BQ124)</f>
        <v>163237991</v>
      </c>
      <c r="BR122" s="275">
        <f aca="true" t="shared" si="405" ref="BR122:BS122">SUM(BR124)</f>
        <v>0</v>
      </c>
      <c r="BS122" s="275">
        <f t="shared" si="405"/>
        <v>0</v>
      </c>
      <c r="BT122" s="275">
        <f>+BQ122-BR122-BS122</f>
        <v>163237991</v>
      </c>
      <c r="BV122" s="388" t="s">
        <v>13</v>
      </c>
      <c r="BW122" s="413">
        <f>SUM(BW124)</f>
        <v>234972389</v>
      </c>
      <c r="BX122" s="413">
        <f aca="true" t="shared" si="406" ref="BX122:BY122">SUM(BX124)</f>
        <v>0</v>
      </c>
      <c r="BY122" s="413">
        <f t="shared" si="406"/>
        <v>71734398</v>
      </c>
      <c r="BZ122" s="413">
        <f>+BW122-BX122-BY122</f>
        <v>163237991</v>
      </c>
      <c r="CC122" s="193"/>
    </row>
    <row r="123" spans="1:81" ht="14.25">
      <c r="A123" s="11" t="s">
        <v>1</v>
      </c>
      <c r="B123" s="294"/>
      <c r="C123" s="294"/>
      <c r="D123" s="294"/>
      <c r="E123" s="294"/>
      <c r="F123" s="296"/>
      <c r="H123" s="28" t="s">
        <v>1</v>
      </c>
      <c r="I123" s="29"/>
      <c r="J123" s="29"/>
      <c r="K123" s="29"/>
      <c r="L123" s="29"/>
      <c r="N123" s="54" t="s">
        <v>1</v>
      </c>
      <c r="O123" s="55"/>
      <c r="P123" s="55"/>
      <c r="Q123" s="55"/>
      <c r="R123" s="55"/>
      <c r="T123" s="84" t="s">
        <v>1</v>
      </c>
      <c r="U123" s="85"/>
      <c r="V123" s="103"/>
      <c r="W123" s="103"/>
      <c r="X123" s="85"/>
      <c r="Z123" s="112" t="s">
        <v>1</v>
      </c>
      <c r="AA123" s="113"/>
      <c r="AB123" s="121"/>
      <c r="AC123" s="121"/>
      <c r="AD123" s="113"/>
      <c r="AF123" s="141" t="s">
        <v>1</v>
      </c>
      <c r="AG123" s="142"/>
      <c r="AH123" s="150"/>
      <c r="AI123" s="150"/>
      <c r="AJ123" s="142"/>
      <c r="AL123" s="171" t="s">
        <v>1</v>
      </c>
      <c r="AM123" s="172"/>
      <c r="AN123" s="180"/>
      <c r="AO123" s="180"/>
      <c r="AP123" s="172"/>
      <c r="AR123" s="141" t="s">
        <v>1</v>
      </c>
      <c r="AS123" s="142"/>
      <c r="AT123" s="150"/>
      <c r="AU123" s="150"/>
      <c r="AV123" s="142"/>
      <c r="AX123" s="203" t="s">
        <v>1</v>
      </c>
      <c r="AY123" s="204"/>
      <c r="AZ123" s="212"/>
      <c r="BA123" s="212"/>
      <c r="BB123" s="204"/>
      <c r="BD123" s="235" t="s">
        <v>1</v>
      </c>
      <c r="BE123" s="236"/>
      <c r="BF123" s="236"/>
      <c r="BG123" s="236"/>
      <c r="BH123" s="236"/>
      <c r="BJ123" s="257" t="s">
        <v>1</v>
      </c>
      <c r="BK123" s="180"/>
      <c r="BL123" s="180"/>
      <c r="BM123" s="180"/>
      <c r="BN123" s="180"/>
      <c r="BP123" s="276" t="s">
        <v>1</v>
      </c>
      <c r="BQ123" s="277"/>
      <c r="BR123" s="277"/>
      <c r="BS123" s="277"/>
      <c r="BT123" s="277"/>
      <c r="BV123" s="406" t="s">
        <v>1</v>
      </c>
      <c r="BW123" s="414"/>
      <c r="BX123" s="414"/>
      <c r="BY123" s="414"/>
      <c r="BZ123" s="414"/>
      <c r="CC123" s="193"/>
    </row>
    <row r="124" spans="1:81" ht="14.25">
      <c r="A124" s="13" t="s">
        <v>26</v>
      </c>
      <c r="B124" s="302">
        <v>234972389</v>
      </c>
      <c r="C124" s="302">
        <v>0</v>
      </c>
      <c r="D124" s="302">
        <v>0</v>
      </c>
      <c r="E124" s="70">
        <f>+B124-C124-D124</f>
        <v>234972389</v>
      </c>
      <c r="F124" s="296">
        <v>122</v>
      </c>
      <c r="H124" s="30" t="s">
        <v>26</v>
      </c>
      <c r="I124" s="31">
        <f>+E124</f>
        <v>234972389</v>
      </c>
      <c r="J124" s="31">
        <v>0</v>
      </c>
      <c r="K124" s="31">
        <v>0</v>
      </c>
      <c r="L124" s="31">
        <f>+I124-J124-K124</f>
        <v>234972389</v>
      </c>
      <c r="N124" s="56" t="s">
        <v>26</v>
      </c>
      <c r="O124" s="57">
        <f>+L124</f>
        <v>234972389</v>
      </c>
      <c r="P124" s="57">
        <v>0</v>
      </c>
      <c r="Q124" s="57">
        <v>0</v>
      </c>
      <c r="R124" s="57">
        <f>+O124-P124-Q124</f>
        <v>234972389</v>
      </c>
      <c r="T124" s="86" t="s">
        <v>26</v>
      </c>
      <c r="U124" s="87">
        <f>+R124</f>
        <v>234972389</v>
      </c>
      <c r="V124" s="91">
        <v>0</v>
      </c>
      <c r="W124" s="91">
        <v>24625695</v>
      </c>
      <c r="X124" s="87">
        <f>+U124-V124-W124</f>
        <v>210346694</v>
      </c>
      <c r="Z124" s="114" t="s">
        <v>26</v>
      </c>
      <c r="AA124" s="115">
        <f>+X124</f>
        <v>210346694</v>
      </c>
      <c r="AB124" s="116">
        <v>0</v>
      </c>
      <c r="AC124" s="116">
        <v>41061125</v>
      </c>
      <c r="AD124" s="115">
        <f>+AA124-AB124-AC124</f>
        <v>169285569</v>
      </c>
      <c r="AF124" s="143" t="s">
        <v>26</v>
      </c>
      <c r="AG124" s="144">
        <f>+AD124</f>
        <v>169285569</v>
      </c>
      <c r="AH124" s="145">
        <v>0</v>
      </c>
      <c r="AI124" s="145">
        <v>6047578</v>
      </c>
      <c r="AJ124" s="144">
        <f>+AG124-AH124-AI124</f>
        <v>163237991</v>
      </c>
      <c r="AL124" s="173" t="s">
        <v>26</v>
      </c>
      <c r="AM124" s="174">
        <f>+AJ124</f>
        <v>163237991</v>
      </c>
      <c r="AN124" s="175">
        <v>0</v>
      </c>
      <c r="AO124" s="175">
        <v>0</v>
      </c>
      <c r="AP124" s="174">
        <f>+AM124-AN124-AO124</f>
        <v>163237991</v>
      </c>
      <c r="AR124" s="143" t="s">
        <v>26</v>
      </c>
      <c r="AS124" s="144">
        <f>+AP124</f>
        <v>163237991</v>
      </c>
      <c r="AT124" s="145">
        <v>0</v>
      </c>
      <c r="AU124" s="145">
        <v>0</v>
      </c>
      <c r="AV124" s="144">
        <f>+AS124-AT124-AU124</f>
        <v>163237991</v>
      </c>
      <c r="AX124" s="205" t="s">
        <v>26</v>
      </c>
      <c r="AY124" s="206">
        <f>+AV124</f>
        <v>163237991</v>
      </c>
      <c r="AZ124" s="207">
        <v>0</v>
      </c>
      <c r="BA124" s="207">
        <v>0</v>
      </c>
      <c r="BB124" s="206">
        <f>+AY124-AZ124-BA124</f>
        <v>163237991</v>
      </c>
      <c r="BD124" s="237" t="s">
        <v>26</v>
      </c>
      <c r="BE124" s="238">
        <f>+BB124</f>
        <v>163237991</v>
      </c>
      <c r="BF124" s="238">
        <v>0</v>
      </c>
      <c r="BG124" s="238">
        <v>0</v>
      </c>
      <c r="BH124" s="238">
        <f>+BE124-BF124-BG124</f>
        <v>163237991</v>
      </c>
      <c r="BJ124" s="181" t="s">
        <v>26</v>
      </c>
      <c r="BK124" s="175">
        <f>+BH124</f>
        <v>163237991</v>
      </c>
      <c r="BL124" s="175">
        <v>0</v>
      </c>
      <c r="BM124" s="175">
        <v>0</v>
      </c>
      <c r="BN124" s="175">
        <f>+BK124-BL124-BM124</f>
        <v>163237991</v>
      </c>
      <c r="BP124" s="278" t="s">
        <v>26</v>
      </c>
      <c r="BQ124" s="279">
        <f>+BN124</f>
        <v>163237991</v>
      </c>
      <c r="BR124" s="279">
        <v>0</v>
      </c>
      <c r="BS124" s="279">
        <v>0</v>
      </c>
      <c r="BT124" s="279">
        <f>+BQ124-BR124-BS124</f>
        <v>163237991</v>
      </c>
      <c r="BV124" s="407" t="s">
        <v>26</v>
      </c>
      <c r="BW124" s="415">
        <f>+B124</f>
        <v>234972389</v>
      </c>
      <c r="BX124" s="415">
        <f>+C124+J124+P124+V124+AB124+AH124+AN124+AT124+AZ124+BF124+BL124+BR124</f>
        <v>0</v>
      </c>
      <c r="BY124" s="415">
        <f>+D124+K124+Q124+W124+AC124+AI124+AO124+AU124+BA124+BG124+BM124+BS124</f>
        <v>71734398</v>
      </c>
      <c r="BZ124" s="415">
        <f>+BW124-BX124-BY124</f>
        <v>163237991</v>
      </c>
      <c r="CC124" s="193"/>
    </row>
    <row r="125" spans="1:81" ht="14.25">
      <c r="A125" s="3"/>
      <c r="B125" s="249"/>
      <c r="C125" s="249"/>
      <c r="D125" s="249"/>
      <c r="E125" s="249"/>
      <c r="F125" s="296"/>
      <c r="H125" s="25"/>
      <c r="I125" s="24"/>
      <c r="J125" s="24"/>
      <c r="K125" s="24"/>
      <c r="L125" s="24"/>
      <c r="N125" s="51"/>
      <c r="O125" s="50"/>
      <c r="P125" s="50"/>
      <c r="Q125" s="50"/>
      <c r="R125" s="50"/>
      <c r="T125" s="81"/>
      <c r="U125" s="80"/>
      <c r="V125" s="326"/>
      <c r="W125" s="326"/>
      <c r="X125" s="80"/>
      <c r="Z125" s="109"/>
      <c r="AA125" s="108"/>
      <c r="AB125" s="334"/>
      <c r="AC125" s="334"/>
      <c r="AD125" s="108"/>
      <c r="AF125" s="138"/>
      <c r="AG125" s="137"/>
      <c r="AH125" s="162"/>
      <c r="AI125" s="162"/>
      <c r="AJ125" s="137"/>
      <c r="AL125" s="168"/>
      <c r="AM125" s="167"/>
      <c r="AN125" s="183"/>
      <c r="AO125" s="183"/>
      <c r="AP125" s="167"/>
      <c r="AR125" s="138"/>
      <c r="AS125" s="137"/>
      <c r="AT125" s="162"/>
      <c r="AU125" s="162"/>
      <c r="AV125" s="137"/>
      <c r="AX125" s="200"/>
      <c r="AY125" s="199"/>
      <c r="AZ125" s="215"/>
      <c r="BA125" s="215"/>
      <c r="BB125" s="199"/>
      <c r="BD125" s="232"/>
      <c r="BE125" s="231"/>
      <c r="BF125" s="231"/>
      <c r="BG125" s="231"/>
      <c r="BH125" s="231"/>
      <c r="BJ125" s="255"/>
      <c r="BK125" s="183"/>
      <c r="BL125" s="183"/>
      <c r="BM125" s="183"/>
      <c r="BN125" s="183"/>
      <c r="BP125" s="273"/>
      <c r="BQ125" s="272"/>
      <c r="BR125" s="272"/>
      <c r="BS125" s="272"/>
      <c r="BT125" s="272"/>
      <c r="BV125" s="392"/>
      <c r="BW125" s="412"/>
      <c r="BX125" s="412"/>
      <c r="BY125" s="412"/>
      <c r="BZ125" s="412"/>
      <c r="CC125" s="193"/>
    </row>
    <row r="126" spans="1:81" ht="14.25">
      <c r="A126" s="3"/>
      <c r="B126" s="298"/>
      <c r="C126" s="249"/>
      <c r="D126" s="249"/>
      <c r="E126" s="249"/>
      <c r="F126" s="296"/>
      <c r="H126" s="25"/>
      <c r="I126" s="24"/>
      <c r="J126" s="24"/>
      <c r="K126" s="24"/>
      <c r="L126" s="24"/>
      <c r="N126" s="51"/>
      <c r="O126" s="50"/>
      <c r="P126" s="50"/>
      <c r="Q126" s="50"/>
      <c r="R126" s="50"/>
      <c r="T126" s="81"/>
      <c r="U126" s="80"/>
      <c r="V126" s="326"/>
      <c r="W126" s="326"/>
      <c r="X126" s="80"/>
      <c r="Z126" s="109"/>
      <c r="AA126" s="108"/>
      <c r="AB126" s="334"/>
      <c r="AC126" s="334"/>
      <c r="AD126" s="108"/>
      <c r="AF126" s="138"/>
      <c r="AG126" s="137"/>
      <c r="AH126" s="162"/>
      <c r="AI126" s="162"/>
      <c r="AJ126" s="137"/>
      <c r="AL126" s="168"/>
      <c r="AM126" s="167"/>
      <c r="AN126" s="183"/>
      <c r="AO126" s="183"/>
      <c r="AP126" s="167"/>
      <c r="AR126" s="138"/>
      <c r="AS126" s="137"/>
      <c r="AT126" s="162"/>
      <c r="AU126" s="162"/>
      <c r="AV126" s="137"/>
      <c r="AX126" s="200"/>
      <c r="AY126" s="199"/>
      <c r="AZ126" s="215"/>
      <c r="BA126" s="215"/>
      <c r="BB126" s="199"/>
      <c r="BD126" s="232"/>
      <c r="BE126" s="231"/>
      <c r="BF126" s="231"/>
      <c r="BG126" s="231"/>
      <c r="BH126" s="231"/>
      <c r="BJ126" s="255"/>
      <c r="BK126" s="183"/>
      <c r="BL126" s="183"/>
      <c r="BM126" s="183"/>
      <c r="BN126" s="183"/>
      <c r="BP126" s="273"/>
      <c r="BQ126" s="272"/>
      <c r="BR126" s="272"/>
      <c r="BS126" s="272"/>
      <c r="BT126" s="272"/>
      <c r="BV126" s="392"/>
      <c r="BW126" s="412"/>
      <c r="BX126" s="412"/>
      <c r="BY126" s="412"/>
      <c r="BZ126" s="412"/>
      <c r="CC126" s="193"/>
    </row>
    <row r="127" spans="1:81" ht="15.75">
      <c r="A127" s="1" t="s">
        <v>5</v>
      </c>
      <c r="B127" s="249"/>
      <c r="C127" s="249"/>
      <c r="D127" s="249"/>
      <c r="E127" s="249"/>
      <c r="F127" s="296"/>
      <c r="H127" s="23" t="s">
        <v>5</v>
      </c>
      <c r="I127" s="24"/>
      <c r="J127" s="24"/>
      <c r="K127" s="24"/>
      <c r="L127" s="24"/>
      <c r="N127" s="49" t="s">
        <v>5</v>
      </c>
      <c r="O127" s="50"/>
      <c r="P127" s="50"/>
      <c r="Q127" s="50"/>
      <c r="R127" s="50"/>
      <c r="T127" s="79" t="s">
        <v>5</v>
      </c>
      <c r="U127" s="80"/>
      <c r="V127" s="326"/>
      <c r="W127" s="326"/>
      <c r="X127" s="80"/>
      <c r="Z127" s="107" t="s">
        <v>5</v>
      </c>
      <c r="AA127" s="108"/>
      <c r="AB127" s="334"/>
      <c r="AC127" s="334"/>
      <c r="AD127" s="108"/>
      <c r="AF127" s="136" t="s">
        <v>5</v>
      </c>
      <c r="AG127" s="137"/>
      <c r="AH127" s="162"/>
      <c r="AI127" s="162"/>
      <c r="AJ127" s="137"/>
      <c r="AL127" s="166" t="s">
        <v>5</v>
      </c>
      <c r="AM127" s="167"/>
      <c r="AN127" s="183"/>
      <c r="AO127" s="183"/>
      <c r="AP127" s="167"/>
      <c r="AR127" s="136" t="s">
        <v>5</v>
      </c>
      <c r="AS127" s="137"/>
      <c r="AT127" s="162"/>
      <c r="AU127" s="162"/>
      <c r="AV127" s="137"/>
      <c r="AX127" s="198" t="s">
        <v>5</v>
      </c>
      <c r="AY127" s="199"/>
      <c r="AZ127" s="215"/>
      <c r="BA127" s="215"/>
      <c r="BB127" s="199"/>
      <c r="BD127" s="230" t="s">
        <v>5</v>
      </c>
      <c r="BE127" s="231"/>
      <c r="BF127" s="231"/>
      <c r="BG127" s="231"/>
      <c r="BH127" s="231"/>
      <c r="BJ127" s="254" t="s">
        <v>5</v>
      </c>
      <c r="BK127" s="183"/>
      <c r="BL127" s="183"/>
      <c r="BM127" s="183"/>
      <c r="BN127" s="183"/>
      <c r="BP127" s="271" t="s">
        <v>5</v>
      </c>
      <c r="BQ127" s="272"/>
      <c r="BR127" s="272"/>
      <c r="BS127" s="272"/>
      <c r="BT127" s="272"/>
      <c r="BV127" s="23" t="s">
        <v>5</v>
      </c>
      <c r="BW127" s="421"/>
      <c r="BX127" s="421"/>
      <c r="BY127" s="421"/>
      <c r="BZ127" s="421"/>
      <c r="CC127" s="193"/>
    </row>
    <row r="128" spans="1:81" ht="14.25">
      <c r="A128" s="3"/>
      <c r="B128" s="298">
        <f>+B129+B133+B137</f>
        <v>377542946</v>
      </c>
      <c r="C128" s="249"/>
      <c r="D128" s="249"/>
      <c r="E128" s="249"/>
      <c r="F128" s="296"/>
      <c r="H128" s="25"/>
      <c r="I128" s="24"/>
      <c r="J128" s="24"/>
      <c r="K128" s="24"/>
      <c r="L128" s="24"/>
      <c r="N128" s="51"/>
      <c r="O128" s="50"/>
      <c r="P128" s="50"/>
      <c r="Q128" s="50"/>
      <c r="R128" s="50"/>
      <c r="T128" s="81"/>
      <c r="U128" s="80"/>
      <c r="V128" s="326"/>
      <c r="W128" s="326"/>
      <c r="X128" s="80"/>
      <c r="Z128" s="109"/>
      <c r="AA128" s="108"/>
      <c r="AB128" s="334"/>
      <c r="AC128" s="334"/>
      <c r="AD128" s="108"/>
      <c r="AF128" s="138"/>
      <c r="AG128" s="137"/>
      <c r="AH128" s="162"/>
      <c r="AI128" s="162"/>
      <c r="AJ128" s="137"/>
      <c r="AL128" s="168"/>
      <c r="AM128" s="167"/>
      <c r="AN128" s="183"/>
      <c r="AO128" s="183"/>
      <c r="AP128" s="167"/>
      <c r="AR128" s="138"/>
      <c r="AS128" s="137"/>
      <c r="AT128" s="162"/>
      <c r="AU128" s="162"/>
      <c r="AV128" s="137"/>
      <c r="AX128" s="200"/>
      <c r="AY128" s="199"/>
      <c r="AZ128" s="215"/>
      <c r="BA128" s="215"/>
      <c r="BB128" s="199"/>
      <c r="BD128" s="232"/>
      <c r="BE128" s="231"/>
      <c r="BF128" s="231"/>
      <c r="BG128" s="231"/>
      <c r="BH128" s="231"/>
      <c r="BJ128" s="255"/>
      <c r="BK128" s="183"/>
      <c r="BL128" s="183"/>
      <c r="BM128" s="183"/>
      <c r="BN128" s="183"/>
      <c r="BP128" s="273"/>
      <c r="BQ128" s="272"/>
      <c r="BR128" s="272"/>
      <c r="BS128" s="272"/>
      <c r="BT128" s="272"/>
      <c r="BV128" s="392"/>
      <c r="BW128" s="412"/>
      <c r="BX128" s="412"/>
      <c r="BY128" s="412"/>
      <c r="BZ128" s="412"/>
      <c r="CC128" s="193"/>
    </row>
    <row r="129" spans="1:81" s="19" customFormat="1" ht="15">
      <c r="A129" s="15" t="s">
        <v>14</v>
      </c>
      <c r="B129" s="293">
        <f>+B131</f>
        <v>6233586</v>
      </c>
      <c r="C129" s="293">
        <f aca="true" t="shared" si="407" ref="C129:D129">+C131</f>
        <v>0</v>
      </c>
      <c r="D129" s="293">
        <f t="shared" si="407"/>
        <v>0</v>
      </c>
      <c r="E129" s="293">
        <f>+B129-C129-D129</f>
        <v>6233586</v>
      </c>
      <c r="F129" s="296"/>
      <c r="H129" s="26" t="s">
        <v>14</v>
      </c>
      <c r="I129" s="27">
        <f>+I131</f>
        <v>6233586</v>
      </c>
      <c r="J129" s="27">
        <f aca="true" t="shared" si="408" ref="J129:K129">+J131</f>
        <v>0</v>
      </c>
      <c r="K129" s="27">
        <f t="shared" si="408"/>
        <v>0</v>
      </c>
      <c r="L129" s="27">
        <f>+I129-J129-K129</f>
        <v>6233586</v>
      </c>
      <c r="N129" s="52" t="s">
        <v>14</v>
      </c>
      <c r="O129" s="53">
        <f>+O131</f>
        <v>6233586</v>
      </c>
      <c r="P129" s="53">
        <f aca="true" t="shared" si="409" ref="P129:Q129">+P131</f>
        <v>0</v>
      </c>
      <c r="Q129" s="53">
        <f t="shared" si="409"/>
        <v>0</v>
      </c>
      <c r="R129" s="53">
        <f>+O129-P129-Q129</f>
        <v>6233586</v>
      </c>
      <c r="T129" s="82" t="s">
        <v>14</v>
      </c>
      <c r="U129" s="83">
        <f>+U131</f>
        <v>6233586</v>
      </c>
      <c r="V129" s="102">
        <f aca="true" t="shared" si="410" ref="V129:W129">+V131</f>
        <v>0</v>
      </c>
      <c r="W129" s="102">
        <f t="shared" si="410"/>
        <v>0</v>
      </c>
      <c r="X129" s="83">
        <f>+U129-V129-W129</f>
        <v>6233586</v>
      </c>
      <c r="Z129" s="110" t="s">
        <v>14</v>
      </c>
      <c r="AA129" s="111">
        <f>+AA131</f>
        <v>6233586</v>
      </c>
      <c r="AB129" s="120">
        <f aca="true" t="shared" si="411" ref="AB129:AC129">+AB131</f>
        <v>0</v>
      </c>
      <c r="AC129" s="120">
        <f t="shared" si="411"/>
        <v>0</v>
      </c>
      <c r="AD129" s="111">
        <f>+AA129-AB129-AC129</f>
        <v>6233586</v>
      </c>
      <c r="AF129" s="139" t="s">
        <v>14</v>
      </c>
      <c r="AG129" s="140">
        <f>+AG131</f>
        <v>6233586</v>
      </c>
      <c r="AH129" s="149">
        <f aca="true" t="shared" si="412" ref="AH129:AI129">+AH131</f>
        <v>0</v>
      </c>
      <c r="AI129" s="149">
        <f t="shared" si="412"/>
        <v>0</v>
      </c>
      <c r="AJ129" s="140">
        <f>+AG129-AH129-AI129</f>
        <v>6233586</v>
      </c>
      <c r="AL129" s="169" t="s">
        <v>14</v>
      </c>
      <c r="AM129" s="170">
        <f>+AM131</f>
        <v>6233586</v>
      </c>
      <c r="AN129" s="179">
        <f aca="true" t="shared" si="413" ref="AN129:AO129">+AN131</f>
        <v>0</v>
      </c>
      <c r="AO129" s="179">
        <f t="shared" si="413"/>
        <v>0</v>
      </c>
      <c r="AP129" s="170">
        <f>+AM129-AN129-AO129</f>
        <v>6233586</v>
      </c>
      <c r="AR129" s="139" t="s">
        <v>14</v>
      </c>
      <c r="AS129" s="140">
        <f>+AS131</f>
        <v>6233586</v>
      </c>
      <c r="AT129" s="149">
        <f aca="true" t="shared" si="414" ref="AT129:AU129">+AT131</f>
        <v>0</v>
      </c>
      <c r="AU129" s="149">
        <f t="shared" si="414"/>
        <v>0</v>
      </c>
      <c r="AV129" s="140">
        <f>+AS129-AT129-AU129</f>
        <v>6233586</v>
      </c>
      <c r="AX129" s="201" t="s">
        <v>14</v>
      </c>
      <c r="AY129" s="202">
        <f>+AY131</f>
        <v>6233586</v>
      </c>
      <c r="AZ129" s="211">
        <f aca="true" t="shared" si="415" ref="AZ129:BA129">+AZ131</f>
        <v>0</v>
      </c>
      <c r="BA129" s="211">
        <f t="shared" si="415"/>
        <v>0</v>
      </c>
      <c r="BB129" s="202">
        <f>+AY129-AZ129-BA129</f>
        <v>6233586</v>
      </c>
      <c r="BD129" s="233" t="s">
        <v>14</v>
      </c>
      <c r="BE129" s="234">
        <f>+BE131</f>
        <v>6233586</v>
      </c>
      <c r="BF129" s="234">
        <f aca="true" t="shared" si="416" ref="BF129:BG129">+BF131</f>
        <v>0</v>
      </c>
      <c r="BG129" s="234">
        <f t="shared" si="416"/>
        <v>0</v>
      </c>
      <c r="BH129" s="234">
        <f>+BE129-BF129-BG129</f>
        <v>6233586</v>
      </c>
      <c r="BJ129" s="256" t="s">
        <v>14</v>
      </c>
      <c r="BK129" s="179">
        <f>+BK131</f>
        <v>6233586</v>
      </c>
      <c r="BL129" s="179">
        <f aca="true" t="shared" si="417" ref="BL129:BM129">+BL131</f>
        <v>0</v>
      </c>
      <c r="BM129" s="179">
        <f t="shared" si="417"/>
        <v>0</v>
      </c>
      <c r="BN129" s="179">
        <f>+BK129-BL129-BM129</f>
        <v>6233586</v>
      </c>
      <c r="BP129" s="274" t="s">
        <v>14</v>
      </c>
      <c r="BQ129" s="275">
        <f>+BQ131</f>
        <v>6233586</v>
      </c>
      <c r="BR129" s="275">
        <f aca="true" t="shared" si="418" ref="BR129:BS129">+BR131</f>
        <v>0</v>
      </c>
      <c r="BS129" s="275">
        <f t="shared" si="418"/>
        <v>0</v>
      </c>
      <c r="BT129" s="275">
        <f>+BQ129-BR129-BS129</f>
        <v>6233586</v>
      </c>
      <c r="BV129" s="388" t="s">
        <v>14</v>
      </c>
      <c r="BW129" s="413">
        <f>+BW131</f>
        <v>6233586</v>
      </c>
      <c r="BX129" s="413">
        <f aca="true" t="shared" si="419" ref="BX129:BY129">+BX131</f>
        <v>0</v>
      </c>
      <c r="BY129" s="413">
        <f t="shared" si="419"/>
        <v>0</v>
      </c>
      <c r="BZ129" s="413">
        <f>+BW129-BX129-BY129</f>
        <v>6233586</v>
      </c>
      <c r="CA129" s="194">
        <f>+BZ129+BZ133+BZ137</f>
        <v>269571635</v>
      </c>
      <c r="CB129" s="194">
        <f>+CA130-CA129</f>
        <v>0</v>
      </c>
      <c r="CC129" s="193"/>
    </row>
    <row r="130" spans="1:81" ht="14.25">
      <c r="A130" s="11" t="s">
        <v>1</v>
      </c>
      <c r="B130" s="294"/>
      <c r="C130" s="294"/>
      <c r="D130" s="294"/>
      <c r="E130" s="294"/>
      <c r="F130" s="296"/>
      <c r="H130" s="28" t="s">
        <v>1</v>
      </c>
      <c r="I130" s="29"/>
      <c r="J130" s="29"/>
      <c r="K130" s="29"/>
      <c r="L130" s="29"/>
      <c r="N130" s="54" t="s">
        <v>1</v>
      </c>
      <c r="O130" s="55"/>
      <c r="P130" s="55"/>
      <c r="Q130" s="55"/>
      <c r="R130" s="55"/>
      <c r="T130" s="84" t="s">
        <v>1</v>
      </c>
      <c r="U130" s="85"/>
      <c r="V130" s="103"/>
      <c r="W130" s="103"/>
      <c r="X130" s="85"/>
      <c r="Z130" s="112" t="s">
        <v>1</v>
      </c>
      <c r="AA130" s="113"/>
      <c r="AB130" s="121"/>
      <c r="AC130" s="121"/>
      <c r="AD130" s="113"/>
      <c r="AF130" s="141" t="s">
        <v>1</v>
      </c>
      <c r="AG130" s="142"/>
      <c r="AH130" s="150"/>
      <c r="AI130" s="150"/>
      <c r="AJ130" s="142"/>
      <c r="AL130" s="171" t="s">
        <v>1</v>
      </c>
      <c r="AM130" s="172"/>
      <c r="AN130" s="180"/>
      <c r="AO130" s="180"/>
      <c r="AP130" s="172"/>
      <c r="AR130" s="141" t="s">
        <v>1</v>
      </c>
      <c r="AS130" s="142"/>
      <c r="AT130" s="150"/>
      <c r="AU130" s="150"/>
      <c r="AV130" s="142"/>
      <c r="AX130" s="203" t="s">
        <v>1</v>
      </c>
      <c r="AY130" s="204"/>
      <c r="AZ130" s="212"/>
      <c r="BA130" s="212"/>
      <c r="BB130" s="204"/>
      <c r="BD130" s="235" t="s">
        <v>1</v>
      </c>
      <c r="BE130" s="236"/>
      <c r="BF130" s="236"/>
      <c r="BG130" s="236"/>
      <c r="BH130" s="236"/>
      <c r="BJ130" s="257" t="s">
        <v>1</v>
      </c>
      <c r="BK130" s="180"/>
      <c r="BL130" s="180"/>
      <c r="BM130" s="180"/>
      <c r="BN130" s="180"/>
      <c r="BP130" s="276" t="s">
        <v>1</v>
      </c>
      <c r="BQ130" s="277"/>
      <c r="BR130" s="277"/>
      <c r="BS130" s="277"/>
      <c r="BT130" s="277"/>
      <c r="BV130" s="406" t="s">
        <v>1</v>
      </c>
      <c r="BW130" s="414"/>
      <c r="BX130" s="414"/>
      <c r="BY130" s="414"/>
      <c r="BZ130" s="414"/>
      <c r="CA130" s="193">
        <v>269571635</v>
      </c>
      <c r="CC130" s="193"/>
    </row>
    <row r="131" spans="1:81" ht="14.25">
      <c r="A131" s="14" t="s">
        <v>27</v>
      </c>
      <c r="B131" s="70">
        <v>6233586</v>
      </c>
      <c r="C131" s="70">
        <v>0</v>
      </c>
      <c r="D131" s="70">
        <v>0</v>
      </c>
      <c r="E131" s="70">
        <f>+B131-C131-D131</f>
        <v>6233586</v>
      </c>
      <c r="F131" s="296">
        <v>30900</v>
      </c>
      <c r="H131" s="36" t="s">
        <v>27</v>
      </c>
      <c r="I131" s="31">
        <f>+E131</f>
        <v>6233586</v>
      </c>
      <c r="J131" s="31">
        <v>0</v>
      </c>
      <c r="K131" s="31">
        <v>0</v>
      </c>
      <c r="L131" s="31">
        <f>+I131-J131-K131</f>
        <v>6233586</v>
      </c>
      <c r="N131" s="62" t="s">
        <v>27</v>
      </c>
      <c r="O131" s="57">
        <f>+L131</f>
        <v>6233586</v>
      </c>
      <c r="P131" s="57">
        <v>0</v>
      </c>
      <c r="Q131" s="57">
        <v>0</v>
      </c>
      <c r="R131" s="57">
        <f>+O131-P131-Q131</f>
        <v>6233586</v>
      </c>
      <c r="T131" s="94" t="s">
        <v>27</v>
      </c>
      <c r="U131" s="87">
        <f>+R131</f>
        <v>6233586</v>
      </c>
      <c r="V131" s="91">
        <v>0</v>
      </c>
      <c r="W131" s="91">
        <v>0</v>
      </c>
      <c r="X131" s="87">
        <f>+U131-V131-W131</f>
        <v>6233586</v>
      </c>
      <c r="Z131" s="125" t="s">
        <v>27</v>
      </c>
      <c r="AA131" s="115">
        <f>+X131</f>
        <v>6233586</v>
      </c>
      <c r="AB131" s="116">
        <v>0</v>
      </c>
      <c r="AC131" s="116">
        <v>0</v>
      </c>
      <c r="AD131" s="115">
        <f>+AA131-AB131-AC131</f>
        <v>6233586</v>
      </c>
      <c r="AF131" s="154" t="s">
        <v>27</v>
      </c>
      <c r="AG131" s="144">
        <f>+AD131</f>
        <v>6233586</v>
      </c>
      <c r="AH131" s="145">
        <v>0</v>
      </c>
      <c r="AI131" s="145">
        <v>0</v>
      </c>
      <c r="AJ131" s="144">
        <f>+AG131-AH131-AI131</f>
        <v>6233586</v>
      </c>
      <c r="AL131" s="186" t="s">
        <v>27</v>
      </c>
      <c r="AM131" s="174">
        <f>+AJ131</f>
        <v>6233586</v>
      </c>
      <c r="AN131" s="175">
        <v>0</v>
      </c>
      <c r="AO131" s="175">
        <v>0</v>
      </c>
      <c r="AP131" s="174">
        <f>+AM131-AN131-AO131</f>
        <v>6233586</v>
      </c>
      <c r="AR131" s="154" t="s">
        <v>27</v>
      </c>
      <c r="AS131" s="144">
        <f>+AP131</f>
        <v>6233586</v>
      </c>
      <c r="AT131" s="145">
        <v>0</v>
      </c>
      <c r="AU131" s="145">
        <v>0</v>
      </c>
      <c r="AV131" s="144">
        <f>+AS131-AT131-AU131</f>
        <v>6233586</v>
      </c>
      <c r="AX131" s="218" t="s">
        <v>27</v>
      </c>
      <c r="AY131" s="206">
        <f>+AV131</f>
        <v>6233586</v>
      </c>
      <c r="AZ131" s="207">
        <v>0</v>
      </c>
      <c r="BA131" s="207">
        <v>0</v>
      </c>
      <c r="BB131" s="206">
        <f>+AY131-AZ131-BA131</f>
        <v>6233586</v>
      </c>
      <c r="BD131" s="244" t="s">
        <v>27</v>
      </c>
      <c r="BE131" s="238">
        <f>+BB131</f>
        <v>6233586</v>
      </c>
      <c r="BF131" s="238">
        <v>0</v>
      </c>
      <c r="BG131" s="238">
        <v>0</v>
      </c>
      <c r="BH131" s="238">
        <f>+BE131-BF131-BG131</f>
        <v>6233586</v>
      </c>
      <c r="BJ131" s="261" t="s">
        <v>27</v>
      </c>
      <c r="BK131" s="175">
        <f>+BH131</f>
        <v>6233586</v>
      </c>
      <c r="BL131" s="175">
        <v>0</v>
      </c>
      <c r="BM131" s="175">
        <v>0</v>
      </c>
      <c r="BN131" s="175">
        <f>+BK131-BL131-BM131</f>
        <v>6233586</v>
      </c>
      <c r="BP131" s="285" t="s">
        <v>27</v>
      </c>
      <c r="BQ131" s="279">
        <f>+BN131</f>
        <v>6233586</v>
      </c>
      <c r="BR131" s="279">
        <v>0</v>
      </c>
      <c r="BS131" s="279">
        <v>0</v>
      </c>
      <c r="BT131" s="279">
        <f>+BQ131-BR131-BS131</f>
        <v>6233586</v>
      </c>
      <c r="BV131" s="410" t="s">
        <v>27</v>
      </c>
      <c r="BW131" s="415">
        <f>+B131</f>
        <v>6233586</v>
      </c>
      <c r="BX131" s="415">
        <f>+C131+J131+P131+V131+AB131+AH131+AN131+AT131+AZ131+BF131+BL131+BR131</f>
        <v>0</v>
      </c>
      <c r="BY131" s="415">
        <f>+D131+K131+Q131+W131+AC131+AI131+AO131+AU131+BA131+BG131+BM131+BS131</f>
        <v>0</v>
      </c>
      <c r="BZ131" s="415">
        <f>+BW131-BX131-BY131</f>
        <v>6233586</v>
      </c>
      <c r="CC131" s="193"/>
    </row>
    <row r="132" spans="1:81" ht="14.25">
      <c r="A132" s="17"/>
      <c r="B132" s="292"/>
      <c r="C132" s="292"/>
      <c r="D132" s="292"/>
      <c r="E132" s="292"/>
      <c r="F132" s="296"/>
      <c r="H132" s="32"/>
      <c r="I132" s="33"/>
      <c r="J132" s="33"/>
      <c r="K132" s="33"/>
      <c r="L132" s="33"/>
      <c r="N132" s="58"/>
      <c r="O132" s="59"/>
      <c r="P132" s="59"/>
      <c r="Q132" s="59"/>
      <c r="R132" s="59"/>
      <c r="T132" s="88"/>
      <c r="U132" s="89"/>
      <c r="V132" s="101"/>
      <c r="W132" s="101"/>
      <c r="X132" s="89"/>
      <c r="Z132" s="117"/>
      <c r="AA132" s="118"/>
      <c r="AB132" s="119"/>
      <c r="AC132" s="119"/>
      <c r="AD132" s="118"/>
      <c r="AF132" s="146"/>
      <c r="AG132" s="147"/>
      <c r="AH132" s="148"/>
      <c r="AI132" s="148"/>
      <c r="AJ132" s="147"/>
      <c r="AL132" s="176"/>
      <c r="AM132" s="177"/>
      <c r="AN132" s="178"/>
      <c r="AO132" s="178"/>
      <c r="AP132" s="177"/>
      <c r="AR132" s="146"/>
      <c r="AS132" s="147"/>
      <c r="AT132" s="148"/>
      <c r="AU132" s="148"/>
      <c r="AV132" s="147"/>
      <c r="AX132" s="208"/>
      <c r="AY132" s="209"/>
      <c r="AZ132" s="210"/>
      <c r="BA132" s="210"/>
      <c r="BB132" s="209"/>
      <c r="BD132" s="239"/>
      <c r="BE132" s="240"/>
      <c r="BF132" s="240"/>
      <c r="BG132" s="240"/>
      <c r="BH132" s="240"/>
      <c r="BJ132" s="258"/>
      <c r="BK132" s="178"/>
      <c r="BL132" s="178"/>
      <c r="BM132" s="178"/>
      <c r="BN132" s="178"/>
      <c r="BP132" s="280"/>
      <c r="BQ132" s="281"/>
      <c r="BR132" s="281"/>
      <c r="BS132" s="281"/>
      <c r="BT132" s="281"/>
      <c r="BV132" s="409"/>
      <c r="BW132" s="418"/>
      <c r="BX132" s="418"/>
      <c r="BY132" s="418"/>
      <c r="BZ132" s="418"/>
      <c r="CC132" s="193"/>
    </row>
    <row r="133" spans="1:81" s="19" customFormat="1" ht="15">
      <c r="A133" s="15" t="s">
        <v>12</v>
      </c>
      <c r="B133" s="293">
        <f>SUM(B135:B135)</f>
        <v>292352342</v>
      </c>
      <c r="C133" s="293">
        <f>SUM(C135:C135)</f>
        <v>0</v>
      </c>
      <c r="D133" s="293">
        <f>SUM(D135:D135)</f>
        <v>0</v>
      </c>
      <c r="E133" s="293">
        <f>+B133-C133-D133</f>
        <v>292352342</v>
      </c>
      <c r="F133" s="296"/>
      <c r="H133" s="26" t="s">
        <v>12</v>
      </c>
      <c r="I133" s="27">
        <f>SUM(I135:I135)</f>
        <v>292352342</v>
      </c>
      <c r="J133" s="27">
        <f>SUM(J135:J135)</f>
        <v>0</v>
      </c>
      <c r="K133" s="27">
        <f>SUM(K135:K135)</f>
        <v>0</v>
      </c>
      <c r="L133" s="27">
        <f>+I133-J133-K133</f>
        <v>292352342</v>
      </c>
      <c r="N133" s="52" t="s">
        <v>12</v>
      </c>
      <c r="O133" s="53">
        <f>SUM(O135:O135)</f>
        <v>292352342</v>
      </c>
      <c r="P133" s="53">
        <f>SUM(P135:P135)</f>
        <v>0</v>
      </c>
      <c r="Q133" s="53">
        <f>SUM(Q135:Q135)</f>
        <v>0</v>
      </c>
      <c r="R133" s="53">
        <f>+O133-P133-Q133</f>
        <v>292352342</v>
      </c>
      <c r="T133" s="82" t="s">
        <v>12</v>
      </c>
      <c r="U133" s="83">
        <f>SUM(U135:U135)</f>
        <v>292352342</v>
      </c>
      <c r="V133" s="102">
        <f>SUM(V135:V135)</f>
        <v>0</v>
      </c>
      <c r="W133" s="102">
        <f>SUM(W135:W135)</f>
        <v>10066187</v>
      </c>
      <c r="X133" s="83">
        <f>+U133-V133-W133</f>
        <v>282286155</v>
      </c>
      <c r="Z133" s="110" t="s">
        <v>12</v>
      </c>
      <c r="AA133" s="111">
        <f>SUM(AA135:AA135)</f>
        <v>282286155</v>
      </c>
      <c r="AB133" s="120">
        <f>SUM(AB135:AB135)</f>
        <v>0</v>
      </c>
      <c r="AC133" s="120">
        <f>SUM(AC135:AC135)</f>
        <v>0</v>
      </c>
      <c r="AD133" s="111">
        <f>+AA133-AB133-AC133</f>
        <v>282286155</v>
      </c>
      <c r="AF133" s="139" t="s">
        <v>12</v>
      </c>
      <c r="AG133" s="140">
        <f>SUM(AG135:AG135)</f>
        <v>282286155</v>
      </c>
      <c r="AH133" s="149">
        <f>SUM(AH135:AH135)</f>
        <v>0</v>
      </c>
      <c r="AI133" s="149">
        <f>SUM(AI135:AI135)</f>
        <v>20496234</v>
      </c>
      <c r="AJ133" s="140">
        <f>+AG133-AH133-AI133</f>
        <v>261789921</v>
      </c>
      <c r="AL133" s="169" t="s">
        <v>12</v>
      </c>
      <c r="AM133" s="170">
        <f>SUM(AM135:AM135)</f>
        <v>261789921</v>
      </c>
      <c r="AN133" s="179">
        <f>SUM(AN135:AN135)</f>
        <v>0</v>
      </c>
      <c r="AO133" s="179">
        <f>SUM(AO135:AO135)</f>
        <v>39783335</v>
      </c>
      <c r="AP133" s="170">
        <f>+AM133-AN133-AO133</f>
        <v>222006586</v>
      </c>
      <c r="AR133" s="139" t="s">
        <v>12</v>
      </c>
      <c r="AS133" s="140">
        <f>SUM(AS135:AS135)</f>
        <v>222006586</v>
      </c>
      <c r="AT133" s="149">
        <f>SUM(AT135:AT135)</f>
        <v>0</v>
      </c>
      <c r="AU133" s="149">
        <f>SUM(AU135:AU135)</f>
        <v>0</v>
      </c>
      <c r="AV133" s="140">
        <f>+AS133-AT133-AU133</f>
        <v>222006586</v>
      </c>
      <c r="AX133" s="201" t="s">
        <v>12</v>
      </c>
      <c r="AY133" s="202">
        <f>SUM(AY135:AY135)</f>
        <v>222006586</v>
      </c>
      <c r="AZ133" s="211">
        <f>SUM(AZ135:AZ135)</f>
        <v>0</v>
      </c>
      <c r="BA133" s="211">
        <f>SUM(BA135:BA135)</f>
        <v>0</v>
      </c>
      <c r="BB133" s="202">
        <f>+AY133-AZ133-BA133</f>
        <v>222006586</v>
      </c>
      <c r="BD133" s="233" t="s">
        <v>12</v>
      </c>
      <c r="BE133" s="234">
        <f>SUM(BE135:BE135)</f>
        <v>222006586</v>
      </c>
      <c r="BF133" s="234">
        <f>SUM(BF135:BF135)</f>
        <v>0</v>
      </c>
      <c r="BG133" s="234">
        <f>SUM(BG135:BG135)</f>
        <v>0</v>
      </c>
      <c r="BH133" s="234">
        <f>+BE133-BF133-BG133</f>
        <v>222006586</v>
      </c>
      <c r="BJ133" s="256" t="s">
        <v>12</v>
      </c>
      <c r="BK133" s="179">
        <f>SUM(BK135:BK135)</f>
        <v>222006586</v>
      </c>
      <c r="BL133" s="179">
        <f>SUM(BL135:BL135)</f>
        <v>0</v>
      </c>
      <c r="BM133" s="179">
        <f>SUM(BM135:BM135)</f>
        <v>0</v>
      </c>
      <c r="BN133" s="179">
        <f>+BK133-BL133-BM133</f>
        <v>222006586</v>
      </c>
      <c r="BP133" s="274" t="s">
        <v>12</v>
      </c>
      <c r="BQ133" s="275">
        <f>SUM(BQ135:BQ135)</f>
        <v>222006586</v>
      </c>
      <c r="BR133" s="275">
        <f>SUM(BR135:BR135)</f>
        <v>0</v>
      </c>
      <c r="BS133" s="275">
        <f>SUM(BS135:BS135)</f>
        <v>0</v>
      </c>
      <c r="BT133" s="275">
        <f>+BQ133-BR133-BS133</f>
        <v>222006586</v>
      </c>
      <c r="BV133" s="388" t="s">
        <v>12</v>
      </c>
      <c r="BW133" s="413">
        <f>SUM(BW135:BW135)</f>
        <v>292352342</v>
      </c>
      <c r="BX133" s="413">
        <f>SUM(BX135:BX135)</f>
        <v>0</v>
      </c>
      <c r="BY133" s="413">
        <f>SUM(BY135:BY135)</f>
        <v>70345756</v>
      </c>
      <c r="BZ133" s="413">
        <f>+BW133-BX133-BY133</f>
        <v>222006586</v>
      </c>
      <c r="CC133" s="193"/>
    </row>
    <row r="134" spans="1:81" ht="14.25">
      <c r="A134" s="11" t="s">
        <v>1</v>
      </c>
      <c r="B134" s="294"/>
      <c r="C134" s="294"/>
      <c r="D134" s="294"/>
      <c r="E134" s="294"/>
      <c r="F134" s="296"/>
      <c r="H134" s="28" t="s">
        <v>1</v>
      </c>
      <c r="I134" s="29"/>
      <c r="J134" s="29"/>
      <c r="K134" s="29"/>
      <c r="L134" s="29"/>
      <c r="N134" s="54" t="s">
        <v>1</v>
      </c>
      <c r="O134" s="55"/>
      <c r="P134" s="55"/>
      <c r="Q134" s="55"/>
      <c r="R134" s="55"/>
      <c r="T134" s="84" t="s">
        <v>1</v>
      </c>
      <c r="U134" s="85"/>
      <c r="V134" s="103"/>
      <c r="W134" s="103"/>
      <c r="X134" s="85"/>
      <c r="Z134" s="112" t="s">
        <v>1</v>
      </c>
      <c r="AA134" s="113"/>
      <c r="AB134" s="121"/>
      <c r="AC134" s="121"/>
      <c r="AD134" s="113"/>
      <c r="AF134" s="141" t="s">
        <v>1</v>
      </c>
      <c r="AG134" s="142"/>
      <c r="AH134" s="150"/>
      <c r="AI134" s="150"/>
      <c r="AJ134" s="142"/>
      <c r="AL134" s="171" t="s">
        <v>1</v>
      </c>
      <c r="AM134" s="172"/>
      <c r="AN134" s="180"/>
      <c r="AO134" s="180"/>
      <c r="AP134" s="172"/>
      <c r="AR134" s="141" t="s">
        <v>1</v>
      </c>
      <c r="AS134" s="142"/>
      <c r="AT134" s="150"/>
      <c r="AU134" s="150"/>
      <c r="AV134" s="142"/>
      <c r="AX134" s="203" t="s">
        <v>1</v>
      </c>
      <c r="AY134" s="204"/>
      <c r="AZ134" s="212"/>
      <c r="BA134" s="212"/>
      <c r="BB134" s="204"/>
      <c r="BD134" s="235" t="s">
        <v>1</v>
      </c>
      <c r="BE134" s="236"/>
      <c r="BF134" s="236"/>
      <c r="BG134" s="236"/>
      <c r="BH134" s="236"/>
      <c r="BJ134" s="257" t="s">
        <v>1</v>
      </c>
      <c r="BK134" s="180"/>
      <c r="BL134" s="180"/>
      <c r="BM134" s="180"/>
      <c r="BN134" s="180"/>
      <c r="BP134" s="276" t="s">
        <v>1</v>
      </c>
      <c r="BQ134" s="277"/>
      <c r="BR134" s="277"/>
      <c r="BS134" s="277"/>
      <c r="BT134" s="277"/>
      <c r="BV134" s="406" t="s">
        <v>1</v>
      </c>
      <c r="BW134" s="414"/>
      <c r="BX134" s="414"/>
      <c r="BY134" s="414"/>
      <c r="BZ134" s="414"/>
      <c r="CC134" s="193"/>
    </row>
    <row r="135" spans="1:81" ht="14.25">
      <c r="A135" s="14" t="s">
        <v>27</v>
      </c>
      <c r="B135" s="70">
        <v>292352342</v>
      </c>
      <c r="C135" s="70">
        <v>0</v>
      </c>
      <c r="D135" s="70">
        <v>0</v>
      </c>
      <c r="E135" s="70">
        <f>+B135-C135-D135</f>
        <v>292352342</v>
      </c>
      <c r="F135" s="296">
        <v>1981834</v>
      </c>
      <c r="H135" s="36" t="s">
        <v>27</v>
      </c>
      <c r="I135" s="31">
        <f>+E135</f>
        <v>292352342</v>
      </c>
      <c r="J135" s="31">
        <v>0</v>
      </c>
      <c r="K135" s="31">
        <v>0</v>
      </c>
      <c r="L135" s="31">
        <f>+I135-J135-K135</f>
        <v>292352342</v>
      </c>
      <c r="N135" s="62" t="s">
        <v>27</v>
      </c>
      <c r="O135" s="57">
        <f>+L135</f>
        <v>292352342</v>
      </c>
      <c r="P135" s="57">
        <v>0</v>
      </c>
      <c r="Q135" s="57">
        <v>0</v>
      </c>
      <c r="R135" s="57">
        <f>+O135-P135-Q135</f>
        <v>292352342</v>
      </c>
      <c r="T135" s="94" t="s">
        <v>27</v>
      </c>
      <c r="U135" s="87">
        <f>+R135</f>
        <v>292352342</v>
      </c>
      <c r="V135" s="91">
        <v>0</v>
      </c>
      <c r="W135" s="91">
        <v>10066187</v>
      </c>
      <c r="X135" s="87">
        <f>+U135-V135-W135</f>
        <v>282286155</v>
      </c>
      <c r="Z135" s="125" t="s">
        <v>27</v>
      </c>
      <c r="AA135" s="115">
        <f>+X135</f>
        <v>282286155</v>
      </c>
      <c r="AB135" s="116">
        <v>0</v>
      </c>
      <c r="AC135" s="116">
        <v>0</v>
      </c>
      <c r="AD135" s="115">
        <f>+AA135-AB135-AC135</f>
        <v>282286155</v>
      </c>
      <c r="AF135" s="154" t="s">
        <v>27</v>
      </c>
      <c r="AG135" s="144">
        <f>+AD135</f>
        <v>282286155</v>
      </c>
      <c r="AH135" s="145">
        <v>0</v>
      </c>
      <c r="AI135" s="145">
        <v>20496234</v>
      </c>
      <c r="AJ135" s="144">
        <f>+AG135-AH135-AI135</f>
        <v>261789921</v>
      </c>
      <c r="AL135" s="186" t="s">
        <v>27</v>
      </c>
      <c r="AM135" s="174">
        <f>+AJ135</f>
        <v>261789921</v>
      </c>
      <c r="AN135" s="175">
        <v>0</v>
      </c>
      <c r="AO135" s="175">
        <v>39783335</v>
      </c>
      <c r="AP135" s="174">
        <f>+AM135-AN135-AO135</f>
        <v>222006586</v>
      </c>
      <c r="AR135" s="154" t="s">
        <v>27</v>
      </c>
      <c r="AS135" s="144">
        <f>+AP135</f>
        <v>222006586</v>
      </c>
      <c r="AT135" s="145">
        <v>0</v>
      </c>
      <c r="AU135" s="145">
        <v>0</v>
      </c>
      <c r="AV135" s="144">
        <f>+AS135-AT135-AU135</f>
        <v>222006586</v>
      </c>
      <c r="AX135" s="218" t="s">
        <v>27</v>
      </c>
      <c r="AY135" s="206">
        <f>+AV135</f>
        <v>222006586</v>
      </c>
      <c r="AZ135" s="207">
        <v>0</v>
      </c>
      <c r="BA135" s="207">
        <v>0</v>
      </c>
      <c r="BB135" s="206">
        <f>+AY135-AZ135-BA135</f>
        <v>222006586</v>
      </c>
      <c r="BD135" s="244" t="s">
        <v>27</v>
      </c>
      <c r="BE135" s="238">
        <f>+BB135</f>
        <v>222006586</v>
      </c>
      <c r="BF135" s="238">
        <v>0</v>
      </c>
      <c r="BG135" s="238">
        <v>0</v>
      </c>
      <c r="BH135" s="238">
        <f>+BE135-BF135-BG135</f>
        <v>222006586</v>
      </c>
      <c r="BJ135" s="261" t="s">
        <v>27</v>
      </c>
      <c r="BK135" s="175">
        <f>+BH135</f>
        <v>222006586</v>
      </c>
      <c r="BL135" s="175">
        <v>0</v>
      </c>
      <c r="BM135" s="175">
        <v>0</v>
      </c>
      <c r="BN135" s="175">
        <f>+BK135-BL135-BM135</f>
        <v>222006586</v>
      </c>
      <c r="BP135" s="285" t="s">
        <v>27</v>
      </c>
      <c r="BQ135" s="279">
        <f>+BN135</f>
        <v>222006586</v>
      </c>
      <c r="BR135" s="279">
        <v>0</v>
      </c>
      <c r="BS135" s="279">
        <v>0</v>
      </c>
      <c r="BT135" s="279">
        <f>+BQ135-BR135-BS135</f>
        <v>222006586</v>
      </c>
      <c r="BV135" s="410" t="s">
        <v>27</v>
      </c>
      <c r="BW135" s="415">
        <f>+B135</f>
        <v>292352342</v>
      </c>
      <c r="BX135" s="415">
        <f>+C135+J135+P135+V135+AB135+AH135+AN135+AT135+AZ135+BF135+BL135+BR135</f>
        <v>0</v>
      </c>
      <c r="BY135" s="415">
        <f>+D135+K135+Q135+W135+AC135+AI135+AO135+AU135+BA135+BG135+BM135+BS135</f>
        <v>70345756</v>
      </c>
      <c r="BZ135" s="415">
        <f>+BW135-BX135-BY135</f>
        <v>222006586</v>
      </c>
      <c r="CC135" s="193"/>
    </row>
    <row r="136" spans="1:81" ht="14.25">
      <c r="A136" s="3"/>
      <c r="B136" s="301"/>
      <c r="C136" s="301"/>
      <c r="D136" s="301"/>
      <c r="E136" s="301"/>
      <c r="F136" s="296"/>
      <c r="H136" s="25"/>
      <c r="I136" s="35"/>
      <c r="J136" s="35"/>
      <c r="K136" s="35"/>
      <c r="L136" s="35"/>
      <c r="N136" s="51"/>
      <c r="O136" s="61"/>
      <c r="P136" s="61"/>
      <c r="Q136" s="61"/>
      <c r="R136" s="61"/>
      <c r="T136" s="81"/>
      <c r="U136" s="93"/>
      <c r="V136" s="328"/>
      <c r="W136" s="328"/>
      <c r="X136" s="93"/>
      <c r="Z136" s="109"/>
      <c r="AA136" s="124"/>
      <c r="AB136" s="336"/>
      <c r="AC136" s="336"/>
      <c r="AD136" s="124"/>
      <c r="AF136" s="138"/>
      <c r="AG136" s="153"/>
      <c r="AH136" s="340"/>
      <c r="AI136" s="340"/>
      <c r="AJ136" s="153"/>
      <c r="AL136" s="168"/>
      <c r="AM136" s="185"/>
      <c r="AN136" s="260"/>
      <c r="AO136" s="260"/>
      <c r="AP136" s="185"/>
      <c r="AR136" s="138"/>
      <c r="AS136" s="153"/>
      <c r="AT136" s="340"/>
      <c r="AU136" s="340"/>
      <c r="AV136" s="153"/>
      <c r="AX136" s="200"/>
      <c r="AY136" s="217"/>
      <c r="AZ136" s="225"/>
      <c r="BA136" s="225"/>
      <c r="BB136" s="217"/>
      <c r="BD136" s="232"/>
      <c r="BE136" s="243"/>
      <c r="BF136" s="243"/>
      <c r="BG136" s="243"/>
      <c r="BH136" s="243"/>
      <c r="BJ136" s="255"/>
      <c r="BK136" s="260"/>
      <c r="BL136" s="260"/>
      <c r="BM136" s="260"/>
      <c r="BN136" s="260"/>
      <c r="BP136" s="273"/>
      <c r="BQ136" s="284"/>
      <c r="BR136" s="284"/>
      <c r="BS136" s="284"/>
      <c r="BT136" s="284"/>
      <c r="BV136" s="392"/>
      <c r="BW136" s="424"/>
      <c r="BX136" s="424"/>
      <c r="BY136" s="424"/>
      <c r="BZ136" s="424"/>
      <c r="CC136" s="193"/>
    </row>
    <row r="137" spans="1:81" s="19" customFormat="1" ht="15">
      <c r="A137" s="15" t="s">
        <v>13</v>
      </c>
      <c r="B137" s="293">
        <f>SUM(B139:B139)</f>
        <v>78957018</v>
      </c>
      <c r="C137" s="293">
        <f>SUM(C139:C139)</f>
        <v>0</v>
      </c>
      <c r="D137" s="293">
        <f>SUM(D139:D139)</f>
        <v>0</v>
      </c>
      <c r="E137" s="293">
        <f>+B137-C137-D137</f>
        <v>78957018</v>
      </c>
      <c r="F137" s="296"/>
      <c r="H137" s="26" t="s">
        <v>13</v>
      </c>
      <c r="I137" s="27">
        <f>SUM(I139:I139)</f>
        <v>78957018</v>
      </c>
      <c r="J137" s="27">
        <f>SUM(J139:J139)</f>
        <v>0</v>
      </c>
      <c r="K137" s="27">
        <f>SUM(K139:K139)</f>
        <v>0</v>
      </c>
      <c r="L137" s="27">
        <f>+I137-J137-K137</f>
        <v>78957018</v>
      </c>
      <c r="N137" s="52" t="s">
        <v>13</v>
      </c>
      <c r="O137" s="53">
        <f>SUM(O139:O139)</f>
        <v>78957018</v>
      </c>
      <c r="P137" s="53">
        <f>SUM(P139:P139)</f>
        <v>0</v>
      </c>
      <c r="Q137" s="53">
        <f>SUM(Q139:Q139)</f>
        <v>0</v>
      </c>
      <c r="R137" s="53">
        <f>+O137-P137-Q137</f>
        <v>78957018</v>
      </c>
      <c r="T137" s="82" t="s">
        <v>13</v>
      </c>
      <c r="U137" s="83">
        <f>SUM(U139:U139)</f>
        <v>78957018</v>
      </c>
      <c r="V137" s="102">
        <f>SUM(V139:V139)</f>
        <v>0</v>
      </c>
      <c r="W137" s="102">
        <f>SUM(W139:W139)</f>
        <v>13692092</v>
      </c>
      <c r="X137" s="83">
        <f>+U137-V137-W137</f>
        <v>65264926</v>
      </c>
      <c r="Z137" s="110" t="s">
        <v>13</v>
      </c>
      <c r="AA137" s="111">
        <f>SUM(AA139:AA139)</f>
        <v>65264926</v>
      </c>
      <c r="AB137" s="120">
        <f>SUM(AB139:AB139)</f>
        <v>0</v>
      </c>
      <c r="AC137" s="120">
        <f>SUM(AC139:AC139)</f>
        <v>18303463</v>
      </c>
      <c r="AD137" s="111">
        <f>+AA137-AB137-AC137</f>
        <v>46961463</v>
      </c>
      <c r="AF137" s="139" t="s">
        <v>13</v>
      </c>
      <c r="AG137" s="140">
        <f>SUM(AG139:AG139)</f>
        <v>46961463</v>
      </c>
      <c r="AH137" s="149">
        <f>SUM(AH139:AH139)</f>
        <v>0</v>
      </c>
      <c r="AI137" s="149">
        <f>SUM(AI139:AI139)</f>
        <v>5630000</v>
      </c>
      <c r="AJ137" s="140">
        <f>+AG137-AH137-AI137</f>
        <v>41331463</v>
      </c>
      <c r="AL137" s="169" t="s">
        <v>13</v>
      </c>
      <c r="AM137" s="170">
        <f>SUM(AM139:AM139)</f>
        <v>41331463</v>
      </c>
      <c r="AN137" s="179">
        <f>SUM(AN139:AN139)</f>
        <v>0</v>
      </c>
      <c r="AO137" s="179">
        <f>SUM(AO139:AO139)</f>
        <v>0</v>
      </c>
      <c r="AP137" s="170">
        <f>+AM137-AN137-AO137</f>
        <v>41331463</v>
      </c>
      <c r="AR137" s="139" t="s">
        <v>13</v>
      </c>
      <c r="AS137" s="140">
        <f>SUM(AS139:AS139)</f>
        <v>41331463</v>
      </c>
      <c r="AT137" s="149">
        <f>SUM(AT139:AT139)</f>
        <v>0</v>
      </c>
      <c r="AU137" s="149">
        <f>SUM(AU139:AU139)</f>
        <v>0</v>
      </c>
      <c r="AV137" s="140">
        <f>+AS137-AT137-AU137</f>
        <v>41331463</v>
      </c>
      <c r="AX137" s="201" t="s">
        <v>13</v>
      </c>
      <c r="AY137" s="202">
        <f>SUM(AY139:AY139)</f>
        <v>41331463</v>
      </c>
      <c r="AZ137" s="211">
        <f>SUM(AZ139:AZ139)</f>
        <v>0</v>
      </c>
      <c r="BA137" s="211">
        <f>SUM(BA139:BA139)</f>
        <v>0</v>
      </c>
      <c r="BB137" s="202">
        <f>+AY137-AZ137-BA137</f>
        <v>41331463</v>
      </c>
      <c r="BD137" s="233" t="s">
        <v>13</v>
      </c>
      <c r="BE137" s="234">
        <f>SUM(BE139:BE139)</f>
        <v>41331463</v>
      </c>
      <c r="BF137" s="234">
        <f>SUM(BF139:BF139)</f>
        <v>0</v>
      </c>
      <c r="BG137" s="234">
        <f>SUM(BG139:BG139)</f>
        <v>0</v>
      </c>
      <c r="BH137" s="234">
        <f>+BE137-BF137-BG137</f>
        <v>41331463</v>
      </c>
      <c r="BJ137" s="256" t="s">
        <v>13</v>
      </c>
      <c r="BK137" s="179">
        <f>SUM(BK139:BK139)</f>
        <v>41331463</v>
      </c>
      <c r="BL137" s="179">
        <f>SUM(BL139:BL139)</f>
        <v>0</v>
      </c>
      <c r="BM137" s="179">
        <f>SUM(BM139:BM139)</f>
        <v>0</v>
      </c>
      <c r="BN137" s="179">
        <f>+BK137-BL137-BM137</f>
        <v>41331463</v>
      </c>
      <c r="BP137" s="274" t="s">
        <v>13</v>
      </c>
      <c r="BQ137" s="275">
        <f>SUM(BQ139:BQ139)</f>
        <v>41331463</v>
      </c>
      <c r="BR137" s="275">
        <f>SUM(BR139:BR139)</f>
        <v>0</v>
      </c>
      <c r="BS137" s="275">
        <f>SUM(BS139:BS139)</f>
        <v>0</v>
      </c>
      <c r="BT137" s="275">
        <f>+BQ137-BR137-BS137</f>
        <v>41331463</v>
      </c>
      <c r="BV137" s="388" t="s">
        <v>13</v>
      </c>
      <c r="BW137" s="413">
        <f>SUM(BW139:BW139)</f>
        <v>78957018</v>
      </c>
      <c r="BX137" s="413">
        <f>SUM(BX139:BX139)</f>
        <v>0</v>
      </c>
      <c r="BY137" s="413">
        <f>SUM(BY139:BY139)</f>
        <v>37625555</v>
      </c>
      <c r="BZ137" s="413">
        <f>+BW137-BX137-BY137</f>
        <v>41331463</v>
      </c>
      <c r="CC137" s="193"/>
    </row>
    <row r="138" spans="1:81" ht="14.25">
      <c r="A138" s="11" t="s">
        <v>1</v>
      </c>
      <c r="B138" s="294"/>
      <c r="C138" s="294"/>
      <c r="D138" s="294"/>
      <c r="E138" s="294"/>
      <c r="F138" s="296"/>
      <c r="H138" s="28" t="s">
        <v>1</v>
      </c>
      <c r="I138" s="29"/>
      <c r="J138" s="29"/>
      <c r="K138" s="29"/>
      <c r="L138" s="29"/>
      <c r="N138" s="54" t="s">
        <v>1</v>
      </c>
      <c r="O138" s="55"/>
      <c r="P138" s="55"/>
      <c r="Q138" s="55"/>
      <c r="R138" s="55"/>
      <c r="T138" s="84" t="s">
        <v>1</v>
      </c>
      <c r="U138" s="85"/>
      <c r="V138" s="103"/>
      <c r="W138" s="103"/>
      <c r="X138" s="85"/>
      <c r="Z138" s="112" t="s">
        <v>1</v>
      </c>
      <c r="AA138" s="113"/>
      <c r="AB138" s="121"/>
      <c r="AC138" s="121"/>
      <c r="AD138" s="113"/>
      <c r="AF138" s="141" t="s">
        <v>1</v>
      </c>
      <c r="AG138" s="142"/>
      <c r="AH138" s="150"/>
      <c r="AI138" s="150"/>
      <c r="AJ138" s="142"/>
      <c r="AL138" s="171" t="s">
        <v>1</v>
      </c>
      <c r="AM138" s="172"/>
      <c r="AN138" s="180"/>
      <c r="AO138" s="180"/>
      <c r="AP138" s="172"/>
      <c r="AR138" s="141" t="s">
        <v>1</v>
      </c>
      <c r="AS138" s="142"/>
      <c r="AT138" s="150"/>
      <c r="AU138" s="150"/>
      <c r="AV138" s="142"/>
      <c r="AX138" s="203" t="s">
        <v>1</v>
      </c>
      <c r="AY138" s="204"/>
      <c r="AZ138" s="212"/>
      <c r="BA138" s="212"/>
      <c r="BB138" s="204"/>
      <c r="BD138" s="235" t="s">
        <v>1</v>
      </c>
      <c r="BE138" s="236"/>
      <c r="BF138" s="236"/>
      <c r="BG138" s="236"/>
      <c r="BH138" s="236"/>
      <c r="BJ138" s="257" t="s">
        <v>1</v>
      </c>
      <c r="BK138" s="180"/>
      <c r="BL138" s="180"/>
      <c r="BM138" s="180"/>
      <c r="BN138" s="180"/>
      <c r="BP138" s="276" t="s">
        <v>1</v>
      </c>
      <c r="BQ138" s="277"/>
      <c r="BR138" s="277"/>
      <c r="BS138" s="277"/>
      <c r="BT138" s="277"/>
      <c r="BV138" s="406" t="s">
        <v>1</v>
      </c>
      <c r="BW138" s="414"/>
      <c r="BX138" s="414"/>
      <c r="BY138" s="414"/>
      <c r="BZ138" s="414"/>
      <c r="CC138" s="193"/>
    </row>
    <row r="139" spans="1:81" ht="14.25">
      <c r="A139" s="13" t="s">
        <v>26</v>
      </c>
      <c r="B139" s="70">
        <v>78957018</v>
      </c>
      <c r="C139" s="70">
        <v>0</v>
      </c>
      <c r="D139" s="70">
        <v>0</v>
      </c>
      <c r="E139" s="70">
        <f>+B139-C139-D139</f>
        <v>78957018</v>
      </c>
      <c r="F139" s="296">
        <v>94886</v>
      </c>
      <c r="H139" s="30" t="s">
        <v>26</v>
      </c>
      <c r="I139" s="31">
        <f>+E139</f>
        <v>78957018</v>
      </c>
      <c r="J139" s="31">
        <v>0</v>
      </c>
      <c r="K139" s="31">
        <v>0</v>
      </c>
      <c r="L139" s="31">
        <f>+I139-J139-K139</f>
        <v>78957018</v>
      </c>
      <c r="N139" s="56" t="s">
        <v>26</v>
      </c>
      <c r="O139" s="57">
        <f>+L139</f>
        <v>78957018</v>
      </c>
      <c r="P139" s="57">
        <v>0</v>
      </c>
      <c r="Q139" s="57">
        <v>0</v>
      </c>
      <c r="R139" s="57">
        <f>+O139-P139-Q139</f>
        <v>78957018</v>
      </c>
      <c r="T139" s="86" t="s">
        <v>26</v>
      </c>
      <c r="U139" s="87">
        <f>+R139</f>
        <v>78957018</v>
      </c>
      <c r="V139" s="91">
        <v>0</v>
      </c>
      <c r="W139" s="91">
        <v>13692092</v>
      </c>
      <c r="X139" s="87">
        <f>+U139-V139-W139</f>
        <v>65264926</v>
      </c>
      <c r="Z139" s="114" t="s">
        <v>26</v>
      </c>
      <c r="AA139" s="115">
        <f>+X139</f>
        <v>65264926</v>
      </c>
      <c r="AB139" s="116">
        <v>0</v>
      </c>
      <c r="AC139" s="116">
        <v>18303463</v>
      </c>
      <c r="AD139" s="115">
        <f>+AA139-AB139-AC139</f>
        <v>46961463</v>
      </c>
      <c r="AF139" s="143" t="s">
        <v>26</v>
      </c>
      <c r="AG139" s="144">
        <f>+AD139</f>
        <v>46961463</v>
      </c>
      <c r="AH139" s="145">
        <v>0</v>
      </c>
      <c r="AI139" s="145">
        <v>5630000</v>
      </c>
      <c r="AJ139" s="144">
        <f>+AG139-AH139-AI139</f>
        <v>41331463</v>
      </c>
      <c r="AL139" s="173" t="s">
        <v>26</v>
      </c>
      <c r="AM139" s="174">
        <f>+AJ139</f>
        <v>41331463</v>
      </c>
      <c r="AN139" s="175">
        <v>0</v>
      </c>
      <c r="AO139" s="175">
        <v>0</v>
      </c>
      <c r="AP139" s="174">
        <f>+AM139-AN139-AO139</f>
        <v>41331463</v>
      </c>
      <c r="AR139" s="143" t="s">
        <v>26</v>
      </c>
      <c r="AS139" s="144">
        <f>+AP139</f>
        <v>41331463</v>
      </c>
      <c r="AT139" s="145">
        <v>0</v>
      </c>
      <c r="AU139" s="145">
        <v>0</v>
      </c>
      <c r="AV139" s="144">
        <f>+AS139-AT139-AU139</f>
        <v>41331463</v>
      </c>
      <c r="AX139" s="205" t="s">
        <v>26</v>
      </c>
      <c r="AY139" s="206">
        <f>+AV139</f>
        <v>41331463</v>
      </c>
      <c r="AZ139" s="207">
        <v>0</v>
      </c>
      <c r="BA139" s="207">
        <v>0</v>
      </c>
      <c r="BB139" s="206">
        <f>+AY139-AZ139-BA139</f>
        <v>41331463</v>
      </c>
      <c r="BD139" s="237" t="s">
        <v>26</v>
      </c>
      <c r="BE139" s="238">
        <f>+BB139</f>
        <v>41331463</v>
      </c>
      <c r="BF139" s="238">
        <v>0</v>
      </c>
      <c r="BG139" s="238">
        <v>0</v>
      </c>
      <c r="BH139" s="238">
        <f>+BE139-BF139-BG139</f>
        <v>41331463</v>
      </c>
      <c r="BJ139" s="181" t="s">
        <v>26</v>
      </c>
      <c r="BK139" s="175">
        <f>+BH139</f>
        <v>41331463</v>
      </c>
      <c r="BL139" s="175">
        <v>0</v>
      </c>
      <c r="BM139" s="175">
        <v>0</v>
      </c>
      <c r="BN139" s="175">
        <f>+BK139-BL139-BM139</f>
        <v>41331463</v>
      </c>
      <c r="BP139" s="278" t="s">
        <v>26</v>
      </c>
      <c r="BQ139" s="279">
        <f>+BN139</f>
        <v>41331463</v>
      </c>
      <c r="BR139" s="279">
        <v>0</v>
      </c>
      <c r="BS139" s="279">
        <v>0</v>
      </c>
      <c r="BT139" s="279">
        <f>+BQ139-BR139-BS139</f>
        <v>41331463</v>
      </c>
      <c r="BV139" s="407" t="s">
        <v>26</v>
      </c>
      <c r="BW139" s="415">
        <f>+B139</f>
        <v>78957018</v>
      </c>
      <c r="BX139" s="415">
        <f>+C139+J139+P139+V139+AB139+AH139+AN139+AT139+AZ139+BF139+BL139+BR139</f>
        <v>0</v>
      </c>
      <c r="BY139" s="415">
        <f>+D139+K139+Q139+W139+AC139+AI139+AO139+AU139+BA139+BG139+BM139+BS139</f>
        <v>37625555</v>
      </c>
      <c r="BZ139" s="415">
        <f>+BW139-BX139-BY139</f>
        <v>41331463</v>
      </c>
      <c r="CC139" s="193"/>
    </row>
    <row r="140" spans="1:81" ht="14.25">
      <c r="A140" s="3"/>
      <c r="B140" s="301"/>
      <c r="C140" s="301"/>
      <c r="D140" s="301"/>
      <c r="E140" s="301"/>
      <c r="F140" s="296"/>
      <c r="H140" s="25"/>
      <c r="I140" s="35"/>
      <c r="J140" s="35"/>
      <c r="K140" s="35"/>
      <c r="L140" s="35"/>
      <c r="N140" s="51"/>
      <c r="O140" s="61"/>
      <c r="P140" s="61"/>
      <c r="Q140" s="61"/>
      <c r="R140" s="61"/>
      <c r="T140" s="81"/>
      <c r="U140" s="93"/>
      <c r="V140" s="328"/>
      <c r="W140" s="328"/>
      <c r="X140" s="93"/>
      <c r="Z140" s="109"/>
      <c r="AA140" s="124"/>
      <c r="AB140" s="336"/>
      <c r="AC140" s="336"/>
      <c r="AD140" s="124"/>
      <c r="AF140" s="138"/>
      <c r="AG140" s="153"/>
      <c r="AH140" s="340"/>
      <c r="AI140" s="340"/>
      <c r="AJ140" s="153"/>
      <c r="AL140" s="168"/>
      <c r="AM140" s="185"/>
      <c r="AN140" s="260"/>
      <c r="AO140" s="260"/>
      <c r="AP140" s="185"/>
      <c r="AR140" s="138"/>
      <c r="AS140" s="153"/>
      <c r="AT140" s="340"/>
      <c r="AU140" s="340"/>
      <c r="AV140" s="153"/>
      <c r="AX140" s="200"/>
      <c r="AY140" s="217"/>
      <c r="AZ140" s="225"/>
      <c r="BA140" s="225"/>
      <c r="BB140" s="217"/>
      <c r="BD140" s="232"/>
      <c r="BE140" s="243"/>
      <c r="BF140" s="243"/>
      <c r="BG140" s="243"/>
      <c r="BH140" s="243"/>
      <c r="BJ140" s="255"/>
      <c r="BK140" s="260"/>
      <c r="BL140" s="260"/>
      <c r="BM140" s="260"/>
      <c r="BN140" s="260"/>
      <c r="BP140" s="273"/>
      <c r="BQ140" s="284"/>
      <c r="BR140" s="284"/>
      <c r="BS140" s="284"/>
      <c r="BT140" s="284"/>
      <c r="BV140" s="392"/>
      <c r="BW140" s="424"/>
      <c r="BX140" s="424"/>
      <c r="BY140" s="424"/>
      <c r="BZ140" s="424"/>
      <c r="CC140" s="193"/>
    </row>
    <row r="141" spans="1:81" ht="14.25">
      <c r="A141" s="3"/>
      <c r="B141" s="249"/>
      <c r="C141" s="249"/>
      <c r="D141" s="249"/>
      <c r="E141" s="249"/>
      <c r="F141" s="296"/>
      <c r="H141" s="25"/>
      <c r="I141" s="24"/>
      <c r="J141" s="24"/>
      <c r="K141" s="24"/>
      <c r="L141" s="24"/>
      <c r="N141" s="51"/>
      <c r="O141" s="50"/>
      <c r="P141" s="50"/>
      <c r="Q141" s="50"/>
      <c r="R141" s="50"/>
      <c r="T141" s="81"/>
      <c r="U141" s="80"/>
      <c r="V141" s="326"/>
      <c r="W141" s="326"/>
      <c r="X141" s="80"/>
      <c r="Z141" s="109"/>
      <c r="AA141" s="108"/>
      <c r="AB141" s="334"/>
      <c r="AC141" s="334"/>
      <c r="AD141" s="108"/>
      <c r="AF141" s="138"/>
      <c r="AG141" s="137"/>
      <c r="AH141" s="162"/>
      <c r="AI141" s="162"/>
      <c r="AJ141" s="137"/>
      <c r="AL141" s="168"/>
      <c r="AM141" s="167"/>
      <c r="AN141" s="183"/>
      <c r="AO141" s="183"/>
      <c r="AP141" s="167"/>
      <c r="AR141" s="138"/>
      <c r="AS141" s="137"/>
      <c r="AT141" s="162"/>
      <c r="AU141" s="162"/>
      <c r="AV141" s="137"/>
      <c r="AX141" s="200"/>
      <c r="AY141" s="199"/>
      <c r="AZ141" s="215"/>
      <c r="BA141" s="215"/>
      <c r="BB141" s="199"/>
      <c r="BD141" s="232"/>
      <c r="BE141" s="231"/>
      <c r="BF141" s="231"/>
      <c r="BG141" s="231"/>
      <c r="BH141" s="231"/>
      <c r="BJ141" s="255"/>
      <c r="BK141" s="183"/>
      <c r="BL141" s="183"/>
      <c r="BM141" s="183"/>
      <c r="BN141" s="183"/>
      <c r="BP141" s="273"/>
      <c r="BQ141" s="272"/>
      <c r="BR141" s="272"/>
      <c r="BS141" s="272"/>
      <c r="BT141" s="272"/>
      <c r="BV141" s="392"/>
      <c r="BW141" s="412"/>
      <c r="BX141" s="412"/>
      <c r="BY141" s="412"/>
      <c r="BZ141" s="412"/>
      <c r="CC141" s="193"/>
    </row>
    <row r="142" spans="1:81" ht="15.75">
      <c r="A142" s="1" t="s">
        <v>6</v>
      </c>
      <c r="B142" s="304"/>
      <c r="C142" s="249"/>
      <c r="D142" s="249"/>
      <c r="E142" s="249"/>
      <c r="F142" s="296"/>
      <c r="H142" s="23" t="s">
        <v>6</v>
      </c>
      <c r="I142" s="24"/>
      <c r="J142" s="24"/>
      <c r="K142" s="24"/>
      <c r="L142" s="24"/>
      <c r="N142" s="49" t="s">
        <v>6</v>
      </c>
      <c r="O142" s="50"/>
      <c r="P142" s="50"/>
      <c r="Q142" s="50"/>
      <c r="R142" s="50"/>
      <c r="T142" s="79" t="s">
        <v>6</v>
      </c>
      <c r="U142" s="80"/>
      <c r="V142" s="326"/>
      <c r="W142" s="326"/>
      <c r="X142" s="80"/>
      <c r="Z142" s="107" t="s">
        <v>6</v>
      </c>
      <c r="AA142" s="108"/>
      <c r="AB142" s="334"/>
      <c r="AC142" s="334"/>
      <c r="AD142" s="108"/>
      <c r="AF142" s="136" t="s">
        <v>6</v>
      </c>
      <c r="AG142" s="137"/>
      <c r="AH142" s="162"/>
      <c r="AI142" s="162"/>
      <c r="AJ142" s="137"/>
      <c r="AL142" s="166" t="s">
        <v>6</v>
      </c>
      <c r="AM142" s="167"/>
      <c r="AN142" s="183"/>
      <c r="AO142" s="183"/>
      <c r="AP142" s="167"/>
      <c r="AR142" s="136" t="s">
        <v>6</v>
      </c>
      <c r="AS142" s="137"/>
      <c r="AT142" s="162"/>
      <c r="AU142" s="162"/>
      <c r="AV142" s="137"/>
      <c r="AX142" s="198" t="s">
        <v>6</v>
      </c>
      <c r="AY142" s="199"/>
      <c r="AZ142" s="215"/>
      <c r="BA142" s="215"/>
      <c r="BB142" s="199"/>
      <c r="BD142" s="230" t="s">
        <v>6</v>
      </c>
      <c r="BE142" s="231"/>
      <c r="BF142" s="231"/>
      <c r="BG142" s="231"/>
      <c r="BH142" s="231"/>
      <c r="BJ142" s="254" t="s">
        <v>6</v>
      </c>
      <c r="BK142" s="183"/>
      <c r="BL142" s="183"/>
      <c r="BM142" s="183"/>
      <c r="BN142" s="183"/>
      <c r="BP142" s="271" t="s">
        <v>6</v>
      </c>
      <c r="BQ142" s="272"/>
      <c r="BR142" s="272"/>
      <c r="BS142" s="272"/>
      <c r="BT142" s="272"/>
      <c r="BV142" s="23" t="s">
        <v>6</v>
      </c>
      <c r="BW142" s="421"/>
      <c r="BX142" s="421"/>
      <c r="BY142" s="421"/>
      <c r="BZ142" s="421"/>
      <c r="CC142" s="193"/>
    </row>
    <row r="143" spans="1:81" ht="14.25">
      <c r="A143" s="5"/>
      <c r="B143" s="249"/>
      <c r="C143" s="249"/>
      <c r="D143" s="249"/>
      <c r="E143" s="249"/>
      <c r="F143" s="296"/>
      <c r="H143" s="38"/>
      <c r="I143" s="24"/>
      <c r="J143" s="24"/>
      <c r="K143" s="24"/>
      <c r="L143" s="24"/>
      <c r="N143" s="64"/>
      <c r="O143" s="50"/>
      <c r="P143" s="50"/>
      <c r="Q143" s="50"/>
      <c r="R143" s="50"/>
      <c r="T143" s="96"/>
      <c r="U143" s="80"/>
      <c r="V143" s="326"/>
      <c r="W143" s="326"/>
      <c r="X143" s="80"/>
      <c r="Z143" s="127"/>
      <c r="AA143" s="108"/>
      <c r="AB143" s="334"/>
      <c r="AC143" s="334"/>
      <c r="AD143" s="108"/>
      <c r="AF143" s="156"/>
      <c r="AG143" s="137"/>
      <c r="AH143" s="162"/>
      <c r="AI143" s="162"/>
      <c r="AJ143" s="137"/>
      <c r="AL143" s="188"/>
      <c r="AM143" s="167"/>
      <c r="AN143" s="183"/>
      <c r="AO143" s="183"/>
      <c r="AP143" s="167"/>
      <c r="AR143" s="156"/>
      <c r="AS143" s="137"/>
      <c r="AT143" s="162"/>
      <c r="AU143" s="162"/>
      <c r="AV143" s="137"/>
      <c r="AX143" s="220"/>
      <c r="AY143" s="199"/>
      <c r="AZ143" s="215"/>
      <c r="BA143" s="215"/>
      <c r="BB143" s="199"/>
      <c r="BD143" s="232"/>
      <c r="BE143" s="231"/>
      <c r="BF143" s="231"/>
      <c r="BG143" s="231"/>
      <c r="BH143" s="231"/>
      <c r="BJ143" s="255"/>
      <c r="BK143" s="183"/>
      <c r="BL143" s="183"/>
      <c r="BM143" s="183"/>
      <c r="BN143" s="183"/>
      <c r="BP143" s="273"/>
      <c r="BQ143" s="272"/>
      <c r="BR143" s="272"/>
      <c r="BS143" s="272"/>
      <c r="BT143" s="272"/>
      <c r="BV143" s="395"/>
      <c r="BW143" s="412"/>
      <c r="BX143" s="412"/>
      <c r="BY143" s="412"/>
      <c r="BZ143" s="412"/>
      <c r="CC143" s="193"/>
    </row>
    <row r="144" spans="1:81" s="19" customFormat="1" ht="15">
      <c r="A144" s="15" t="s">
        <v>13</v>
      </c>
      <c r="B144" s="293">
        <f>SUM(B146:B146)</f>
        <v>828763335</v>
      </c>
      <c r="C144" s="293">
        <f>SUM(C146:C146)</f>
        <v>0</v>
      </c>
      <c r="D144" s="293">
        <f>SUM(D146:D146)</f>
        <v>0</v>
      </c>
      <c r="E144" s="293">
        <f>+B144-C144-D144</f>
        <v>828763335</v>
      </c>
      <c r="F144" s="296"/>
      <c r="H144" s="26" t="s">
        <v>13</v>
      </c>
      <c r="I144" s="27">
        <f>SUM(I146:I146)</f>
        <v>828763335</v>
      </c>
      <c r="J144" s="27">
        <f>SUM(J146:J146)</f>
        <v>0</v>
      </c>
      <c r="K144" s="27">
        <f>SUM(K146:K146)</f>
        <v>0</v>
      </c>
      <c r="L144" s="27">
        <f>+I144-J144-K144</f>
        <v>828763335</v>
      </c>
      <c r="N144" s="52" t="s">
        <v>13</v>
      </c>
      <c r="O144" s="53">
        <f>SUM(O146:O146)</f>
        <v>828763335</v>
      </c>
      <c r="P144" s="53">
        <f>SUM(P146:P146)</f>
        <v>0</v>
      </c>
      <c r="Q144" s="53">
        <f>SUM(Q146:Q146)</f>
        <v>0</v>
      </c>
      <c r="R144" s="53">
        <f>+O144-P144-Q144</f>
        <v>828763335</v>
      </c>
      <c r="T144" s="82" t="s">
        <v>13</v>
      </c>
      <c r="U144" s="83">
        <f>SUM(U146:U146)</f>
        <v>828763335</v>
      </c>
      <c r="V144" s="102">
        <f>SUM(V146:V146)</f>
        <v>0</v>
      </c>
      <c r="W144" s="102">
        <f>SUM(W146:W146)</f>
        <v>0</v>
      </c>
      <c r="X144" s="83">
        <f>+U144-V144-W144</f>
        <v>828763335</v>
      </c>
      <c r="Z144" s="110" t="s">
        <v>13</v>
      </c>
      <c r="AA144" s="111">
        <f>SUM(AA146:AA146)</f>
        <v>828763335</v>
      </c>
      <c r="AB144" s="120">
        <f>SUM(AB146:AB146)</f>
        <v>0</v>
      </c>
      <c r="AC144" s="120">
        <f>SUM(AC146:AC146)</f>
        <v>0</v>
      </c>
      <c r="AD144" s="111">
        <f>+AA144-AB144-AC144</f>
        <v>828763335</v>
      </c>
      <c r="AF144" s="139" t="s">
        <v>13</v>
      </c>
      <c r="AG144" s="140">
        <f>SUM(AG146:AG146)</f>
        <v>828763335</v>
      </c>
      <c r="AH144" s="149">
        <f>SUM(AH146:AH146)</f>
        <v>0</v>
      </c>
      <c r="AI144" s="149">
        <f>SUM(AI146:AI146)</f>
        <v>0</v>
      </c>
      <c r="AJ144" s="140">
        <f>+AG144-AH144-AI144</f>
        <v>828763335</v>
      </c>
      <c r="AL144" s="169" t="s">
        <v>13</v>
      </c>
      <c r="AM144" s="170">
        <f>SUM(AM146:AM146)</f>
        <v>828763335</v>
      </c>
      <c r="AN144" s="179">
        <f>SUM(AN146:AN146)</f>
        <v>0</v>
      </c>
      <c r="AO144" s="179">
        <f>SUM(AO146:AO146)</f>
        <v>22869260</v>
      </c>
      <c r="AP144" s="170">
        <f>+AM144-AN144-AO144</f>
        <v>805894075</v>
      </c>
      <c r="AR144" s="139" t="s">
        <v>13</v>
      </c>
      <c r="AS144" s="140">
        <f>SUM(AS146:AS146)</f>
        <v>805894075</v>
      </c>
      <c r="AT144" s="149">
        <f>SUM(AT146:AT146)</f>
        <v>0</v>
      </c>
      <c r="AU144" s="149">
        <f>SUM(AU146:AU146)</f>
        <v>6500000</v>
      </c>
      <c r="AV144" s="140">
        <f>+AS144-AT144-AU144</f>
        <v>799394075</v>
      </c>
      <c r="AX144" s="201" t="s">
        <v>13</v>
      </c>
      <c r="AY144" s="202">
        <f>SUM(AY146:AY146)</f>
        <v>799394075</v>
      </c>
      <c r="AZ144" s="211">
        <f>SUM(AZ146:AZ146)</f>
        <v>0</v>
      </c>
      <c r="BA144" s="211">
        <f>SUM(BA146:BA146)</f>
        <v>0</v>
      </c>
      <c r="BB144" s="202">
        <f>+AY144-AZ144-BA144</f>
        <v>799394075</v>
      </c>
      <c r="BD144" s="233" t="s">
        <v>13</v>
      </c>
      <c r="BE144" s="234">
        <f>SUM(BE146:BE146)</f>
        <v>799394075</v>
      </c>
      <c r="BF144" s="234">
        <f>SUM(BF146:BF146)</f>
        <v>0</v>
      </c>
      <c r="BG144" s="234">
        <f>SUM(BG146:BG146)</f>
        <v>0</v>
      </c>
      <c r="BH144" s="234">
        <f>+BE144-BF144-BG144</f>
        <v>799394075</v>
      </c>
      <c r="BJ144" s="256" t="s">
        <v>13</v>
      </c>
      <c r="BK144" s="179">
        <f>SUM(BK146:BK146)</f>
        <v>799394075</v>
      </c>
      <c r="BL144" s="179">
        <f>SUM(BL146:BL146)</f>
        <v>0</v>
      </c>
      <c r="BM144" s="179">
        <f>SUM(BM146:BM146)</f>
        <v>0</v>
      </c>
      <c r="BN144" s="179">
        <f>+BK144-BL144-BM144</f>
        <v>799394075</v>
      </c>
      <c r="BP144" s="274" t="s">
        <v>13</v>
      </c>
      <c r="BQ144" s="275">
        <f>SUM(BQ146:BQ146)</f>
        <v>799394075</v>
      </c>
      <c r="BR144" s="275">
        <f>SUM(BR146:BR146)</f>
        <v>0</v>
      </c>
      <c r="BS144" s="275">
        <f>SUM(BS146:BS146)</f>
        <v>0</v>
      </c>
      <c r="BT144" s="275">
        <f>+BQ144-BR144-BS144</f>
        <v>799394075</v>
      </c>
      <c r="BV144" s="388" t="s">
        <v>13</v>
      </c>
      <c r="BW144" s="413">
        <f>SUM(BW146:BW146)</f>
        <v>828763335</v>
      </c>
      <c r="BX144" s="413">
        <f>SUM(BX146:BX146)</f>
        <v>0</v>
      </c>
      <c r="BY144" s="413">
        <f>SUM(BY146:BY146)</f>
        <v>29369260</v>
      </c>
      <c r="BZ144" s="413">
        <f>+BW144-BX144-BY144</f>
        <v>799394075</v>
      </c>
      <c r="CA144" s="266">
        <f>+BZ144</f>
        <v>799394075</v>
      </c>
      <c r="CB144" s="194">
        <f>+CA145-CA144</f>
        <v>0</v>
      </c>
      <c r="CC144" s="193"/>
    </row>
    <row r="145" spans="1:81" ht="14.25">
      <c r="A145" s="11" t="s">
        <v>1</v>
      </c>
      <c r="B145" s="294"/>
      <c r="C145" s="294"/>
      <c r="D145" s="294"/>
      <c r="E145" s="294"/>
      <c r="F145" s="296"/>
      <c r="H145" s="28" t="s">
        <v>1</v>
      </c>
      <c r="I145" s="29"/>
      <c r="J145" s="29"/>
      <c r="K145" s="29"/>
      <c r="L145" s="29"/>
      <c r="N145" s="54" t="s">
        <v>1</v>
      </c>
      <c r="O145" s="55"/>
      <c r="P145" s="55"/>
      <c r="Q145" s="55"/>
      <c r="R145" s="55"/>
      <c r="T145" s="84" t="s">
        <v>1</v>
      </c>
      <c r="U145" s="85"/>
      <c r="V145" s="103"/>
      <c r="W145" s="103"/>
      <c r="X145" s="85"/>
      <c r="Z145" s="112" t="s">
        <v>1</v>
      </c>
      <c r="AA145" s="113"/>
      <c r="AB145" s="121"/>
      <c r="AC145" s="121"/>
      <c r="AD145" s="113"/>
      <c r="AF145" s="141" t="s">
        <v>1</v>
      </c>
      <c r="AG145" s="142"/>
      <c r="AH145" s="150"/>
      <c r="AI145" s="150"/>
      <c r="AJ145" s="142"/>
      <c r="AL145" s="171" t="s">
        <v>1</v>
      </c>
      <c r="AM145" s="172"/>
      <c r="AN145" s="180"/>
      <c r="AO145" s="180"/>
      <c r="AP145" s="172"/>
      <c r="AR145" s="141" t="s">
        <v>1</v>
      </c>
      <c r="AS145" s="142"/>
      <c r="AT145" s="150"/>
      <c r="AU145" s="150"/>
      <c r="AV145" s="142"/>
      <c r="AX145" s="203" t="s">
        <v>1</v>
      </c>
      <c r="AY145" s="204"/>
      <c r="AZ145" s="212"/>
      <c r="BA145" s="212"/>
      <c r="BB145" s="204"/>
      <c r="BD145" s="235" t="s">
        <v>1</v>
      </c>
      <c r="BE145" s="236"/>
      <c r="BF145" s="236"/>
      <c r="BG145" s="236"/>
      <c r="BH145" s="236"/>
      <c r="BJ145" s="257" t="s">
        <v>1</v>
      </c>
      <c r="BK145" s="180"/>
      <c r="BL145" s="180"/>
      <c r="BM145" s="180"/>
      <c r="BN145" s="180"/>
      <c r="BP145" s="276" t="s">
        <v>1</v>
      </c>
      <c r="BQ145" s="277"/>
      <c r="BR145" s="277"/>
      <c r="BS145" s="277"/>
      <c r="BT145" s="277"/>
      <c r="BV145" s="406" t="s">
        <v>1</v>
      </c>
      <c r="BW145" s="414"/>
      <c r="BX145" s="414"/>
      <c r="BY145" s="414"/>
      <c r="BZ145" s="414"/>
      <c r="CA145" s="193">
        <v>799394075</v>
      </c>
      <c r="CC145" s="193"/>
    </row>
    <row r="146" spans="1:81" ht="14.25">
      <c r="A146" s="13" t="s">
        <v>35</v>
      </c>
      <c r="B146" s="303">
        <v>828763335</v>
      </c>
      <c r="C146" s="302">
        <v>0</v>
      </c>
      <c r="D146" s="302">
        <v>0</v>
      </c>
      <c r="E146" s="70">
        <f aca="true" t="shared" si="420" ref="E146">+B146-C146-D146</f>
        <v>828763335</v>
      </c>
      <c r="F146" s="18">
        <v>116338</v>
      </c>
      <c r="H146" s="30" t="s">
        <v>35</v>
      </c>
      <c r="I146" s="31">
        <f>+E146</f>
        <v>828763335</v>
      </c>
      <c r="J146" s="31">
        <v>0</v>
      </c>
      <c r="K146" s="31">
        <v>0</v>
      </c>
      <c r="L146" s="31">
        <f>+I146-J146-K146</f>
        <v>828763335</v>
      </c>
      <c r="N146" s="56" t="s">
        <v>35</v>
      </c>
      <c r="O146" s="57">
        <f>+L146</f>
        <v>828763335</v>
      </c>
      <c r="P146" s="57">
        <v>0</v>
      </c>
      <c r="Q146" s="57">
        <v>0</v>
      </c>
      <c r="R146" s="57">
        <f>+O146-P146-Q146</f>
        <v>828763335</v>
      </c>
      <c r="T146" s="86" t="s">
        <v>35</v>
      </c>
      <c r="U146" s="87">
        <f>+R146</f>
        <v>828763335</v>
      </c>
      <c r="V146" s="91">
        <v>0</v>
      </c>
      <c r="W146" s="91">
        <v>0</v>
      </c>
      <c r="X146" s="87">
        <f>+U146-V146-W146</f>
        <v>828763335</v>
      </c>
      <c r="Z146" s="114" t="s">
        <v>35</v>
      </c>
      <c r="AA146" s="115">
        <f>+X146</f>
        <v>828763335</v>
      </c>
      <c r="AB146" s="116">
        <v>0</v>
      </c>
      <c r="AC146" s="116">
        <v>0</v>
      </c>
      <c r="AD146" s="115">
        <f>+AA146-AB146-AC146</f>
        <v>828763335</v>
      </c>
      <c r="AF146" s="143" t="s">
        <v>35</v>
      </c>
      <c r="AG146" s="144">
        <f>+AD146</f>
        <v>828763335</v>
      </c>
      <c r="AH146" s="145">
        <v>0</v>
      </c>
      <c r="AI146" s="145">
        <v>0</v>
      </c>
      <c r="AJ146" s="144">
        <f>+AG146-AH146-AI146</f>
        <v>828763335</v>
      </c>
      <c r="AL146" s="173" t="s">
        <v>35</v>
      </c>
      <c r="AM146" s="174">
        <f>+AJ146</f>
        <v>828763335</v>
      </c>
      <c r="AN146" s="175">
        <v>0</v>
      </c>
      <c r="AO146" s="175">
        <v>22869260</v>
      </c>
      <c r="AP146" s="174">
        <f>+AM146-AN146-AO146</f>
        <v>805894075</v>
      </c>
      <c r="AR146" s="143" t="s">
        <v>35</v>
      </c>
      <c r="AS146" s="144">
        <f>+AP146</f>
        <v>805894075</v>
      </c>
      <c r="AT146" s="145">
        <v>0</v>
      </c>
      <c r="AU146" s="145">
        <v>6500000</v>
      </c>
      <c r="AV146" s="144">
        <f>+AS146-AT146-AU146</f>
        <v>799394075</v>
      </c>
      <c r="AX146" s="205" t="s">
        <v>35</v>
      </c>
      <c r="AY146" s="206">
        <f>+AV146</f>
        <v>799394075</v>
      </c>
      <c r="AZ146" s="207">
        <v>0</v>
      </c>
      <c r="BA146" s="207">
        <v>0</v>
      </c>
      <c r="BB146" s="206">
        <f>+AY146-AZ146-BA146</f>
        <v>799394075</v>
      </c>
      <c r="BD146" s="237" t="s">
        <v>35</v>
      </c>
      <c r="BE146" s="238">
        <f>+BB146</f>
        <v>799394075</v>
      </c>
      <c r="BF146" s="238">
        <v>0</v>
      </c>
      <c r="BG146" s="238">
        <v>0</v>
      </c>
      <c r="BH146" s="238">
        <f>+BE146-BF146-BG146</f>
        <v>799394075</v>
      </c>
      <c r="BJ146" s="181" t="s">
        <v>35</v>
      </c>
      <c r="BK146" s="175">
        <f>+BH146</f>
        <v>799394075</v>
      </c>
      <c r="BL146" s="175">
        <v>0</v>
      </c>
      <c r="BM146" s="175">
        <v>0</v>
      </c>
      <c r="BN146" s="175">
        <f>+BK146-BL146-BM146</f>
        <v>799394075</v>
      </c>
      <c r="BP146" s="278" t="s">
        <v>35</v>
      </c>
      <c r="BQ146" s="279">
        <f>+BN146</f>
        <v>799394075</v>
      </c>
      <c r="BR146" s="279">
        <v>0</v>
      </c>
      <c r="BS146" s="279">
        <v>0</v>
      </c>
      <c r="BT146" s="279">
        <f>+BQ146-BR146-BS146</f>
        <v>799394075</v>
      </c>
      <c r="BV146" s="407" t="s">
        <v>35</v>
      </c>
      <c r="BW146" s="415">
        <f>+B146</f>
        <v>828763335</v>
      </c>
      <c r="BX146" s="415">
        <f>+C146+J146+P146+V146+AB146+AH146+AN146+AT146+AZ146+BF146+BL146+BR146</f>
        <v>0</v>
      </c>
      <c r="BY146" s="415">
        <f>+D146+K146+Q146+W146+AC146+AI146+AO146+AU146+BA146+BG146+BM146+BS146</f>
        <v>29369260</v>
      </c>
      <c r="BZ146" s="415">
        <f aca="true" t="shared" si="421" ref="BZ146">+BW146-BX146-BY146</f>
        <v>799394075</v>
      </c>
      <c r="CC146" s="193"/>
    </row>
    <row r="147" spans="1:81" ht="14.25">
      <c r="A147" s="3"/>
      <c r="B147" s="249"/>
      <c r="C147" s="249"/>
      <c r="D147" s="249"/>
      <c r="E147" s="249"/>
      <c r="F147" s="296"/>
      <c r="H147" s="25"/>
      <c r="I147" s="24"/>
      <c r="J147" s="24"/>
      <c r="K147" s="24"/>
      <c r="L147" s="24"/>
      <c r="N147" s="51"/>
      <c r="O147" s="50"/>
      <c r="P147" s="50"/>
      <c r="Q147" s="50"/>
      <c r="R147" s="50"/>
      <c r="T147" s="81"/>
      <c r="U147" s="80"/>
      <c r="V147" s="326"/>
      <c r="W147" s="326"/>
      <c r="X147" s="80"/>
      <c r="Z147" s="109"/>
      <c r="AA147" s="108"/>
      <c r="AB147" s="334"/>
      <c r="AC147" s="334"/>
      <c r="AD147" s="108"/>
      <c r="AF147" s="138"/>
      <c r="AG147" s="137"/>
      <c r="AH147" s="162"/>
      <c r="AI147" s="162"/>
      <c r="AJ147" s="137"/>
      <c r="AL147" s="168"/>
      <c r="AM147" s="167"/>
      <c r="AN147" s="183"/>
      <c r="AO147" s="183"/>
      <c r="AP147" s="167"/>
      <c r="AR147" s="138"/>
      <c r="AS147" s="137"/>
      <c r="AT147" s="162"/>
      <c r="AU147" s="162"/>
      <c r="AV147" s="137"/>
      <c r="AX147" s="200"/>
      <c r="AY147" s="199"/>
      <c r="AZ147" s="215"/>
      <c r="BA147" s="215"/>
      <c r="BB147" s="199"/>
      <c r="BD147" s="232"/>
      <c r="BE147" s="231"/>
      <c r="BF147" s="231"/>
      <c r="BG147" s="231"/>
      <c r="BH147" s="231"/>
      <c r="BJ147" s="255"/>
      <c r="BK147" s="183"/>
      <c r="BL147" s="183"/>
      <c r="BM147" s="183"/>
      <c r="BN147" s="183"/>
      <c r="BP147" s="273"/>
      <c r="BQ147" s="272"/>
      <c r="BR147" s="272"/>
      <c r="BS147" s="272"/>
      <c r="BT147" s="272"/>
      <c r="BV147" s="392"/>
      <c r="BW147" s="412"/>
      <c r="BX147" s="412"/>
      <c r="BY147" s="412"/>
      <c r="BZ147" s="412"/>
      <c r="CC147" s="193"/>
    </row>
    <row r="148" spans="1:81" ht="14.25">
      <c r="A148" s="3"/>
      <c r="B148" s="249"/>
      <c r="C148" s="249"/>
      <c r="D148" s="249"/>
      <c r="E148" s="249"/>
      <c r="F148" s="296"/>
      <c r="H148" s="25"/>
      <c r="I148" s="24"/>
      <c r="J148" s="24"/>
      <c r="K148" s="24"/>
      <c r="L148" s="24"/>
      <c r="N148" s="51"/>
      <c r="O148" s="50"/>
      <c r="P148" s="50"/>
      <c r="Q148" s="50"/>
      <c r="R148" s="50"/>
      <c r="T148" s="81"/>
      <c r="U148" s="80"/>
      <c r="V148" s="326"/>
      <c r="W148" s="326"/>
      <c r="X148" s="80"/>
      <c r="Z148" s="109"/>
      <c r="AA148" s="108"/>
      <c r="AB148" s="334"/>
      <c r="AC148" s="334"/>
      <c r="AD148" s="108"/>
      <c r="AF148" s="138"/>
      <c r="AG148" s="137"/>
      <c r="AH148" s="162"/>
      <c r="AI148" s="162"/>
      <c r="AJ148" s="137"/>
      <c r="AL148" s="168"/>
      <c r="AM148" s="167"/>
      <c r="AN148" s="183"/>
      <c r="AO148" s="183"/>
      <c r="AP148" s="167"/>
      <c r="AR148" s="138"/>
      <c r="AS148" s="137"/>
      <c r="AT148" s="162"/>
      <c r="AU148" s="162"/>
      <c r="AV148" s="137"/>
      <c r="AX148" s="200"/>
      <c r="AY148" s="199"/>
      <c r="AZ148" s="215"/>
      <c r="BA148" s="215"/>
      <c r="BB148" s="199"/>
      <c r="BD148" s="232"/>
      <c r="BE148" s="231"/>
      <c r="BF148" s="231"/>
      <c r="BG148" s="231"/>
      <c r="BH148" s="231"/>
      <c r="BJ148" s="255"/>
      <c r="BK148" s="183"/>
      <c r="BL148" s="183"/>
      <c r="BM148" s="183"/>
      <c r="BN148" s="183"/>
      <c r="BP148" s="273"/>
      <c r="BQ148" s="272"/>
      <c r="BR148" s="272"/>
      <c r="BS148" s="272"/>
      <c r="BT148" s="272"/>
      <c r="BV148" s="392"/>
      <c r="BW148" s="412"/>
      <c r="BX148" s="412"/>
      <c r="BY148" s="412"/>
      <c r="BZ148" s="412"/>
      <c r="CC148" s="193"/>
    </row>
    <row r="149" spans="1:81" ht="15.75">
      <c r="A149" s="1" t="s">
        <v>7</v>
      </c>
      <c r="B149" s="249"/>
      <c r="C149" s="249"/>
      <c r="D149" s="249"/>
      <c r="E149" s="249"/>
      <c r="F149" s="296"/>
      <c r="H149" s="23" t="s">
        <v>7</v>
      </c>
      <c r="I149" s="24"/>
      <c r="J149" s="24"/>
      <c r="K149" s="24"/>
      <c r="L149" s="24"/>
      <c r="N149" s="49" t="s">
        <v>7</v>
      </c>
      <c r="O149" s="50"/>
      <c r="P149" s="50"/>
      <c r="Q149" s="50"/>
      <c r="R149" s="50"/>
      <c r="T149" s="79" t="s">
        <v>7</v>
      </c>
      <c r="U149" s="80"/>
      <c r="V149" s="326"/>
      <c r="W149" s="326"/>
      <c r="X149" s="80"/>
      <c r="Z149" s="107" t="s">
        <v>7</v>
      </c>
      <c r="AA149" s="108"/>
      <c r="AB149" s="334"/>
      <c r="AC149" s="334"/>
      <c r="AD149" s="108"/>
      <c r="AF149" s="136" t="s">
        <v>7</v>
      </c>
      <c r="AG149" s="137"/>
      <c r="AH149" s="162"/>
      <c r="AI149" s="162"/>
      <c r="AJ149" s="137"/>
      <c r="AL149" s="166" t="s">
        <v>7</v>
      </c>
      <c r="AM149" s="167"/>
      <c r="AN149" s="183"/>
      <c r="AO149" s="183"/>
      <c r="AP149" s="167"/>
      <c r="AR149" s="136" t="s">
        <v>7</v>
      </c>
      <c r="AS149" s="137"/>
      <c r="AT149" s="162"/>
      <c r="AU149" s="162"/>
      <c r="AV149" s="137"/>
      <c r="AX149" s="198" t="s">
        <v>7</v>
      </c>
      <c r="AY149" s="199"/>
      <c r="AZ149" s="215"/>
      <c r="BA149" s="215"/>
      <c r="BB149" s="199"/>
      <c r="BD149" s="230" t="s">
        <v>7</v>
      </c>
      <c r="BE149" s="231"/>
      <c r="BF149" s="231"/>
      <c r="BG149" s="231"/>
      <c r="BH149" s="231"/>
      <c r="BJ149" s="254" t="s">
        <v>7</v>
      </c>
      <c r="BK149" s="183"/>
      <c r="BL149" s="183"/>
      <c r="BM149" s="183"/>
      <c r="BN149" s="183"/>
      <c r="BP149" s="271" t="s">
        <v>7</v>
      </c>
      <c r="BQ149" s="272"/>
      <c r="BR149" s="272"/>
      <c r="BS149" s="272"/>
      <c r="BT149" s="272"/>
      <c r="BV149" s="23" t="s">
        <v>7</v>
      </c>
      <c r="BW149" s="421"/>
      <c r="BX149" s="421"/>
      <c r="BY149" s="421"/>
      <c r="BZ149" s="421"/>
      <c r="CC149" s="193"/>
    </row>
    <row r="150" spans="1:81" ht="14.25">
      <c r="A150" s="3"/>
      <c r="B150" s="249"/>
      <c r="C150" s="249"/>
      <c r="D150" s="249"/>
      <c r="E150" s="249"/>
      <c r="F150" s="296"/>
      <c r="H150" s="25"/>
      <c r="I150" s="24"/>
      <c r="J150" s="24"/>
      <c r="K150" s="24"/>
      <c r="L150" s="24"/>
      <c r="N150" s="51"/>
      <c r="O150" s="50"/>
      <c r="P150" s="50"/>
      <c r="Q150" s="50"/>
      <c r="R150" s="50"/>
      <c r="T150" s="81"/>
      <c r="U150" s="80"/>
      <c r="V150" s="326"/>
      <c r="W150" s="326"/>
      <c r="X150" s="80"/>
      <c r="Z150" s="109"/>
      <c r="AA150" s="108"/>
      <c r="AB150" s="334"/>
      <c r="AC150" s="334"/>
      <c r="AD150" s="108"/>
      <c r="AF150" s="138"/>
      <c r="AG150" s="137"/>
      <c r="AH150" s="162"/>
      <c r="AI150" s="162"/>
      <c r="AJ150" s="137"/>
      <c r="AL150" s="168"/>
      <c r="AM150" s="167"/>
      <c r="AN150" s="183"/>
      <c r="AO150" s="183"/>
      <c r="AP150" s="167"/>
      <c r="AR150" s="138"/>
      <c r="AS150" s="137"/>
      <c r="AT150" s="162"/>
      <c r="AU150" s="162"/>
      <c r="AV150" s="137"/>
      <c r="AX150" s="200"/>
      <c r="AY150" s="199"/>
      <c r="AZ150" s="215"/>
      <c r="BA150" s="215"/>
      <c r="BB150" s="199"/>
      <c r="BD150" s="232"/>
      <c r="BE150" s="231"/>
      <c r="BF150" s="231"/>
      <c r="BG150" s="231"/>
      <c r="BH150" s="231"/>
      <c r="BJ150" s="255"/>
      <c r="BK150" s="183"/>
      <c r="BL150" s="183"/>
      <c r="BM150" s="183"/>
      <c r="BN150" s="183"/>
      <c r="BP150" s="273"/>
      <c r="BQ150" s="272"/>
      <c r="BR150" s="272"/>
      <c r="BS150" s="272"/>
      <c r="BT150" s="272"/>
      <c r="BV150" s="392"/>
      <c r="BW150" s="412"/>
      <c r="BX150" s="412"/>
      <c r="BY150" s="412"/>
      <c r="BZ150" s="412"/>
      <c r="CC150" s="193"/>
    </row>
    <row r="151" spans="1:81" s="19" customFormat="1" ht="15">
      <c r="A151" s="15" t="s">
        <v>13</v>
      </c>
      <c r="B151" s="293">
        <f>SUM(B153:B154)</f>
        <v>156467442</v>
      </c>
      <c r="C151" s="293">
        <f aca="true" t="shared" si="422" ref="C151:D151">SUM(C153:C154)</f>
        <v>0</v>
      </c>
      <c r="D151" s="293">
        <f t="shared" si="422"/>
        <v>0</v>
      </c>
      <c r="E151" s="293">
        <f>+B151-C151-D151</f>
        <v>156467442</v>
      </c>
      <c r="F151" s="296"/>
      <c r="H151" s="26" t="s">
        <v>13</v>
      </c>
      <c r="I151" s="27">
        <f>SUM(I153:I154)</f>
        <v>156467442</v>
      </c>
      <c r="J151" s="27">
        <f aca="true" t="shared" si="423" ref="J151:K151">SUM(J153:J154)</f>
        <v>0</v>
      </c>
      <c r="K151" s="27">
        <f t="shared" si="423"/>
        <v>0</v>
      </c>
      <c r="L151" s="27">
        <f>+I151-J151-K151</f>
        <v>156467442</v>
      </c>
      <c r="N151" s="52" t="s">
        <v>13</v>
      </c>
      <c r="O151" s="53">
        <f>SUM(O153:O154)</f>
        <v>156467442</v>
      </c>
      <c r="P151" s="53">
        <f aca="true" t="shared" si="424" ref="P151:Q151">SUM(P153:P154)</f>
        <v>0</v>
      </c>
      <c r="Q151" s="53">
        <f t="shared" si="424"/>
        <v>0</v>
      </c>
      <c r="R151" s="53">
        <f>+O151-P151-Q151</f>
        <v>156467442</v>
      </c>
      <c r="T151" s="82" t="s">
        <v>13</v>
      </c>
      <c r="U151" s="83">
        <f>SUM(U153:U154)</f>
        <v>156467442</v>
      </c>
      <c r="V151" s="102">
        <f aca="true" t="shared" si="425" ref="V151:W151">SUM(V153:V154)</f>
        <v>0</v>
      </c>
      <c r="W151" s="102">
        <f t="shared" si="425"/>
        <v>0</v>
      </c>
      <c r="X151" s="83">
        <f>+U151-V151-W151</f>
        <v>156467442</v>
      </c>
      <c r="Z151" s="110" t="s">
        <v>13</v>
      </c>
      <c r="AA151" s="111">
        <f>SUM(AA153:AA154)</f>
        <v>156467442</v>
      </c>
      <c r="AB151" s="120">
        <f aca="true" t="shared" si="426" ref="AB151:AC151">SUM(AB153:AB154)</f>
        <v>0</v>
      </c>
      <c r="AC151" s="120">
        <f t="shared" si="426"/>
        <v>5502098</v>
      </c>
      <c r="AD151" s="111">
        <f>+AA151-AB151-AC151</f>
        <v>150965344</v>
      </c>
      <c r="AF151" s="139" t="s">
        <v>13</v>
      </c>
      <c r="AG151" s="140">
        <f>SUM(AG153:AG154)</f>
        <v>150965344</v>
      </c>
      <c r="AH151" s="149">
        <f aca="true" t="shared" si="427" ref="AH151:AI151">SUM(AH153:AH154)</f>
        <v>0</v>
      </c>
      <c r="AI151" s="149">
        <f t="shared" si="427"/>
        <v>41661414</v>
      </c>
      <c r="AJ151" s="140">
        <f>+AG151-AH151-AI151</f>
        <v>109303930</v>
      </c>
      <c r="AL151" s="169" t="s">
        <v>13</v>
      </c>
      <c r="AM151" s="170">
        <f>SUM(AM153:AM154)</f>
        <v>109303930</v>
      </c>
      <c r="AN151" s="179">
        <f aca="true" t="shared" si="428" ref="AN151:AO151">SUM(AN153:AN154)</f>
        <v>0</v>
      </c>
      <c r="AO151" s="179">
        <f t="shared" si="428"/>
        <v>0</v>
      </c>
      <c r="AP151" s="170">
        <f>+AM151-AN151-AO151</f>
        <v>109303930</v>
      </c>
      <c r="AR151" s="139" t="s">
        <v>13</v>
      </c>
      <c r="AS151" s="140">
        <f>SUM(AS153:AS154)</f>
        <v>109303930</v>
      </c>
      <c r="AT151" s="149">
        <f aca="true" t="shared" si="429" ref="AT151:AU151">SUM(AT153:AT154)</f>
        <v>0</v>
      </c>
      <c r="AU151" s="149">
        <f t="shared" si="429"/>
        <v>0</v>
      </c>
      <c r="AV151" s="140">
        <f>+AS151-AT151-AU151</f>
        <v>109303930</v>
      </c>
      <c r="AX151" s="201" t="s">
        <v>13</v>
      </c>
      <c r="AY151" s="202">
        <f>SUM(AY153:AY154)</f>
        <v>109303930</v>
      </c>
      <c r="AZ151" s="211">
        <f aca="true" t="shared" si="430" ref="AZ151:BA151">SUM(AZ153:AZ154)</f>
        <v>0</v>
      </c>
      <c r="BA151" s="211">
        <f t="shared" si="430"/>
        <v>0</v>
      </c>
      <c r="BB151" s="202">
        <f>+AY151-AZ151-BA151</f>
        <v>109303930</v>
      </c>
      <c r="BD151" s="233" t="s">
        <v>13</v>
      </c>
      <c r="BE151" s="234">
        <f>SUM(BE153:BE154)</f>
        <v>109303930</v>
      </c>
      <c r="BF151" s="234">
        <f aca="true" t="shared" si="431" ref="BF151:BG151">SUM(BF153:BF154)</f>
        <v>0</v>
      </c>
      <c r="BG151" s="234">
        <f t="shared" si="431"/>
        <v>0</v>
      </c>
      <c r="BH151" s="234">
        <f>+BE151-BF151-BG151</f>
        <v>109303930</v>
      </c>
      <c r="BJ151" s="256" t="s">
        <v>13</v>
      </c>
      <c r="BK151" s="179">
        <f>SUM(BK153:BK154)</f>
        <v>109303930</v>
      </c>
      <c r="BL151" s="179">
        <f aca="true" t="shared" si="432" ref="BL151:BM151">SUM(BL153:BL154)</f>
        <v>0</v>
      </c>
      <c r="BM151" s="179">
        <f t="shared" si="432"/>
        <v>0</v>
      </c>
      <c r="BN151" s="179">
        <f>+BK151-BL151-BM151</f>
        <v>109303930</v>
      </c>
      <c r="BP151" s="274" t="s">
        <v>13</v>
      </c>
      <c r="BQ151" s="275">
        <f>SUM(BQ153:BQ154)</f>
        <v>109303930</v>
      </c>
      <c r="BR151" s="275">
        <f aca="true" t="shared" si="433" ref="BR151:BS151">SUM(BR153:BR154)</f>
        <v>0</v>
      </c>
      <c r="BS151" s="275">
        <f t="shared" si="433"/>
        <v>0</v>
      </c>
      <c r="BT151" s="275">
        <f>+BQ151-BR151-BS151</f>
        <v>109303930</v>
      </c>
      <c r="BV151" s="388" t="s">
        <v>13</v>
      </c>
      <c r="BW151" s="413">
        <f>SUM(BW153:BW154)</f>
        <v>156467442</v>
      </c>
      <c r="BX151" s="413">
        <f aca="true" t="shared" si="434" ref="BX151:BY151">SUM(BX153:BX154)</f>
        <v>0</v>
      </c>
      <c r="BY151" s="413">
        <f t="shared" si="434"/>
        <v>47163512</v>
      </c>
      <c r="BZ151" s="413">
        <f>+BW151-BX151-BY151</f>
        <v>109303930</v>
      </c>
      <c r="CA151" s="266">
        <f>+BZ151</f>
        <v>109303930</v>
      </c>
      <c r="CB151" s="194">
        <f>+CA152-CA151</f>
        <v>0</v>
      </c>
      <c r="CC151" s="193"/>
    </row>
    <row r="152" spans="1:81" ht="14.25">
      <c r="A152" s="11" t="s">
        <v>1</v>
      </c>
      <c r="B152" s="294"/>
      <c r="C152" s="294"/>
      <c r="D152" s="294"/>
      <c r="E152" s="294"/>
      <c r="F152" s="296"/>
      <c r="H152" s="28" t="s">
        <v>1</v>
      </c>
      <c r="I152" s="29"/>
      <c r="J152" s="29"/>
      <c r="K152" s="29"/>
      <c r="L152" s="29"/>
      <c r="N152" s="54" t="s">
        <v>1</v>
      </c>
      <c r="O152" s="55"/>
      <c r="P152" s="55"/>
      <c r="Q152" s="55"/>
      <c r="R152" s="55"/>
      <c r="T152" s="84" t="s">
        <v>1</v>
      </c>
      <c r="U152" s="85"/>
      <c r="V152" s="103"/>
      <c r="W152" s="103"/>
      <c r="X152" s="85"/>
      <c r="Z152" s="112" t="s">
        <v>1</v>
      </c>
      <c r="AA152" s="113"/>
      <c r="AB152" s="121"/>
      <c r="AC152" s="121"/>
      <c r="AD152" s="113"/>
      <c r="AF152" s="141" t="s">
        <v>1</v>
      </c>
      <c r="AG152" s="142"/>
      <c r="AH152" s="150"/>
      <c r="AI152" s="150"/>
      <c r="AJ152" s="142"/>
      <c r="AL152" s="171" t="s">
        <v>1</v>
      </c>
      <c r="AM152" s="172"/>
      <c r="AN152" s="180"/>
      <c r="AO152" s="180"/>
      <c r="AP152" s="172"/>
      <c r="AR152" s="141" t="s">
        <v>1</v>
      </c>
      <c r="AS152" s="142"/>
      <c r="AT152" s="150"/>
      <c r="AU152" s="150"/>
      <c r="AV152" s="142"/>
      <c r="AX152" s="203" t="s">
        <v>1</v>
      </c>
      <c r="AY152" s="204"/>
      <c r="AZ152" s="212"/>
      <c r="BA152" s="212"/>
      <c r="BB152" s="204"/>
      <c r="BD152" s="235" t="s">
        <v>1</v>
      </c>
      <c r="BE152" s="236"/>
      <c r="BF152" s="236"/>
      <c r="BG152" s="236"/>
      <c r="BH152" s="236"/>
      <c r="BJ152" s="257" t="s">
        <v>1</v>
      </c>
      <c r="BK152" s="180"/>
      <c r="BL152" s="180"/>
      <c r="BM152" s="180"/>
      <c r="BN152" s="180"/>
      <c r="BP152" s="276" t="s">
        <v>1</v>
      </c>
      <c r="BQ152" s="277"/>
      <c r="BR152" s="277"/>
      <c r="BS152" s="277"/>
      <c r="BT152" s="277"/>
      <c r="BV152" s="406" t="s">
        <v>1</v>
      </c>
      <c r="BW152" s="414"/>
      <c r="BX152" s="414"/>
      <c r="BY152" s="414"/>
      <c r="BZ152" s="414"/>
      <c r="CA152" s="193">
        <v>109303930</v>
      </c>
      <c r="CC152" s="193"/>
    </row>
    <row r="153" spans="1:81" ht="14.25">
      <c r="A153" s="13" t="s">
        <v>39</v>
      </c>
      <c r="B153" s="303">
        <v>143780918</v>
      </c>
      <c r="C153" s="302">
        <v>0</v>
      </c>
      <c r="D153" s="302">
        <v>0</v>
      </c>
      <c r="E153" s="70">
        <f aca="true" t="shared" si="435" ref="E153:E154">+B153-C153-D153</f>
        <v>143780918</v>
      </c>
      <c r="F153" s="296"/>
      <c r="H153" s="30" t="s">
        <v>39</v>
      </c>
      <c r="I153" s="31">
        <f aca="true" t="shared" si="436" ref="I153:I154">+E153</f>
        <v>143780918</v>
      </c>
      <c r="J153" s="31">
        <v>0</v>
      </c>
      <c r="K153" s="31">
        <v>0</v>
      </c>
      <c r="L153" s="31">
        <f>+I153-J153-K153</f>
        <v>143780918</v>
      </c>
      <c r="N153" s="56" t="s">
        <v>39</v>
      </c>
      <c r="O153" s="57">
        <f aca="true" t="shared" si="437" ref="O153:O154">+L153</f>
        <v>143780918</v>
      </c>
      <c r="P153" s="57">
        <v>0</v>
      </c>
      <c r="Q153" s="57">
        <v>0</v>
      </c>
      <c r="R153" s="57">
        <f>+O153-P153-Q153</f>
        <v>143780918</v>
      </c>
      <c r="T153" s="86" t="s">
        <v>39</v>
      </c>
      <c r="U153" s="87">
        <f aca="true" t="shared" si="438" ref="U153:U154">+R153</f>
        <v>143780918</v>
      </c>
      <c r="V153" s="91">
        <v>0</v>
      </c>
      <c r="W153" s="91">
        <v>0</v>
      </c>
      <c r="X153" s="87">
        <f>+U153-V153-W153</f>
        <v>143780918</v>
      </c>
      <c r="Z153" s="114" t="s">
        <v>39</v>
      </c>
      <c r="AA153" s="115">
        <f aca="true" t="shared" si="439" ref="AA153:AA154">+X153</f>
        <v>143780918</v>
      </c>
      <c r="AB153" s="116">
        <v>0</v>
      </c>
      <c r="AC153" s="116">
        <v>5502098</v>
      </c>
      <c r="AD153" s="115">
        <f>+AA153-AB153-AC153</f>
        <v>138278820</v>
      </c>
      <c r="AF153" s="143" t="s">
        <v>39</v>
      </c>
      <c r="AG153" s="144">
        <f aca="true" t="shared" si="440" ref="AG153:AG154">+AD153</f>
        <v>138278820</v>
      </c>
      <c r="AH153" s="145">
        <v>0</v>
      </c>
      <c r="AI153" s="145">
        <v>41661414</v>
      </c>
      <c r="AJ153" s="144">
        <f>+AG153-AH153-AI153</f>
        <v>96617406</v>
      </c>
      <c r="AL153" s="173" t="s">
        <v>39</v>
      </c>
      <c r="AM153" s="174">
        <f aca="true" t="shared" si="441" ref="AM153:AM154">+AJ153</f>
        <v>96617406</v>
      </c>
      <c r="AN153" s="175">
        <v>0</v>
      </c>
      <c r="AO153" s="175">
        <v>0</v>
      </c>
      <c r="AP153" s="174">
        <f>+AM153-AN153-AO153</f>
        <v>96617406</v>
      </c>
      <c r="AR153" s="143" t="s">
        <v>39</v>
      </c>
      <c r="AS153" s="144">
        <f aca="true" t="shared" si="442" ref="AS153:AS154">+AP153</f>
        <v>96617406</v>
      </c>
      <c r="AT153" s="145">
        <v>0</v>
      </c>
      <c r="AU153" s="145">
        <v>0</v>
      </c>
      <c r="AV153" s="144">
        <f>+AS153-AT153-AU153</f>
        <v>96617406</v>
      </c>
      <c r="AX153" s="205" t="s">
        <v>39</v>
      </c>
      <c r="AY153" s="206">
        <f aca="true" t="shared" si="443" ref="AY153:AY154">+AV153</f>
        <v>96617406</v>
      </c>
      <c r="AZ153" s="207">
        <v>0</v>
      </c>
      <c r="BA153" s="207">
        <v>0</v>
      </c>
      <c r="BB153" s="206">
        <f>+AY153-AZ153-BA153</f>
        <v>96617406</v>
      </c>
      <c r="BD153" s="237" t="s">
        <v>39</v>
      </c>
      <c r="BE153" s="238">
        <f aca="true" t="shared" si="444" ref="BE153:BE154">+BB153</f>
        <v>96617406</v>
      </c>
      <c r="BF153" s="238">
        <v>0</v>
      </c>
      <c r="BG153" s="238">
        <v>0</v>
      </c>
      <c r="BH153" s="238">
        <f>+BE153-BF153-BG153</f>
        <v>96617406</v>
      </c>
      <c r="BJ153" s="181" t="s">
        <v>39</v>
      </c>
      <c r="BK153" s="175">
        <f aca="true" t="shared" si="445" ref="BK153:BK154">+BH153</f>
        <v>96617406</v>
      </c>
      <c r="BL153" s="175">
        <v>0</v>
      </c>
      <c r="BM153" s="175">
        <v>0</v>
      </c>
      <c r="BN153" s="175">
        <f>+BK153-BL153-BM153</f>
        <v>96617406</v>
      </c>
      <c r="BP153" s="278" t="s">
        <v>39</v>
      </c>
      <c r="BQ153" s="279">
        <f aca="true" t="shared" si="446" ref="BQ153:BQ154">+BN153</f>
        <v>96617406</v>
      </c>
      <c r="BR153" s="279">
        <v>0</v>
      </c>
      <c r="BS153" s="279">
        <v>0</v>
      </c>
      <c r="BT153" s="279">
        <f>+BQ153-BR153-BS153</f>
        <v>96617406</v>
      </c>
      <c r="BV153" s="407" t="s">
        <v>39</v>
      </c>
      <c r="BW153" s="415">
        <f aca="true" t="shared" si="447" ref="BW153:BW154">+B153</f>
        <v>143780918</v>
      </c>
      <c r="BX153" s="415">
        <f aca="true" t="shared" si="448" ref="BX153:BX154">+C153+J153+P153+V153+AB153+AH153+AN153+AT153+AZ153+BF153+BL153+BR153</f>
        <v>0</v>
      </c>
      <c r="BY153" s="415">
        <f aca="true" t="shared" si="449" ref="BY153:BY154">+D153+K153+Q153+W153+AC153+AI153+AO153+AU153+BA153+BG153+BM153+BS153</f>
        <v>47163512</v>
      </c>
      <c r="BZ153" s="415">
        <f aca="true" t="shared" si="450" ref="BZ153:BZ154">+BW153-BX153-BY153</f>
        <v>96617406</v>
      </c>
      <c r="CC153" s="193"/>
    </row>
    <row r="154" spans="1:81" ht="14.25">
      <c r="A154" s="14" t="s">
        <v>27</v>
      </c>
      <c r="B154" s="303">
        <v>12686524</v>
      </c>
      <c r="C154" s="302">
        <v>0</v>
      </c>
      <c r="D154" s="302">
        <v>0</v>
      </c>
      <c r="E154" s="70">
        <f t="shared" si="435"/>
        <v>12686524</v>
      </c>
      <c r="F154" s="296"/>
      <c r="H154" s="36" t="s">
        <v>27</v>
      </c>
      <c r="I154" s="31">
        <f t="shared" si="436"/>
        <v>12686524</v>
      </c>
      <c r="J154" s="31">
        <v>0</v>
      </c>
      <c r="K154" s="31">
        <v>0</v>
      </c>
      <c r="L154" s="31">
        <f>+I154-J154-K154</f>
        <v>12686524</v>
      </c>
      <c r="N154" s="62" t="s">
        <v>27</v>
      </c>
      <c r="O154" s="57">
        <f t="shared" si="437"/>
        <v>12686524</v>
      </c>
      <c r="P154" s="57">
        <v>0</v>
      </c>
      <c r="Q154" s="57">
        <v>0</v>
      </c>
      <c r="R154" s="57">
        <f>+O154-P154-Q154</f>
        <v>12686524</v>
      </c>
      <c r="T154" s="94" t="s">
        <v>27</v>
      </c>
      <c r="U154" s="87">
        <f t="shared" si="438"/>
        <v>12686524</v>
      </c>
      <c r="V154" s="91">
        <v>0</v>
      </c>
      <c r="W154" s="91">
        <v>0</v>
      </c>
      <c r="X154" s="87">
        <f>+U154-V154-W154</f>
        <v>12686524</v>
      </c>
      <c r="Z154" s="125" t="s">
        <v>27</v>
      </c>
      <c r="AA154" s="115">
        <f t="shared" si="439"/>
        <v>12686524</v>
      </c>
      <c r="AB154" s="116">
        <v>0</v>
      </c>
      <c r="AC154" s="116">
        <v>0</v>
      </c>
      <c r="AD154" s="115">
        <f>+AA154-AB154-AC154</f>
        <v>12686524</v>
      </c>
      <c r="AF154" s="154" t="s">
        <v>27</v>
      </c>
      <c r="AG154" s="144">
        <f t="shared" si="440"/>
        <v>12686524</v>
      </c>
      <c r="AH154" s="145">
        <v>0</v>
      </c>
      <c r="AI154" s="145">
        <v>0</v>
      </c>
      <c r="AJ154" s="144">
        <f>+AG154-AH154-AI154</f>
        <v>12686524</v>
      </c>
      <c r="AL154" s="186" t="s">
        <v>27</v>
      </c>
      <c r="AM154" s="174">
        <f t="shared" si="441"/>
        <v>12686524</v>
      </c>
      <c r="AN154" s="175">
        <v>0</v>
      </c>
      <c r="AO154" s="175">
        <v>0</v>
      </c>
      <c r="AP154" s="174">
        <f>+AM154-AN154-AO154</f>
        <v>12686524</v>
      </c>
      <c r="AR154" s="154" t="s">
        <v>27</v>
      </c>
      <c r="AS154" s="144">
        <f t="shared" si="442"/>
        <v>12686524</v>
      </c>
      <c r="AT154" s="145">
        <v>0</v>
      </c>
      <c r="AU154" s="145">
        <v>0</v>
      </c>
      <c r="AV154" s="144">
        <f>+AS154-AT154-AU154</f>
        <v>12686524</v>
      </c>
      <c r="AX154" s="218" t="s">
        <v>27</v>
      </c>
      <c r="AY154" s="206">
        <f t="shared" si="443"/>
        <v>12686524</v>
      </c>
      <c r="AZ154" s="207">
        <v>0</v>
      </c>
      <c r="BA154" s="207">
        <v>0</v>
      </c>
      <c r="BB154" s="206">
        <f>+AY154-AZ154-BA154</f>
        <v>12686524</v>
      </c>
      <c r="BD154" s="244" t="s">
        <v>27</v>
      </c>
      <c r="BE154" s="238">
        <f t="shared" si="444"/>
        <v>12686524</v>
      </c>
      <c r="BF154" s="238">
        <v>0</v>
      </c>
      <c r="BG154" s="238">
        <v>0</v>
      </c>
      <c r="BH154" s="238">
        <f>+BE154-BF154-BG154</f>
        <v>12686524</v>
      </c>
      <c r="BJ154" s="261" t="s">
        <v>27</v>
      </c>
      <c r="BK154" s="175">
        <f t="shared" si="445"/>
        <v>12686524</v>
      </c>
      <c r="BL154" s="175">
        <v>0</v>
      </c>
      <c r="BM154" s="175">
        <v>0</v>
      </c>
      <c r="BN154" s="175">
        <f>+BK154-BL154-BM154</f>
        <v>12686524</v>
      </c>
      <c r="BP154" s="285" t="s">
        <v>27</v>
      </c>
      <c r="BQ154" s="279">
        <f t="shared" si="446"/>
        <v>12686524</v>
      </c>
      <c r="BR154" s="279">
        <v>0</v>
      </c>
      <c r="BS154" s="279">
        <v>0</v>
      </c>
      <c r="BT154" s="279">
        <f>+BQ154-BR154-BS154</f>
        <v>12686524</v>
      </c>
      <c r="BV154" s="410" t="s">
        <v>27</v>
      </c>
      <c r="BW154" s="415">
        <f t="shared" si="447"/>
        <v>12686524</v>
      </c>
      <c r="BX154" s="415">
        <f t="shared" si="448"/>
        <v>0</v>
      </c>
      <c r="BY154" s="415">
        <f t="shared" si="449"/>
        <v>0</v>
      </c>
      <c r="BZ154" s="415">
        <f t="shared" si="450"/>
        <v>12686524</v>
      </c>
      <c r="CC154" s="193"/>
    </row>
    <row r="155" spans="1:81" ht="14.25">
      <c r="A155" s="2"/>
      <c r="B155" s="249"/>
      <c r="C155" s="249"/>
      <c r="D155" s="249"/>
      <c r="E155" s="249"/>
      <c r="F155" s="296"/>
      <c r="H155" s="37"/>
      <c r="I155" s="24"/>
      <c r="J155" s="24"/>
      <c r="K155" s="24"/>
      <c r="L155" s="24"/>
      <c r="N155" s="63"/>
      <c r="O155" s="50"/>
      <c r="P155" s="50"/>
      <c r="Q155" s="50"/>
      <c r="R155" s="50"/>
      <c r="T155" s="95"/>
      <c r="U155" s="80"/>
      <c r="V155" s="326"/>
      <c r="W155" s="326"/>
      <c r="X155" s="80"/>
      <c r="Z155" s="126"/>
      <c r="AA155" s="108"/>
      <c r="AB155" s="334"/>
      <c r="AC155" s="334"/>
      <c r="AD155" s="108"/>
      <c r="AF155" s="155"/>
      <c r="AG155" s="137"/>
      <c r="AH155" s="162"/>
      <c r="AI155" s="162"/>
      <c r="AJ155" s="137"/>
      <c r="AL155" s="187"/>
      <c r="AM155" s="167"/>
      <c r="AN155" s="183"/>
      <c r="AO155" s="183"/>
      <c r="AP155" s="167"/>
      <c r="AR155" s="155"/>
      <c r="AS155" s="137"/>
      <c r="AT155" s="162"/>
      <c r="AU155" s="162"/>
      <c r="AV155" s="137"/>
      <c r="AX155" s="219"/>
      <c r="AY155" s="199"/>
      <c r="AZ155" s="215"/>
      <c r="BA155" s="215"/>
      <c r="BB155" s="199"/>
      <c r="BD155" s="245"/>
      <c r="BE155" s="231"/>
      <c r="BF155" s="231"/>
      <c r="BG155" s="231"/>
      <c r="BH155" s="231"/>
      <c r="BJ155" s="262"/>
      <c r="BK155" s="183"/>
      <c r="BL155" s="183"/>
      <c r="BM155" s="183"/>
      <c r="BN155" s="183"/>
      <c r="BP155" s="286"/>
      <c r="BQ155" s="272"/>
      <c r="BR155" s="272"/>
      <c r="BS155" s="272"/>
      <c r="BT155" s="272"/>
      <c r="BV155" s="394"/>
      <c r="BW155" s="412"/>
      <c r="BX155" s="412"/>
      <c r="BY155" s="412"/>
      <c r="BZ155" s="412"/>
      <c r="CC155" s="193"/>
    </row>
    <row r="156" spans="1:81" ht="14.25">
      <c r="A156" s="3"/>
      <c r="B156" s="249"/>
      <c r="C156" s="249"/>
      <c r="D156" s="249"/>
      <c r="E156" s="249"/>
      <c r="F156" s="296"/>
      <c r="H156" s="25"/>
      <c r="I156" s="24"/>
      <c r="J156" s="24"/>
      <c r="K156" s="24"/>
      <c r="L156" s="24"/>
      <c r="N156" s="51"/>
      <c r="O156" s="50"/>
      <c r="P156" s="50"/>
      <c r="Q156" s="50"/>
      <c r="R156" s="50"/>
      <c r="T156" s="81"/>
      <c r="U156" s="80"/>
      <c r="V156" s="326"/>
      <c r="W156" s="326"/>
      <c r="X156" s="80"/>
      <c r="Z156" s="109"/>
      <c r="AA156" s="108"/>
      <c r="AB156" s="334"/>
      <c r="AC156" s="334"/>
      <c r="AD156" s="108"/>
      <c r="AF156" s="138"/>
      <c r="AG156" s="137"/>
      <c r="AH156" s="162"/>
      <c r="AI156" s="162"/>
      <c r="AJ156" s="137"/>
      <c r="AL156" s="168"/>
      <c r="AM156" s="167"/>
      <c r="AN156" s="183"/>
      <c r="AO156" s="183"/>
      <c r="AP156" s="167"/>
      <c r="AR156" s="138"/>
      <c r="AS156" s="137"/>
      <c r="AT156" s="162"/>
      <c r="AU156" s="162"/>
      <c r="AV156" s="137"/>
      <c r="AX156" s="200"/>
      <c r="AY156" s="199"/>
      <c r="AZ156" s="215"/>
      <c r="BA156" s="215"/>
      <c r="BB156" s="199"/>
      <c r="BD156" s="232"/>
      <c r="BE156" s="231"/>
      <c r="BF156" s="231"/>
      <c r="BG156" s="231"/>
      <c r="BH156" s="231"/>
      <c r="BJ156" s="255"/>
      <c r="BK156" s="183"/>
      <c r="BL156" s="183"/>
      <c r="BM156" s="183"/>
      <c r="BN156" s="183"/>
      <c r="BP156" s="273"/>
      <c r="BQ156" s="272"/>
      <c r="BR156" s="272"/>
      <c r="BS156" s="272"/>
      <c r="BT156" s="272"/>
      <c r="BV156" s="392"/>
      <c r="BW156" s="412"/>
      <c r="BX156" s="412"/>
      <c r="BY156" s="412"/>
      <c r="BZ156" s="412"/>
      <c r="CC156" s="193"/>
    </row>
    <row r="157" spans="1:81" ht="15.75">
      <c r="A157" s="1" t="s">
        <v>8</v>
      </c>
      <c r="B157" s="249"/>
      <c r="C157" s="249"/>
      <c r="D157" s="249"/>
      <c r="E157" s="249"/>
      <c r="F157" s="296"/>
      <c r="H157" s="23" t="s">
        <v>8</v>
      </c>
      <c r="I157" s="24"/>
      <c r="J157" s="24"/>
      <c r="K157" s="24"/>
      <c r="L157" s="24"/>
      <c r="N157" s="49" t="s">
        <v>8</v>
      </c>
      <c r="O157" s="50"/>
      <c r="P157" s="50"/>
      <c r="Q157" s="50"/>
      <c r="R157" s="50"/>
      <c r="T157" s="79" t="s">
        <v>8</v>
      </c>
      <c r="U157" s="80"/>
      <c r="V157" s="326"/>
      <c r="W157" s="326"/>
      <c r="X157" s="80"/>
      <c r="Z157" s="107" t="s">
        <v>8</v>
      </c>
      <c r="AA157" s="108"/>
      <c r="AB157" s="334"/>
      <c r="AC157" s="334"/>
      <c r="AD157" s="108"/>
      <c r="AF157" s="136" t="s">
        <v>8</v>
      </c>
      <c r="AG157" s="137"/>
      <c r="AH157" s="162"/>
      <c r="AI157" s="162"/>
      <c r="AJ157" s="137"/>
      <c r="AL157" s="166" t="s">
        <v>8</v>
      </c>
      <c r="AM157" s="167"/>
      <c r="AN157" s="183"/>
      <c r="AO157" s="183"/>
      <c r="AP157" s="167"/>
      <c r="AR157" s="136" t="s">
        <v>8</v>
      </c>
      <c r="AS157" s="137"/>
      <c r="AT157" s="162"/>
      <c r="AU157" s="162"/>
      <c r="AV157" s="137"/>
      <c r="AX157" s="198" t="s">
        <v>8</v>
      </c>
      <c r="AY157" s="199"/>
      <c r="AZ157" s="215"/>
      <c r="BA157" s="215"/>
      <c r="BB157" s="199"/>
      <c r="BD157" s="230" t="s">
        <v>8</v>
      </c>
      <c r="BE157" s="231"/>
      <c r="BF157" s="231"/>
      <c r="BG157" s="231"/>
      <c r="BH157" s="231"/>
      <c r="BJ157" s="254" t="s">
        <v>8</v>
      </c>
      <c r="BK157" s="183"/>
      <c r="BL157" s="183"/>
      <c r="BM157" s="183"/>
      <c r="BN157" s="183"/>
      <c r="BP157" s="271" t="s">
        <v>8</v>
      </c>
      <c r="BQ157" s="272"/>
      <c r="BR157" s="272"/>
      <c r="BS157" s="272"/>
      <c r="BT157" s="272"/>
      <c r="BV157" s="23" t="s">
        <v>8</v>
      </c>
      <c r="BW157" s="421"/>
      <c r="BX157" s="421"/>
      <c r="BY157" s="421"/>
      <c r="BZ157" s="421"/>
      <c r="CC157" s="193"/>
    </row>
    <row r="158" spans="1:81" ht="14.25">
      <c r="A158" s="3"/>
      <c r="B158" s="249"/>
      <c r="C158" s="249"/>
      <c r="D158" s="249"/>
      <c r="E158" s="249"/>
      <c r="F158" s="296"/>
      <c r="H158" s="25"/>
      <c r="I158" s="24"/>
      <c r="J158" s="24"/>
      <c r="K158" s="24"/>
      <c r="L158" s="24"/>
      <c r="N158" s="51"/>
      <c r="O158" s="50"/>
      <c r="P158" s="50"/>
      <c r="Q158" s="50"/>
      <c r="R158" s="50"/>
      <c r="T158" s="81"/>
      <c r="U158" s="80"/>
      <c r="V158" s="326"/>
      <c r="W158" s="326"/>
      <c r="X158" s="80"/>
      <c r="Z158" s="109"/>
      <c r="AA158" s="108"/>
      <c r="AB158" s="334"/>
      <c r="AC158" s="334"/>
      <c r="AD158" s="108"/>
      <c r="AF158" s="138"/>
      <c r="AG158" s="137"/>
      <c r="AH158" s="162"/>
      <c r="AI158" s="162"/>
      <c r="AJ158" s="137"/>
      <c r="AL158" s="168"/>
      <c r="AM158" s="167"/>
      <c r="AN158" s="183"/>
      <c r="AO158" s="183"/>
      <c r="AP158" s="167"/>
      <c r="AR158" s="138"/>
      <c r="AS158" s="137"/>
      <c r="AT158" s="162"/>
      <c r="AU158" s="162"/>
      <c r="AV158" s="137"/>
      <c r="AX158" s="200"/>
      <c r="AY158" s="199"/>
      <c r="AZ158" s="215"/>
      <c r="BA158" s="215"/>
      <c r="BB158" s="199"/>
      <c r="BD158" s="232"/>
      <c r="BE158" s="231"/>
      <c r="BF158" s="231"/>
      <c r="BG158" s="231"/>
      <c r="BH158" s="231"/>
      <c r="BJ158" s="255"/>
      <c r="BK158" s="183"/>
      <c r="BL158" s="183"/>
      <c r="BM158" s="183"/>
      <c r="BN158" s="183"/>
      <c r="BP158" s="273"/>
      <c r="BQ158" s="272"/>
      <c r="BR158" s="272"/>
      <c r="BS158" s="272"/>
      <c r="BT158" s="272"/>
      <c r="BV158" s="392"/>
      <c r="BW158" s="412"/>
      <c r="BX158" s="412"/>
      <c r="BY158" s="412"/>
      <c r="BZ158" s="412"/>
      <c r="CC158" s="193"/>
    </row>
    <row r="159" spans="1:81" s="19" customFormat="1" ht="15">
      <c r="A159" s="15" t="s">
        <v>13</v>
      </c>
      <c r="B159" s="293">
        <f>SUM(B161:B161)</f>
        <v>680384550</v>
      </c>
      <c r="C159" s="293">
        <f>SUM(C161:C161)</f>
        <v>0</v>
      </c>
      <c r="D159" s="293">
        <f>SUM(D161:D161)</f>
        <v>0</v>
      </c>
      <c r="E159" s="293">
        <f>+B159-C159-D159</f>
        <v>680384550</v>
      </c>
      <c r="F159" s="296"/>
      <c r="H159" s="26" t="s">
        <v>13</v>
      </c>
      <c r="I159" s="27">
        <f>SUM(I161:I161)</f>
        <v>680384550</v>
      </c>
      <c r="J159" s="27">
        <f>SUM(J161:J161)</f>
        <v>0</v>
      </c>
      <c r="K159" s="27">
        <f>SUM(K161:K161)</f>
        <v>0</v>
      </c>
      <c r="L159" s="27">
        <f>+I159-J159-K159</f>
        <v>680384550</v>
      </c>
      <c r="N159" s="52" t="s">
        <v>13</v>
      </c>
      <c r="O159" s="53">
        <f>SUM(O161:O161)</f>
        <v>680384550</v>
      </c>
      <c r="P159" s="53">
        <f>SUM(P161:P161)</f>
        <v>0</v>
      </c>
      <c r="Q159" s="53">
        <f>SUM(Q161:Q161)</f>
        <v>0</v>
      </c>
      <c r="R159" s="53">
        <f>+O159-P159-Q159</f>
        <v>680384550</v>
      </c>
      <c r="T159" s="82" t="s">
        <v>13</v>
      </c>
      <c r="U159" s="83">
        <f>SUM(U161:U161)</f>
        <v>680384550</v>
      </c>
      <c r="V159" s="102">
        <f>SUM(V161:V161)</f>
        <v>0</v>
      </c>
      <c r="W159" s="102">
        <f>SUM(W161:W161)</f>
        <v>0</v>
      </c>
      <c r="X159" s="83">
        <f>+U159-V159-W159</f>
        <v>680384550</v>
      </c>
      <c r="Z159" s="110" t="s">
        <v>13</v>
      </c>
      <c r="AA159" s="111">
        <f>SUM(AA161:AA161)</f>
        <v>680384550</v>
      </c>
      <c r="AB159" s="120">
        <f>SUM(AB161:AB161)</f>
        <v>0</v>
      </c>
      <c r="AC159" s="120">
        <f>SUM(AC161:AC161)</f>
        <v>0</v>
      </c>
      <c r="AD159" s="111">
        <f>+AA159-AB159-AC159</f>
        <v>680384550</v>
      </c>
      <c r="AF159" s="139" t="s">
        <v>13</v>
      </c>
      <c r="AG159" s="140">
        <f>SUM(AG161:AG161)</f>
        <v>680384550</v>
      </c>
      <c r="AH159" s="149">
        <f>SUM(AH161:AH161)</f>
        <v>0</v>
      </c>
      <c r="AI159" s="149">
        <f>SUM(AI161:AI161)</f>
        <v>0</v>
      </c>
      <c r="AJ159" s="140">
        <f>+AG159-AH159-AI159</f>
        <v>680384550</v>
      </c>
      <c r="AL159" s="169" t="s">
        <v>13</v>
      </c>
      <c r="AM159" s="170">
        <f>SUM(AM161:AM161)</f>
        <v>680384550</v>
      </c>
      <c r="AN159" s="179">
        <f>SUM(AN161:AN161)</f>
        <v>0</v>
      </c>
      <c r="AO159" s="179">
        <f>SUM(AO161:AO161)</f>
        <v>0</v>
      </c>
      <c r="AP159" s="170">
        <f>+AM159-AN159-AO159</f>
        <v>680384550</v>
      </c>
      <c r="AR159" s="139" t="s">
        <v>13</v>
      </c>
      <c r="AS159" s="140">
        <f>SUM(AS161:AS161)</f>
        <v>680384550</v>
      </c>
      <c r="AT159" s="149">
        <f>SUM(AT161:AT161)</f>
        <v>0</v>
      </c>
      <c r="AU159" s="149">
        <f>SUM(AU161:AU161)</f>
        <v>0</v>
      </c>
      <c r="AV159" s="140">
        <f>+AS159-AT159-AU159</f>
        <v>680384550</v>
      </c>
      <c r="AX159" s="201" t="s">
        <v>13</v>
      </c>
      <c r="AY159" s="202">
        <f>SUM(AY161:AY161)</f>
        <v>680384550</v>
      </c>
      <c r="AZ159" s="211">
        <f>SUM(AZ161:AZ161)</f>
        <v>0</v>
      </c>
      <c r="BA159" s="211">
        <f>SUM(BA161:BA161)</f>
        <v>0</v>
      </c>
      <c r="BB159" s="202">
        <f>+AY159-AZ159-BA159</f>
        <v>680384550</v>
      </c>
      <c r="BD159" s="233" t="s">
        <v>13</v>
      </c>
      <c r="BE159" s="234">
        <f>SUM(BE161:BE161)</f>
        <v>680384550</v>
      </c>
      <c r="BF159" s="234">
        <f>SUM(BF161:BF161)</f>
        <v>0</v>
      </c>
      <c r="BG159" s="234">
        <f>SUM(BG161:BG161)</f>
        <v>0</v>
      </c>
      <c r="BH159" s="234">
        <f>+BE159-BF159-BG159</f>
        <v>680384550</v>
      </c>
      <c r="BJ159" s="256" t="s">
        <v>13</v>
      </c>
      <c r="BK159" s="179">
        <f>SUM(BK161:BK161)</f>
        <v>680384550</v>
      </c>
      <c r="BL159" s="179">
        <f>SUM(BL161:BL161)</f>
        <v>0</v>
      </c>
      <c r="BM159" s="179">
        <f>SUM(BM161:BM161)</f>
        <v>0</v>
      </c>
      <c r="BN159" s="179">
        <f>+BK159-BL159-BM159</f>
        <v>680384550</v>
      </c>
      <c r="BP159" s="274" t="s">
        <v>13</v>
      </c>
      <c r="BQ159" s="275">
        <f>SUM(BQ161:BQ161)</f>
        <v>680384550</v>
      </c>
      <c r="BR159" s="275">
        <f>SUM(BR161:BR161)</f>
        <v>0</v>
      </c>
      <c r="BS159" s="275">
        <f>SUM(BS161:BS161)</f>
        <v>0</v>
      </c>
      <c r="BT159" s="275">
        <f>+BQ159-BR159-BS159</f>
        <v>680384550</v>
      </c>
      <c r="BV159" s="388" t="s">
        <v>13</v>
      </c>
      <c r="BW159" s="413">
        <f>SUM(BW161:BW161)</f>
        <v>680384550</v>
      </c>
      <c r="BX159" s="413">
        <f>SUM(BX161:BX161)</f>
        <v>0</v>
      </c>
      <c r="BY159" s="413">
        <f>SUM(BY161:BY161)</f>
        <v>0</v>
      </c>
      <c r="BZ159" s="413">
        <f>+BW159-BX159-BY159</f>
        <v>680384550</v>
      </c>
      <c r="CA159" s="266">
        <f>+BZ159</f>
        <v>680384550</v>
      </c>
      <c r="CB159" s="194">
        <f>+CA160-CA159</f>
        <v>0</v>
      </c>
      <c r="CC159" s="193"/>
    </row>
    <row r="160" spans="1:81" ht="14.25">
      <c r="A160" s="11" t="s">
        <v>1</v>
      </c>
      <c r="B160" s="294"/>
      <c r="C160" s="294"/>
      <c r="D160" s="294"/>
      <c r="E160" s="294"/>
      <c r="F160" s="296"/>
      <c r="H160" s="28" t="s">
        <v>1</v>
      </c>
      <c r="I160" s="29"/>
      <c r="J160" s="29"/>
      <c r="K160" s="29"/>
      <c r="L160" s="29"/>
      <c r="N160" s="54" t="s">
        <v>1</v>
      </c>
      <c r="O160" s="55"/>
      <c r="P160" s="55"/>
      <c r="Q160" s="55"/>
      <c r="R160" s="55"/>
      <c r="T160" s="84" t="s">
        <v>1</v>
      </c>
      <c r="U160" s="85"/>
      <c r="V160" s="103"/>
      <c r="W160" s="103"/>
      <c r="X160" s="85"/>
      <c r="Z160" s="112" t="s">
        <v>1</v>
      </c>
      <c r="AA160" s="113"/>
      <c r="AB160" s="121"/>
      <c r="AC160" s="121"/>
      <c r="AD160" s="113"/>
      <c r="AF160" s="141" t="s">
        <v>1</v>
      </c>
      <c r="AG160" s="142"/>
      <c r="AH160" s="150"/>
      <c r="AI160" s="150"/>
      <c r="AJ160" s="142"/>
      <c r="AL160" s="171" t="s">
        <v>1</v>
      </c>
      <c r="AM160" s="172"/>
      <c r="AN160" s="180"/>
      <c r="AO160" s="180"/>
      <c r="AP160" s="172"/>
      <c r="AR160" s="141" t="s">
        <v>1</v>
      </c>
      <c r="AS160" s="142"/>
      <c r="AT160" s="150"/>
      <c r="AU160" s="150"/>
      <c r="AV160" s="142"/>
      <c r="AX160" s="203" t="s">
        <v>1</v>
      </c>
      <c r="AY160" s="204"/>
      <c r="AZ160" s="212"/>
      <c r="BA160" s="212"/>
      <c r="BB160" s="204"/>
      <c r="BD160" s="235" t="s">
        <v>1</v>
      </c>
      <c r="BE160" s="236"/>
      <c r="BF160" s="236"/>
      <c r="BG160" s="236"/>
      <c r="BH160" s="236"/>
      <c r="BJ160" s="257" t="s">
        <v>1</v>
      </c>
      <c r="BK160" s="180"/>
      <c r="BL160" s="180"/>
      <c r="BM160" s="180"/>
      <c r="BN160" s="180"/>
      <c r="BP160" s="276" t="s">
        <v>1</v>
      </c>
      <c r="BQ160" s="277"/>
      <c r="BR160" s="277"/>
      <c r="BS160" s="277"/>
      <c r="BT160" s="277"/>
      <c r="BV160" s="406" t="s">
        <v>1</v>
      </c>
      <c r="BW160" s="414"/>
      <c r="BX160" s="414"/>
      <c r="BY160" s="414"/>
      <c r="BZ160" s="414"/>
      <c r="CA160" s="193">
        <v>680384550</v>
      </c>
      <c r="CC160" s="193"/>
    </row>
    <row r="161" spans="1:81" ht="14.25">
      <c r="A161" s="13" t="s">
        <v>35</v>
      </c>
      <c r="B161" s="303">
        <v>680384550</v>
      </c>
      <c r="C161" s="302">
        <v>0</v>
      </c>
      <c r="D161" s="302">
        <v>0</v>
      </c>
      <c r="E161" s="70">
        <f aca="true" t="shared" si="451" ref="E161">+B161-C161-D161</f>
        <v>680384550</v>
      </c>
      <c r="F161" s="296"/>
      <c r="H161" s="30" t="s">
        <v>35</v>
      </c>
      <c r="I161" s="31">
        <f aca="true" t="shared" si="452" ref="I161">+E161</f>
        <v>680384550</v>
      </c>
      <c r="J161" s="31">
        <v>0</v>
      </c>
      <c r="K161" s="31">
        <v>0</v>
      </c>
      <c r="L161" s="31">
        <f>+I161-J161-K161</f>
        <v>680384550</v>
      </c>
      <c r="N161" s="56" t="s">
        <v>35</v>
      </c>
      <c r="O161" s="57">
        <f aca="true" t="shared" si="453" ref="O161">+L161</f>
        <v>680384550</v>
      </c>
      <c r="P161" s="57">
        <v>0</v>
      </c>
      <c r="Q161" s="57">
        <v>0</v>
      </c>
      <c r="R161" s="57">
        <f>+O161-P161-Q161</f>
        <v>680384550</v>
      </c>
      <c r="T161" s="86" t="s">
        <v>35</v>
      </c>
      <c r="U161" s="87">
        <f aca="true" t="shared" si="454" ref="U161">+R161</f>
        <v>680384550</v>
      </c>
      <c r="V161" s="91">
        <v>0</v>
      </c>
      <c r="W161" s="91">
        <v>0</v>
      </c>
      <c r="X161" s="87">
        <f>+U161-V161-W161</f>
        <v>680384550</v>
      </c>
      <c r="Z161" s="114" t="s">
        <v>35</v>
      </c>
      <c r="AA161" s="115">
        <f aca="true" t="shared" si="455" ref="AA161">+X161</f>
        <v>680384550</v>
      </c>
      <c r="AB161" s="116">
        <v>0</v>
      </c>
      <c r="AC161" s="116">
        <v>0</v>
      </c>
      <c r="AD161" s="115">
        <f>+AA161-AB161-AC161</f>
        <v>680384550</v>
      </c>
      <c r="AF161" s="143" t="s">
        <v>35</v>
      </c>
      <c r="AG161" s="144">
        <f aca="true" t="shared" si="456" ref="AG161">+AD161</f>
        <v>680384550</v>
      </c>
      <c r="AH161" s="145">
        <v>0</v>
      </c>
      <c r="AI161" s="145">
        <v>0</v>
      </c>
      <c r="AJ161" s="144">
        <f>+AG161-AH161-AI161</f>
        <v>680384550</v>
      </c>
      <c r="AL161" s="173" t="s">
        <v>35</v>
      </c>
      <c r="AM161" s="174">
        <f aca="true" t="shared" si="457" ref="AM161">+AJ161</f>
        <v>680384550</v>
      </c>
      <c r="AN161" s="175">
        <v>0</v>
      </c>
      <c r="AO161" s="175">
        <v>0</v>
      </c>
      <c r="AP161" s="174">
        <f>+AM161-AN161-AO161</f>
        <v>680384550</v>
      </c>
      <c r="AR161" s="143" t="s">
        <v>35</v>
      </c>
      <c r="AS161" s="144">
        <f aca="true" t="shared" si="458" ref="AS161">+AP161</f>
        <v>680384550</v>
      </c>
      <c r="AT161" s="145">
        <v>0</v>
      </c>
      <c r="AU161" s="145">
        <v>0</v>
      </c>
      <c r="AV161" s="144">
        <f>+AS161-AT161-AU161</f>
        <v>680384550</v>
      </c>
      <c r="AX161" s="205" t="s">
        <v>35</v>
      </c>
      <c r="AY161" s="206">
        <f aca="true" t="shared" si="459" ref="AY161">+AV161</f>
        <v>680384550</v>
      </c>
      <c r="AZ161" s="207">
        <v>0</v>
      </c>
      <c r="BA161" s="207">
        <v>0</v>
      </c>
      <c r="BB161" s="206">
        <f>+AY161-AZ161-BA161</f>
        <v>680384550</v>
      </c>
      <c r="BD161" s="237" t="s">
        <v>35</v>
      </c>
      <c r="BE161" s="238">
        <f aca="true" t="shared" si="460" ref="BE161">+BB161</f>
        <v>680384550</v>
      </c>
      <c r="BF161" s="238">
        <v>0</v>
      </c>
      <c r="BG161" s="238">
        <v>0</v>
      </c>
      <c r="BH161" s="238">
        <f>+BE161-BF161-BG161</f>
        <v>680384550</v>
      </c>
      <c r="BJ161" s="181" t="s">
        <v>35</v>
      </c>
      <c r="BK161" s="175">
        <f aca="true" t="shared" si="461" ref="BK161">+BH161</f>
        <v>680384550</v>
      </c>
      <c r="BL161" s="175">
        <v>0</v>
      </c>
      <c r="BM161" s="175">
        <v>0</v>
      </c>
      <c r="BN161" s="175">
        <f>+BK161-BL161-BM161</f>
        <v>680384550</v>
      </c>
      <c r="BP161" s="278" t="s">
        <v>35</v>
      </c>
      <c r="BQ161" s="279">
        <f aca="true" t="shared" si="462" ref="BQ161">+BN161</f>
        <v>680384550</v>
      </c>
      <c r="BR161" s="279">
        <v>0</v>
      </c>
      <c r="BS161" s="279">
        <v>0</v>
      </c>
      <c r="BT161" s="279">
        <f>+BQ161-BR161-BS161</f>
        <v>680384550</v>
      </c>
      <c r="BV161" s="407" t="s">
        <v>35</v>
      </c>
      <c r="BW161" s="415">
        <f>+B161</f>
        <v>680384550</v>
      </c>
      <c r="BX161" s="415">
        <f aca="true" t="shared" si="463" ref="BX161">+C161+J161+P161+V161+AB161+AH161+AN161+AT161+AZ161+BF161+BL161+BR161</f>
        <v>0</v>
      </c>
      <c r="BY161" s="415">
        <f aca="true" t="shared" si="464" ref="BY161">+D161+K161+Q161+W161+AC161+AI161+AO161+AU161+BA161+BG161+BM161+BS161</f>
        <v>0</v>
      </c>
      <c r="BZ161" s="415">
        <f aca="true" t="shared" si="465" ref="BZ161">+BW161-BX161-BY161</f>
        <v>680384550</v>
      </c>
      <c r="CC161" s="193"/>
    </row>
    <row r="162" spans="1:81" ht="14.25">
      <c r="A162" s="3"/>
      <c r="B162" s="249"/>
      <c r="C162" s="249"/>
      <c r="D162" s="249"/>
      <c r="E162" s="249"/>
      <c r="F162" s="296"/>
      <c r="H162" s="25"/>
      <c r="I162" s="24"/>
      <c r="J162" s="24"/>
      <c r="K162" s="24"/>
      <c r="L162" s="24"/>
      <c r="N162" s="51"/>
      <c r="O162" s="50"/>
      <c r="P162" s="50"/>
      <c r="Q162" s="50"/>
      <c r="R162" s="50"/>
      <c r="T162" s="81"/>
      <c r="U162" s="80"/>
      <c r="V162" s="326"/>
      <c r="W162" s="326"/>
      <c r="X162" s="80"/>
      <c r="Z162" s="109"/>
      <c r="AA162" s="108"/>
      <c r="AB162" s="334"/>
      <c r="AC162" s="334"/>
      <c r="AD162" s="108"/>
      <c r="AF162" s="138"/>
      <c r="AG162" s="137"/>
      <c r="AH162" s="162"/>
      <c r="AI162" s="162"/>
      <c r="AJ162" s="137"/>
      <c r="AL162" s="168"/>
      <c r="AM162" s="167"/>
      <c r="AN162" s="183"/>
      <c r="AO162" s="183"/>
      <c r="AP162" s="167"/>
      <c r="AR162" s="138"/>
      <c r="AS162" s="137"/>
      <c r="AT162" s="162"/>
      <c r="AU162" s="162"/>
      <c r="AV162" s="137"/>
      <c r="AX162" s="200"/>
      <c r="AY162" s="199"/>
      <c r="AZ162" s="215"/>
      <c r="BA162" s="215"/>
      <c r="BB162" s="199"/>
      <c r="BD162" s="232"/>
      <c r="BE162" s="231"/>
      <c r="BF162" s="231"/>
      <c r="BG162" s="231"/>
      <c r="BH162" s="231"/>
      <c r="BJ162" s="255"/>
      <c r="BK162" s="183"/>
      <c r="BL162" s="183"/>
      <c r="BM162" s="183"/>
      <c r="BN162" s="183"/>
      <c r="BP162" s="273"/>
      <c r="BQ162" s="272"/>
      <c r="BR162" s="272"/>
      <c r="BS162" s="272"/>
      <c r="BT162" s="272"/>
      <c r="BV162" s="392"/>
      <c r="BW162" s="412"/>
      <c r="BX162" s="412"/>
      <c r="BY162" s="412"/>
      <c r="BZ162" s="412"/>
      <c r="CC162" s="193"/>
    </row>
    <row r="163" spans="1:81" ht="14.25">
      <c r="A163" s="3"/>
      <c r="B163" s="249"/>
      <c r="C163" s="249"/>
      <c r="D163" s="249"/>
      <c r="E163" s="249"/>
      <c r="F163" s="296"/>
      <c r="H163" s="25"/>
      <c r="I163" s="24"/>
      <c r="J163" s="24"/>
      <c r="K163" s="24"/>
      <c r="L163" s="24"/>
      <c r="N163" s="51"/>
      <c r="O163" s="50"/>
      <c r="P163" s="50"/>
      <c r="Q163" s="50"/>
      <c r="R163" s="50"/>
      <c r="T163" s="81"/>
      <c r="U163" s="80"/>
      <c r="V163" s="326"/>
      <c r="W163" s="326"/>
      <c r="X163" s="80"/>
      <c r="Z163" s="109"/>
      <c r="AA163" s="108"/>
      <c r="AB163" s="334"/>
      <c r="AC163" s="334"/>
      <c r="AD163" s="108"/>
      <c r="AF163" s="138"/>
      <c r="AG163" s="137"/>
      <c r="AH163" s="162"/>
      <c r="AI163" s="162"/>
      <c r="AJ163" s="137"/>
      <c r="AL163" s="168"/>
      <c r="AM163" s="167"/>
      <c r="AN163" s="183"/>
      <c r="AO163" s="183"/>
      <c r="AP163" s="167"/>
      <c r="AR163" s="138"/>
      <c r="AS163" s="137"/>
      <c r="AT163" s="162"/>
      <c r="AU163" s="162"/>
      <c r="AV163" s="137"/>
      <c r="AX163" s="200"/>
      <c r="AY163" s="199"/>
      <c r="AZ163" s="215"/>
      <c r="BA163" s="215"/>
      <c r="BB163" s="199"/>
      <c r="BD163" s="232"/>
      <c r="BE163" s="231"/>
      <c r="BF163" s="231"/>
      <c r="BG163" s="231"/>
      <c r="BH163" s="231"/>
      <c r="BJ163" s="255"/>
      <c r="BK163" s="183"/>
      <c r="BL163" s="183"/>
      <c r="BM163" s="183"/>
      <c r="BN163" s="183"/>
      <c r="BP163" s="273"/>
      <c r="BQ163" s="272"/>
      <c r="BR163" s="272"/>
      <c r="BS163" s="272"/>
      <c r="BT163" s="272"/>
      <c r="BV163" s="392"/>
      <c r="BW163" s="412"/>
      <c r="BX163" s="412"/>
      <c r="BY163" s="412"/>
      <c r="BZ163" s="412"/>
      <c r="CC163" s="193"/>
    </row>
    <row r="164" spans="1:81" ht="15.75">
      <c r="A164" s="1" t="s">
        <v>9</v>
      </c>
      <c r="B164" s="249"/>
      <c r="C164" s="249"/>
      <c r="D164" s="249"/>
      <c r="E164" s="249"/>
      <c r="F164" s="296"/>
      <c r="H164" s="23" t="s">
        <v>9</v>
      </c>
      <c r="I164" s="24"/>
      <c r="J164" s="24"/>
      <c r="K164" s="24"/>
      <c r="L164" s="24"/>
      <c r="N164" s="49" t="s">
        <v>9</v>
      </c>
      <c r="O164" s="50"/>
      <c r="P164" s="50"/>
      <c r="Q164" s="50"/>
      <c r="R164" s="50"/>
      <c r="T164" s="79" t="s">
        <v>9</v>
      </c>
      <c r="U164" s="80"/>
      <c r="V164" s="326"/>
      <c r="W164" s="326"/>
      <c r="X164" s="80"/>
      <c r="Z164" s="107" t="s">
        <v>9</v>
      </c>
      <c r="AA164" s="108"/>
      <c r="AB164" s="334"/>
      <c r="AC164" s="334"/>
      <c r="AD164" s="108"/>
      <c r="AF164" s="136" t="s">
        <v>9</v>
      </c>
      <c r="AG164" s="137"/>
      <c r="AH164" s="162"/>
      <c r="AI164" s="162"/>
      <c r="AJ164" s="137"/>
      <c r="AL164" s="166" t="s">
        <v>9</v>
      </c>
      <c r="AM164" s="167"/>
      <c r="AN164" s="183"/>
      <c r="AO164" s="183"/>
      <c r="AP164" s="167"/>
      <c r="AR164" s="136" t="s">
        <v>9</v>
      </c>
      <c r="AS164" s="137"/>
      <c r="AT164" s="162"/>
      <c r="AU164" s="162"/>
      <c r="AV164" s="137"/>
      <c r="AX164" s="198" t="s">
        <v>9</v>
      </c>
      <c r="AY164" s="199"/>
      <c r="AZ164" s="215"/>
      <c r="BA164" s="215"/>
      <c r="BB164" s="199"/>
      <c r="BD164" s="230" t="s">
        <v>9</v>
      </c>
      <c r="BE164" s="231"/>
      <c r="BF164" s="231"/>
      <c r="BG164" s="231"/>
      <c r="BH164" s="231"/>
      <c r="BJ164" s="254" t="s">
        <v>9</v>
      </c>
      <c r="BK164" s="183"/>
      <c r="BL164" s="183"/>
      <c r="BM164" s="183"/>
      <c r="BN164" s="183"/>
      <c r="BP164" s="271" t="s">
        <v>9</v>
      </c>
      <c r="BQ164" s="272"/>
      <c r="BR164" s="272"/>
      <c r="BS164" s="272"/>
      <c r="BT164" s="272"/>
      <c r="BV164" s="23" t="s">
        <v>9</v>
      </c>
      <c r="BW164" s="421"/>
      <c r="BX164" s="421"/>
      <c r="BY164" s="421"/>
      <c r="BZ164" s="421"/>
      <c r="CC164" s="193"/>
    </row>
    <row r="165" spans="1:81" ht="14.25">
      <c r="A165" s="3"/>
      <c r="B165" s="249"/>
      <c r="C165" s="249"/>
      <c r="D165" s="249"/>
      <c r="E165" s="249"/>
      <c r="F165" s="296"/>
      <c r="H165" s="25"/>
      <c r="I165" s="24"/>
      <c r="J165" s="24"/>
      <c r="K165" s="24"/>
      <c r="L165" s="24"/>
      <c r="N165" s="51"/>
      <c r="O165" s="50"/>
      <c r="P165" s="50"/>
      <c r="Q165" s="50"/>
      <c r="R165" s="50"/>
      <c r="T165" s="81"/>
      <c r="U165" s="80"/>
      <c r="V165" s="326"/>
      <c r="W165" s="326"/>
      <c r="X165" s="80"/>
      <c r="Z165" s="109"/>
      <c r="AA165" s="108"/>
      <c r="AB165" s="334"/>
      <c r="AC165" s="334"/>
      <c r="AD165" s="108"/>
      <c r="AF165" s="138"/>
      <c r="AG165" s="137"/>
      <c r="AH165" s="162"/>
      <c r="AI165" s="162"/>
      <c r="AJ165" s="137"/>
      <c r="AL165" s="168"/>
      <c r="AM165" s="167"/>
      <c r="AN165" s="183"/>
      <c r="AO165" s="183"/>
      <c r="AP165" s="167"/>
      <c r="AR165" s="138"/>
      <c r="AS165" s="137"/>
      <c r="AT165" s="162"/>
      <c r="AU165" s="162"/>
      <c r="AV165" s="137"/>
      <c r="AX165" s="200"/>
      <c r="AY165" s="199"/>
      <c r="AZ165" s="215"/>
      <c r="BA165" s="215"/>
      <c r="BB165" s="199"/>
      <c r="BD165" s="232"/>
      <c r="BE165" s="231"/>
      <c r="BF165" s="231"/>
      <c r="BG165" s="231"/>
      <c r="BH165" s="231"/>
      <c r="BJ165" s="255"/>
      <c r="BK165" s="183"/>
      <c r="BL165" s="183"/>
      <c r="BM165" s="183"/>
      <c r="BN165" s="183"/>
      <c r="BP165" s="273"/>
      <c r="BQ165" s="272"/>
      <c r="BR165" s="272"/>
      <c r="BS165" s="272"/>
      <c r="BT165" s="272"/>
      <c r="BV165" s="392"/>
      <c r="BW165" s="412"/>
      <c r="BX165" s="412"/>
      <c r="BY165" s="412"/>
      <c r="BZ165" s="412"/>
      <c r="CC165" s="193"/>
    </row>
    <row r="166" spans="1:81" s="19" customFormat="1" ht="15">
      <c r="A166" s="15" t="s">
        <v>13</v>
      </c>
      <c r="B166" s="293">
        <f>SUM(B168:B169)</f>
        <v>10675224620</v>
      </c>
      <c r="C166" s="293">
        <f aca="true" t="shared" si="466" ref="C166:D166">SUM(C168:C169)</f>
        <v>0</v>
      </c>
      <c r="D166" s="293">
        <f t="shared" si="466"/>
        <v>0</v>
      </c>
      <c r="E166" s="293">
        <f>+B166-C166-D166</f>
        <v>10675224620</v>
      </c>
      <c r="F166" s="296"/>
      <c r="H166" s="26" t="s">
        <v>13</v>
      </c>
      <c r="I166" s="27">
        <f>SUM(I168:I169)</f>
        <v>10675224620</v>
      </c>
      <c r="J166" s="27">
        <f aca="true" t="shared" si="467" ref="J166:K166">SUM(J168:J169)</f>
        <v>0</v>
      </c>
      <c r="K166" s="27">
        <f t="shared" si="467"/>
        <v>0</v>
      </c>
      <c r="L166" s="27">
        <f>+I166-J166-K166</f>
        <v>10675224620</v>
      </c>
      <c r="N166" s="52" t="s">
        <v>13</v>
      </c>
      <c r="O166" s="53">
        <f>SUM(O168:O169)</f>
        <v>10675224620</v>
      </c>
      <c r="P166" s="53">
        <f aca="true" t="shared" si="468" ref="P166:Q166">SUM(P168:P169)</f>
        <v>0</v>
      </c>
      <c r="Q166" s="53">
        <f t="shared" si="468"/>
        <v>0</v>
      </c>
      <c r="R166" s="53">
        <f>+O166-P166-Q166</f>
        <v>10675224620</v>
      </c>
      <c r="T166" s="82" t="s">
        <v>13</v>
      </c>
      <c r="U166" s="83">
        <f>SUM(U168:U169)</f>
        <v>10675224620</v>
      </c>
      <c r="V166" s="102">
        <f aca="true" t="shared" si="469" ref="V166:W166">SUM(V168:V169)</f>
        <v>0</v>
      </c>
      <c r="W166" s="102">
        <f t="shared" si="469"/>
        <v>0</v>
      </c>
      <c r="X166" s="83">
        <f>+U166-V166-W166</f>
        <v>10675224620</v>
      </c>
      <c r="Z166" s="110" t="s">
        <v>13</v>
      </c>
      <c r="AA166" s="111">
        <f>SUM(AA168:AA169)</f>
        <v>10675224620</v>
      </c>
      <c r="AB166" s="120">
        <f aca="true" t="shared" si="470" ref="AB166:AC166">SUM(AB168:AB169)</f>
        <v>0</v>
      </c>
      <c r="AC166" s="120">
        <f t="shared" si="470"/>
        <v>0</v>
      </c>
      <c r="AD166" s="111">
        <f>+AA166-AB166-AC166</f>
        <v>10675224620</v>
      </c>
      <c r="AF166" s="139" t="s">
        <v>13</v>
      </c>
      <c r="AG166" s="140">
        <f>SUM(AG168:AG169)</f>
        <v>10675224620</v>
      </c>
      <c r="AH166" s="149">
        <f aca="true" t="shared" si="471" ref="AH166:AI166">SUM(AH168:AH169)</f>
        <v>0</v>
      </c>
      <c r="AI166" s="149">
        <f t="shared" si="471"/>
        <v>0</v>
      </c>
      <c r="AJ166" s="140">
        <f>+AG166-AH166-AI166</f>
        <v>10675224620</v>
      </c>
      <c r="AL166" s="169" t="s">
        <v>13</v>
      </c>
      <c r="AM166" s="170">
        <f>SUM(AM168:AM169)</f>
        <v>10675224620</v>
      </c>
      <c r="AN166" s="179">
        <f aca="true" t="shared" si="472" ref="AN166:AO166">SUM(AN168:AN169)</f>
        <v>0</v>
      </c>
      <c r="AO166" s="179">
        <f t="shared" si="472"/>
        <v>0</v>
      </c>
      <c r="AP166" s="170">
        <f>+AM166-AN166-AO166</f>
        <v>10675224620</v>
      </c>
      <c r="AR166" s="139" t="s">
        <v>13</v>
      </c>
      <c r="AS166" s="140">
        <f>SUM(AS168:AS169)</f>
        <v>10675224620</v>
      </c>
      <c r="AT166" s="149">
        <f aca="true" t="shared" si="473" ref="AT166:AU166">SUM(AT168:AT169)</f>
        <v>0</v>
      </c>
      <c r="AU166" s="149">
        <f t="shared" si="473"/>
        <v>0</v>
      </c>
      <c r="AV166" s="140">
        <f>+AS166-AT166-AU166</f>
        <v>10675224620</v>
      </c>
      <c r="AX166" s="201" t="s">
        <v>13</v>
      </c>
      <c r="AY166" s="202">
        <f>SUM(AY168:AY169)</f>
        <v>10675224620</v>
      </c>
      <c r="AZ166" s="211">
        <f aca="true" t="shared" si="474" ref="AZ166:BA166">SUM(AZ168:AZ169)</f>
        <v>0</v>
      </c>
      <c r="BA166" s="211">
        <f t="shared" si="474"/>
        <v>7273631</v>
      </c>
      <c r="BB166" s="202">
        <f>+AY166-AZ166-BA166</f>
        <v>10667950989</v>
      </c>
      <c r="BD166" s="233" t="s">
        <v>13</v>
      </c>
      <c r="BE166" s="234">
        <f>SUM(BE168:BE169)</f>
        <v>10667950989</v>
      </c>
      <c r="BF166" s="234">
        <f aca="true" t="shared" si="475" ref="BF166:BG166">SUM(BF168:BF169)</f>
        <v>0</v>
      </c>
      <c r="BG166" s="234">
        <f t="shared" si="475"/>
        <v>0</v>
      </c>
      <c r="BH166" s="234">
        <f>+BE166-BF166-BG166</f>
        <v>10667950989</v>
      </c>
      <c r="BJ166" s="256" t="s">
        <v>13</v>
      </c>
      <c r="BK166" s="179">
        <f>SUM(BK168:BK169)</f>
        <v>10667950989</v>
      </c>
      <c r="BL166" s="179">
        <f aca="true" t="shared" si="476" ref="BL166:BM166">SUM(BL168:BL169)</f>
        <v>0</v>
      </c>
      <c r="BM166" s="179">
        <f t="shared" si="476"/>
        <v>0</v>
      </c>
      <c r="BN166" s="179">
        <f>+BK166-BL166-BM166</f>
        <v>10667950989</v>
      </c>
      <c r="BP166" s="274" t="s">
        <v>13</v>
      </c>
      <c r="BQ166" s="275">
        <f>SUM(BQ168:BQ169)</f>
        <v>10667950989</v>
      </c>
      <c r="BR166" s="275">
        <f aca="true" t="shared" si="477" ref="BR166:BS166">SUM(BR168:BR169)</f>
        <v>0</v>
      </c>
      <c r="BS166" s="275">
        <f t="shared" si="477"/>
        <v>0</v>
      </c>
      <c r="BT166" s="275">
        <f>+BQ166-BR166-BS166</f>
        <v>10667950989</v>
      </c>
      <c r="BV166" s="388" t="s">
        <v>13</v>
      </c>
      <c r="BW166" s="413">
        <f>SUM(BW168:BW169)</f>
        <v>10675224620</v>
      </c>
      <c r="BX166" s="413">
        <f aca="true" t="shared" si="478" ref="BX166:BY166">SUM(BX168:BX169)</f>
        <v>0</v>
      </c>
      <c r="BY166" s="413">
        <f t="shared" si="478"/>
        <v>7273631</v>
      </c>
      <c r="BZ166" s="413">
        <f>+BW166-BX166-BY166</f>
        <v>10667950989</v>
      </c>
      <c r="CA166" s="266">
        <f>+BZ166</f>
        <v>10667950989</v>
      </c>
      <c r="CB166" s="194">
        <f>+CA167-CA166</f>
        <v>0</v>
      </c>
      <c r="CC166" s="193"/>
    </row>
    <row r="167" spans="1:81" ht="14.25">
      <c r="A167" s="11" t="s">
        <v>1</v>
      </c>
      <c r="B167" s="294"/>
      <c r="C167" s="294"/>
      <c r="D167" s="294"/>
      <c r="E167" s="294"/>
      <c r="F167" s="296"/>
      <c r="H167" s="28" t="s">
        <v>1</v>
      </c>
      <c r="I167" s="29"/>
      <c r="J167" s="29"/>
      <c r="K167" s="29"/>
      <c r="L167" s="29"/>
      <c r="N167" s="54" t="s">
        <v>1</v>
      </c>
      <c r="O167" s="55"/>
      <c r="P167" s="55"/>
      <c r="Q167" s="55"/>
      <c r="R167" s="55"/>
      <c r="T167" s="84" t="s">
        <v>1</v>
      </c>
      <c r="U167" s="85"/>
      <c r="V167" s="103"/>
      <c r="W167" s="103"/>
      <c r="X167" s="85"/>
      <c r="Z167" s="112" t="s">
        <v>1</v>
      </c>
      <c r="AA167" s="113"/>
      <c r="AB167" s="121"/>
      <c r="AC167" s="121"/>
      <c r="AD167" s="113"/>
      <c r="AF167" s="141" t="s">
        <v>1</v>
      </c>
      <c r="AG167" s="142"/>
      <c r="AH167" s="150"/>
      <c r="AI167" s="150"/>
      <c r="AJ167" s="142"/>
      <c r="AL167" s="171" t="s">
        <v>1</v>
      </c>
      <c r="AM167" s="172"/>
      <c r="AN167" s="180"/>
      <c r="AO167" s="180"/>
      <c r="AP167" s="172"/>
      <c r="AR167" s="141" t="s">
        <v>1</v>
      </c>
      <c r="AS167" s="142"/>
      <c r="AT167" s="150"/>
      <c r="AU167" s="150"/>
      <c r="AV167" s="142"/>
      <c r="AX167" s="203" t="s">
        <v>1</v>
      </c>
      <c r="AY167" s="204"/>
      <c r="AZ167" s="212"/>
      <c r="BA167" s="212"/>
      <c r="BB167" s="204"/>
      <c r="BD167" s="235" t="s">
        <v>1</v>
      </c>
      <c r="BE167" s="236"/>
      <c r="BF167" s="236"/>
      <c r="BG167" s="236"/>
      <c r="BH167" s="236"/>
      <c r="BJ167" s="257" t="s">
        <v>1</v>
      </c>
      <c r="BK167" s="180"/>
      <c r="BL167" s="180"/>
      <c r="BM167" s="180"/>
      <c r="BN167" s="180"/>
      <c r="BP167" s="276" t="s">
        <v>1</v>
      </c>
      <c r="BQ167" s="277"/>
      <c r="BR167" s="277"/>
      <c r="BS167" s="277"/>
      <c r="BT167" s="277"/>
      <c r="BV167" s="406" t="s">
        <v>1</v>
      </c>
      <c r="BW167" s="414"/>
      <c r="BX167" s="414"/>
      <c r="BY167" s="414"/>
      <c r="BZ167" s="414"/>
      <c r="CA167" s="193">
        <v>10667950989</v>
      </c>
      <c r="CC167" s="193"/>
    </row>
    <row r="168" spans="1:81" ht="14.25">
      <c r="A168" s="13" t="s">
        <v>35</v>
      </c>
      <c r="B168" s="303">
        <v>10667196617</v>
      </c>
      <c r="C168" s="302">
        <v>0</v>
      </c>
      <c r="D168" s="302">
        <v>0</v>
      </c>
      <c r="E168" s="70">
        <f aca="true" t="shared" si="479" ref="E168:E169">+B168-C168-D168</f>
        <v>10667196617</v>
      </c>
      <c r="F168" s="296">
        <v>7509</v>
      </c>
      <c r="H168" s="30" t="s">
        <v>35</v>
      </c>
      <c r="I168" s="31">
        <f aca="true" t="shared" si="480" ref="I168:I169">+E168</f>
        <v>10667196617</v>
      </c>
      <c r="J168" s="31">
        <v>0</v>
      </c>
      <c r="K168" s="31">
        <v>0</v>
      </c>
      <c r="L168" s="31">
        <f>+I168-J168-K168</f>
        <v>10667196617</v>
      </c>
      <c r="N168" s="56" t="s">
        <v>35</v>
      </c>
      <c r="O168" s="57">
        <f aca="true" t="shared" si="481" ref="O168:O169">+L168</f>
        <v>10667196617</v>
      </c>
      <c r="P168" s="57">
        <v>0</v>
      </c>
      <c r="Q168" s="57">
        <v>0</v>
      </c>
      <c r="R168" s="57">
        <f>+O168-P168-Q168</f>
        <v>10667196617</v>
      </c>
      <c r="T168" s="86" t="s">
        <v>35</v>
      </c>
      <c r="U168" s="87">
        <f aca="true" t="shared" si="482" ref="U168:U169">+R168</f>
        <v>10667196617</v>
      </c>
      <c r="V168" s="91">
        <v>0</v>
      </c>
      <c r="W168" s="91">
        <v>0</v>
      </c>
      <c r="X168" s="87">
        <f>+U168-V168-W168</f>
        <v>10667196617</v>
      </c>
      <c r="Z168" s="114" t="s">
        <v>35</v>
      </c>
      <c r="AA168" s="115">
        <f aca="true" t="shared" si="483" ref="AA168:AA169">+X168</f>
        <v>10667196617</v>
      </c>
      <c r="AB168" s="116">
        <v>0</v>
      </c>
      <c r="AC168" s="116">
        <v>0</v>
      </c>
      <c r="AD168" s="115">
        <f>+AA168-AB168-AC168</f>
        <v>10667196617</v>
      </c>
      <c r="AF168" s="143" t="s">
        <v>35</v>
      </c>
      <c r="AG168" s="144">
        <f aca="true" t="shared" si="484" ref="AG168:AG169">+AD168</f>
        <v>10667196617</v>
      </c>
      <c r="AH168" s="145">
        <v>0</v>
      </c>
      <c r="AI168" s="145">
        <v>0</v>
      </c>
      <c r="AJ168" s="144">
        <f>+AG168-AH168-AI168</f>
        <v>10667196617</v>
      </c>
      <c r="AL168" s="173" t="s">
        <v>35</v>
      </c>
      <c r="AM168" s="174">
        <f aca="true" t="shared" si="485" ref="AM168:AM169">+AJ168</f>
        <v>10667196617</v>
      </c>
      <c r="AN168" s="175">
        <v>0</v>
      </c>
      <c r="AO168" s="175">
        <v>0</v>
      </c>
      <c r="AP168" s="174">
        <f>+AM168-AN168-AO168</f>
        <v>10667196617</v>
      </c>
      <c r="AR168" s="143" t="s">
        <v>35</v>
      </c>
      <c r="AS168" s="144">
        <f aca="true" t="shared" si="486" ref="AS168:AS169">+AP168</f>
        <v>10667196617</v>
      </c>
      <c r="AT168" s="145">
        <v>0</v>
      </c>
      <c r="AU168" s="145">
        <v>0</v>
      </c>
      <c r="AV168" s="144">
        <f>+AS168-AT168-AU168</f>
        <v>10667196617</v>
      </c>
      <c r="AX168" s="205" t="s">
        <v>35</v>
      </c>
      <c r="AY168" s="206">
        <f aca="true" t="shared" si="487" ref="AY168:AY169">+AV168</f>
        <v>10667196617</v>
      </c>
      <c r="AZ168" s="207">
        <v>0</v>
      </c>
      <c r="BA168" s="207">
        <v>7273631</v>
      </c>
      <c r="BB168" s="206">
        <f>+AY168-AZ168-BA168</f>
        <v>10659922986</v>
      </c>
      <c r="BD168" s="237" t="s">
        <v>35</v>
      </c>
      <c r="BE168" s="238">
        <f aca="true" t="shared" si="488" ref="BE168:BE169">+BB168</f>
        <v>10659922986</v>
      </c>
      <c r="BF168" s="238">
        <v>0</v>
      </c>
      <c r="BG168" s="238">
        <v>0</v>
      </c>
      <c r="BH168" s="238">
        <f>+BE168-BF168-BG168</f>
        <v>10659922986</v>
      </c>
      <c r="BJ168" s="181" t="s">
        <v>35</v>
      </c>
      <c r="BK168" s="175">
        <f aca="true" t="shared" si="489" ref="BK168:BK169">+BH168</f>
        <v>10659922986</v>
      </c>
      <c r="BL168" s="175">
        <v>0</v>
      </c>
      <c r="BM168" s="175">
        <v>0</v>
      </c>
      <c r="BN168" s="175">
        <f>+BK168-BL168-BM168</f>
        <v>10659922986</v>
      </c>
      <c r="BP168" s="278" t="s">
        <v>35</v>
      </c>
      <c r="BQ168" s="279">
        <f aca="true" t="shared" si="490" ref="BQ168:BQ169">+BN168</f>
        <v>10659922986</v>
      </c>
      <c r="BR168" s="279">
        <v>0</v>
      </c>
      <c r="BS168" s="279">
        <v>0</v>
      </c>
      <c r="BT168" s="279">
        <f>+BQ168-BR168-BS168</f>
        <v>10659922986</v>
      </c>
      <c r="BV168" s="407" t="s">
        <v>35</v>
      </c>
      <c r="BW168" s="415">
        <f aca="true" t="shared" si="491" ref="BW168:BW169">+B168</f>
        <v>10667196617</v>
      </c>
      <c r="BX168" s="415">
        <f aca="true" t="shared" si="492" ref="BX168:BX169">+C168+J168+P168+V168+AB168+AH168+AN168+AT168+AZ168+BF168+BL168+BR168</f>
        <v>0</v>
      </c>
      <c r="BY168" s="415">
        <f aca="true" t="shared" si="493" ref="BY168:BY169">+D168+K168+Q168+W168+AC168+AI168+AO168+AU168+BA168+BG168+BM168+BS168</f>
        <v>7273631</v>
      </c>
      <c r="BZ168" s="415">
        <f aca="true" t="shared" si="494" ref="BZ168:BZ169">+BW168-BX168-BY168</f>
        <v>10659922986</v>
      </c>
      <c r="CC168" s="193"/>
    </row>
    <row r="169" spans="1:81" ht="14.25">
      <c r="A169" s="14" t="s">
        <v>27</v>
      </c>
      <c r="B169" s="303">
        <v>8028003</v>
      </c>
      <c r="C169" s="302">
        <v>0</v>
      </c>
      <c r="D169" s="302">
        <v>0</v>
      </c>
      <c r="E169" s="70">
        <f t="shared" si="479"/>
        <v>8028003</v>
      </c>
      <c r="F169" s="296"/>
      <c r="H169" s="36" t="s">
        <v>27</v>
      </c>
      <c r="I169" s="31">
        <f t="shared" si="480"/>
        <v>8028003</v>
      </c>
      <c r="J169" s="31">
        <v>0</v>
      </c>
      <c r="K169" s="31">
        <v>0</v>
      </c>
      <c r="L169" s="31">
        <f>+I169-J169-K169</f>
        <v>8028003</v>
      </c>
      <c r="N169" s="62" t="s">
        <v>27</v>
      </c>
      <c r="O169" s="57">
        <f t="shared" si="481"/>
        <v>8028003</v>
      </c>
      <c r="P169" s="57">
        <v>0</v>
      </c>
      <c r="Q169" s="57">
        <v>0</v>
      </c>
      <c r="R169" s="57">
        <f>+O169-P169-Q169</f>
        <v>8028003</v>
      </c>
      <c r="T169" s="94" t="s">
        <v>27</v>
      </c>
      <c r="U169" s="87">
        <f t="shared" si="482"/>
        <v>8028003</v>
      </c>
      <c r="V169" s="91">
        <v>0</v>
      </c>
      <c r="W169" s="91">
        <v>0</v>
      </c>
      <c r="X169" s="87">
        <f>+U169-V169-W169</f>
        <v>8028003</v>
      </c>
      <c r="Z169" s="125" t="s">
        <v>27</v>
      </c>
      <c r="AA169" s="115">
        <f t="shared" si="483"/>
        <v>8028003</v>
      </c>
      <c r="AB169" s="116">
        <v>0</v>
      </c>
      <c r="AC169" s="116">
        <v>0</v>
      </c>
      <c r="AD169" s="115">
        <f>+AA169-AB169-AC169</f>
        <v>8028003</v>
      </c>
      <c r="AF169" s="154" t="s">
        <v>27</v>
      </c>
      <c r="AG169" s="144">
        <f t="shared" si="484"/>
        <v>8028003</v>
      </c>
      <c r="AH169" s="145">
        <v>0</v>
      </c>
      <c r="AI169" s="145">
        <v>0</v>
      </c>
      <c r="AJ169" s="144">
        <f>+AG169-AH169-AI169</f>
        <v>8028003</v>
      </c>
      <c r="AL169" s="186" t="s">
        <v>27</v>
      </c>
      <c r="AM169" s="174">
        <f t="shared" si="485"/>
        <v>8028003</v>
      </c>
      <c r="AN169" s="175">
        <v>0</v>
      </c>
      <c r="AO169" s="175">
        <v>0</v>
      </c>
      <c r="AP169" s="174">
        <f>+AM169-AN169-AO169</f>
        <v>8028003</v>
      </c>
      <c r="AR169" s="154" t="s">
        <v>27</v>
      </c>
      <c r="AS169" s="144">
        <f t="shared" si="486"/>
        <v>8028003</v>
      </c>
      <c r="AT169" s="145">
        <v>0</v>
      </c>
      <c r="AU169" s="145">
        <v>0</v>
      </c>
      <c r="AV169" s="144">
        <f>+AS169-AT169-AU169</f>
        <v>8028003</v>
      </c>
      <c r="AX169" s="218" t="s">
        <v>27</v>
      </c>
      <c r="AY169" s="206">
        <f t="shared" si="487"/>
        <v>8028003</v>
      </c>
      <c r="AZ169" s="207">
        <v>0</v>
      </c>
      <c r="BA169" s="207">
        <v>0</v>
      </c>
      <c r="BB169" s="206">
        <f>+AY169-AZ169-BA169</f>
        <v>8028003</v>
      </c>
      <c r="BD169" s="244" t="s">
        <v>27</v>
      </c>
      <c r="BE169" s="238">
        <f t="shared" si="488"/>
        <v>8028003</v>
      </c>
      <c r="BF169" s="238">
        <v>0</v>
      </c>
      <c r="BG169" s="238">
        <v>0</v>
      </c>
      <c r="BH169" s="238">
        <f>+BE169-BF169-BG169</f>
        <v>8028003</v>
      </c>
      <c r="BJ169" s="261" t="s">
        <v>27</v>
      </c>
      <c r="BK169" s="175">
        <f t="shared" si="489"/>
        <v>8028003</v>
      </c>
      <c r="BL169" s="175">
        <v>0</v>
      </c>
      <c r="BM169" s="175">
        <v>0</v>
      </c>
      <c r="BN169" s="175">
        <f>+BK169-BL169-BM169</f>
        <v>8028003</v>
      </c>
      <c r="BP169" s="285" t="s">
        <v>27</v>
      </c>
      <c r="BQ169" s="279">
        <f t="shared" si="490"/>
        <v>8028003</v>
      </c>
      <c r="BR169" s="279">
        <v>0</v>
      </c>
      <c r="BS169" s="279">
        <v>0</v>
      </c>
      <c r="BT169" s="279">
        <f>+BQ169-BR169-BS169</f>
        <v>8028003</v>
      </c>
      <c r="BV169" s="410" t="s">
        <v>27</v>
      </c>
      <c r="BW169" s="415">
        <f t="shared" si="491"/>
        <v>8028003</v>
      </c>
      <c r="BX169" s="415">
        <f t="shared" si="492"/>
        <v>0</v>
      </c>
      <c r="BY169" s="415">
        <f t="shared" si="493"/>
        <v>0</v>
      </c>
      <c r="BZ169" s="415">
        <f t="shared" si="494"/>
        <v>8028003</v>
      </c>
      <c r="CC169" s="193"/>
    </row>
    <row r="170" spans="1:81" ht="14.25">
      <c r="A170" s="2"/>
      <c r="B170" s="249"/>
      <c r="C170" s="249"/>
      <c r="D170" s="249"/>
      <c r="E170" s="249"/>
      <c r="F170" s="296"/>
      <c r="H170" s="37"/>
      <c r="I170" s="24"/>
      <c r="J170" s="24"/>
      <c r="K170" s="24"/>
      <c r="L170" s="24"/>
      <c r="N170" s="63"/>
      <c r="O170" s="50"/>
      <c r="P170" s="50"/>
      <c r="Q170" s="50"/>
      <c r="R170" s="50"/>
      <c r="T170" s="95"/>
      <c r="U170" s="80"/>
      <c r="V170" s="326"/>
      <c r="W170" s="326"/>
      <c r="X170" s="80"/>
      <c r="Z170" s="126"/>
      <c r="AA170" s="108"/>
      <c r="AB170" s="334"/>
      <c r="AC170" s="334"/>
      <c r="AD170" s="108"/>
      <c r="AF170" s="155"/>
      <c r="AG170" s="137"/>
      <c r="AH170" s="162"/>
      <c r="AI170" s="162"/>
      <c r="AJ170" s="137"/>
      <c r="AL170" s="187"/>
      <c r="AM170" s="167"/>
      <c r="AN170" s="183"/>
      <c r="AO170" s="183"/>
      <c r="AP170" s="167"/>
      <c r="AR170" s="155"/>
      <c r="AS170" s="137"/>
      <c r="AT170" s="162"/>
      <c r="AU170" s="162"/>
      <c r="AV170" s="137"/>
      <c r="AX170" s="219"/>
      <c r="AY170" s="199"/>
      <c r="AZ170" s="215"/>
      <c r="BA170" s="215"/>
      <c r="BB170" s="199"/>
      <c r="BD170" s="245"/>
      <c r="BE170" s="231"/>
      <c r="BF170" s="231"/>
      <c r="BG170" s="231"/>
      <c r="BH170" s="231"/>
      <c r="BJ170" s="262"/>
      <c r="BK170" s="183"/>
      <c r="BL170" s="183"/>
      <c r="BM170" s="183"/>
      <c r="BN170" s="183"/>
      <c r="BP170" s="286"/>
      <c r="BQ170" s="272"/>
      <c r="BR170" s="272"/>
      <c r="BS170" s="272"/>
      <c r="BT170" s="272"/>
      <c r="BV170" s="394"/>
      <c r="BW170" s="412"/>
      <c r="BX170" s="412"/>
      <c r="BY170" s="412"/>
      <c r="BZ170" s="412"/>
      <c r="CC170" s="193"/>
    </row>
    <row r="171" spans="1:81" ht="14.25">
      <c r="A171" s="3"/>
      <c r="B171" s="249"/>
      <c r="C171" s="249"/>
      <c r="D171" s="249"/>
      <c r="E171" s="249"/>
      <c r="F171" s="296"/>
      <c r="H171" s="25"/>
      <c r="I171" s="24"/>
      <c r="J171" s="24"/>
      <c r="K171" s="24"/>
      <c r="L171" s="24"/>
      <c r="N171" s="51"/>
      <c r="O171" s="50"/>
      <c r="P171" s="50"/>
      <c r="Q171" s="50"/>
      <c r="R171" s="50"/>
      <c r="T171" s="81"/>
      <c r="U171" s="80"/>
      <c r="V171" s="326"/>
      <c r="W171" s="326"/>
      <c r="X171" s="80"/>
      <c r="Z171" s="109"/>
      <c r="AA171" s="108"/>
      <c r="AB171" s="334"/>
      <c r="AC171" s="334"/>
      <c r="AD171" s="108"/>
      <c r="AF171" s="138"/>
      <c r="AG171" s="137"/>
      <c r="AH171" s="162"/>
      <c r="AI171" s="162"/>
      <c r="AJ171" s="137"/>
      <c r="AL171" s="168"/>
      <c r="AM171" s="167"/>
      <c r="AN171" s="183"/>
      <c r="AO171" s="183"/>
      <c r="AP171" s="167"/>
      <c r="AR171" s="138"/>
      <c r="AS171" s="137"/>
      <c r="AT171" s="162"/>
      <c r="AU171" s="162"/>
      <c r="AV171" s="137"/>
      <c r="AX171" s="200"/>
      <c r="AY171" s="199"/>
      <c r="AZ171" s="215"/>
      <c r="BA171" s="215"/>
      <c r="BB171" s="199"/>
      <c r="BD171" s="232"/>
      <c r="BE171" s="231"/>
      <c r="BF171" s="231"/>
      <c r="BG171" s="231"/>
      <c r="BH171" s="231"/>
      <c r="BJ171" s="255"/>
      <c r="BK171" s="183"/>
      <c r="BL171" s="183"/>
      <c r="BM171" s="183"/>
      <c r="BN171" s="183"/>
      <c r="BP171" s="273"/>
      <c r="BQ171" s="272"/>
      <c r="BR171" s="272"/>
      <c r="BS171" s="272"/>
      <c r="BT171" s="272"/>
      <c r="BV171" s="392"/>
      <c r="BW171" s="412"/>
      <c r="BX171" s="412"/>
      <c r="BY171" s="412"/>
      <c r="BZ171" s="412"/>
      <c r="CC171" s="193"/>
    </row>
    <row r="172" spans="1:81" ht="15.75">
      <c r="A172" s="1" t="s">
        <v>10</v>
      </c>
      <c r="B172" s="298"/>
      <c r="C172" s="249"/>
      <c r="D172" s="249"/>
      <c r="E172" s="249"/>
      <c r="F172" s="296"/>
      <c r="H172" s="23" t="s">
        <v>10</v>
      </c>
      <c r="I172" s="24"/>
      <c r="J172" s="24"/>
      <c r="K172" s="24"/>
      <c r="L172" s="24"/>
      <c r="N172" s="49" t="s">
        <v>10</v>
      </c>
      <c r="O172" s="50"/>
      <c r="P172" s="50"/>
      <c r="Q172" s="50"/>
      <c r="R172" s="50"/>
      <c r="T172" s="79" t="s">
        <v>10</v>
      </c>
      <c r="U172" s="80"/>
      <c r="V172" s="326"/>
      <c r="W172" s="326"/>
      <c r="X172" s="80"/>
      <c r="Z172" s="107" t="s">
        <v>10</v>
      </c>
      <c r="AA172" s="108"/>
      <c r="AB172" s="334"/>
      <c r="AC172" s="334"/>
      <c r="AD172" s="108"/>
      <c r="AF172" s="136" t="s">
        <v>10</v>
      </c>
      <c r="AG172" s="137"/>
      <c r="AH172" s="162"/>
      <c r="AI172" s="162"/>
      <c r="AJ172" s="137"/>
      <c r="AL172" s="166" t="s">
        <v>10</v>
      </c>
      <c r="AM172" s="167"/>
      <c r="AN172" s="183"/>
      <c r="AO172" s="183"/>
      <c r="AP172" s="167"/>
      <c r="AR172" s="136" t="s">
        <v>10</v>
      </c>
      <c r="AS172" s="137"/>
      <c r="AT172" s="162"/>
      <c r="AU172" s="162"/>
      <c r="AV172" s="137"/>
      <c r="AX172" s="198" t="s">
        <v>10</v>
      </c>
      <c r="AY172" s="199"/>
      <c r="AZ172" s="215"/>
      <c r="BA172" s="215"/>
      <c r="BB172" s="199"/>
      <c r="BD172" s="230" t="s">
        <v>10</v>
      </c>
      <c r="BE172" s="231"/>
      <c r="BF172" s="231"/>
      <c r="BG172" s="231"/>
      <c r="BH172" s="231"/>
      <c r="BJ172" s="254" t="s">
        <v>10</v>
      </c>
      <c r="BK172" s="183"/>
      <c r="BL172" s="183"/>
      <c r="BM172" s="183"/>
      <c r="BN172" s="183"/>
      <c r="BP172" s="271" t="s">
        <v>10</v>
      </c>
      <c r="BQ172" s="272"/>
      <c r="BR172" s="272"/>
      <c r="BS172" s="272"/>
      <c r="BT172" s="272"/>
      <c r="BV172" s="23" t="s">
        <v>10</v>
      </c>
      <c r="BW172" s="421"/>
      <c r="BX172" s="421"/>
      <c r="BY172" s="421"/>
      <c r="BZ172" s="421"/>
      <c r="CC172" s="193"/>
    </row>
    <row r="173" spans="1:81" ht="14.25">
      <c r="A173" s="3"/>
      <c r="B173" s="249"/>
      <c r="C173" s="249"/>
      <c r="D173" s="249"/>
      <c r="E173" s="249"/>
      <c r="F173" s="296"/>
      <c r="H173" s="25"/>
      <c r="I173" s="24"/>
      <c r="J173" s="24"/>
      <c r="K173" s="24"/>
      <c r="L173" s="24"/>
      <c r="N173" s="51"/>
      <c r="O173" s="50"/>
      <c r="P173" s="50"/>
      <c r="Q173" s="50"/>
      <c r="R173" s="50"/>
      <c r="T173" s="81"/>
      <c r="U173" s="80"/>
      <c r="V173" s="326"/>
      <c r="W173" s="326"/>
      <c r="X173" s="80"/>
      <c r="Z173" s="109"/>
      <c r="AA173" s="108"/>
      <c r="AB173" s="334"/>
      <c r="AC173" s="334"/>
      <c r="AD173" s="108"/>
      <c r="AF173" s="138"/>
      <c r="AG173" s="137"/>
      <c r="AH173" s="162"/>
      <c r="AI173" s="162"/>
      <c r="AJ173" s="137"/>
      <c r="AL173" s="168"/>
      <c r="AM173" s="167"/>
      <c r="AN173" s="183"/>
      <c r="AO173" s="183"/>
      <c r="AP173" s="167"/>
      <c r="AR173" s="138"/>
      <c r="AS173" s="137"/>
      <c r="AT173" s="162"/>
      <c r="AU173" s="162"/>
      <c r="AV173" s="137"/>
      <c r="AX173" s="200"/>
      <c r="AY173" s="199"/>
      <c r="AZ173" s="215"/>
      <c r="BA173" s="215"/>
      <c r="BB173" s="199"/>
      <c r="BD173" s="232"/>
      <c r="BE173" s="231"/>
      <c r="BF173" s="231"/>
      <c r="BG173" s="231"/>
      <c r="BH173" s="231"/>
      <c r="BJ173" s="255"/>
      <c r="BK173" s="183"/>
      <c r="BL173" s="183"/>
      <c r="BM173" s="183"/>
      <c r="BN173" s="183"/>
      <c r="BP173" s="273"/>
      <c r="BQ173" s="272"/>
      <c r="BR173" s="272"/>
      <c r="BS173" s="272"/>
      <c r="BT173" s="272"/>
      <c r="BV173" s="392"/>
      <c r="BW173" s="412"/>
      <c r="BX173" s="412"/>
      <c r="BY173" s="412"/>
      <c r="BZ173" s="412"/>
      <c r="CC173" s="193"/>
    </row>
    <row r="174" spans="1:81" s="19" customFormat="1" ht="15">
      <c r="A174" s="15" t="s">
        <v>13</v>
      </c>
      <c r="B174" s="293">
        <f>SUM(B176:B177)</f>
        <v>148175464</v>
      </c>
      <c r="C174" s="293">
        <f aca="true" t="shared" si="495" ref="C174:D174">SUM(C176:C177)</f>
        <v>0</v>
      </c>
      <c r="D174" s="293">
        <f t="shared" si="495"/>
        <v>0</v>
      </c>
      <c r="E174" s="293">
        <f>+B174-C174-D174</f>
        <v>148175464</v>
      </c>
      <c r="F174" s="296"/>
      <c r="H174" s="26" t="s">
        <v>13</v>
      </c>
      <c r="I174" s="27">
        <f>SUM(I176:I177)</f>
        <v>148175464</v>
      </c>
      <c r="J174" s="27">
        <f aca="true" t="shared" si="496" ref="J174:K174">SUM(J176:J177)</f>
        <v>0</v>
      </c>
      <c r="K174" s="27">
        <f t="shared" si="496"/>
        <v>0</v>
      </c>
      <c r="L174" s="27">
        <f>+I174-J174-K174</f>
        <v>148175464</v>
      </c>
      <c r="N174" s="52" t="s">
        <v>13</v>
      </c>
      <c r="O174" s="53">
        <f>SUM(O176:O177)</f>
        <v>148175464</v>
      </c>
      <c r="P174" s="53">
        <f aca="true" t="shared" si="497" ref="P174:Q174">SUM(P176:P177)</f>
        <v>0</v>
      </c>
      <c r="Q174" s="53">
        <f t="shared" si="497"/>
        <v>0</v>
      </c>
      <c r="R174" s="53">
        <f>+O174-P174-Q174</f>
        <v>148175464</v>
      </c>
      <c r="T174" s="82" t="s">
        <v>13</v>
      </c>
      <c r="U174" s="83">
        <f>SUM(U176:U177)</f>
        <v>148175464</v>
      </c>
      <c r="V174" s="102">
        <f aca="true" t="shared" si="498" ref="V174:W174">SUM(V176:V177)</f>
        <v>0</v>
      </c>
      <c r="W174" s="102">
        <f t="shared" si="498"/>
        <v>0</v>
      </c>
      <c r="X174" s="83">
        <f>+U174-V174-W174</f>
        <v>148175464</v>
      </c>
      <c r="Z174" s="110" t="s">
        <v>13</v>
      </c>
      <c r="AA174" s="111">
        <f>SUM(AA176:AA177)</f>
        <v>148175464</v>
      </c>
      <c r="AB174" s="120">
        <f aca="true" t="shared" si="499" ref="AB174:AC174">SUM(AB176:AB177)</f>
        <v>0</v>
      </c>
      <c r="AC174" s="120">
        <f t="shared" si="499"/>
        <v>0</v>
      </c>
      <c r="AD174" s="111">
        <f>+AA174-AB174-AC174</f>
        <v>148175464</v>
      </c>
      <c r="AF174" s="139" t="s">
        <v>13</v>
      </c>
      <c r="AG174" s="140">
        <f>SUM(AG176:AG177)</f>
        <v>148175464</v>
      </c>
      <c r="AH174" s="149">
        <f aca="true" t="shared" si="500" ref="AH174:AI174">SUM(AH176:AH177)</f>
        <v>0</v>
      </c>
      <c r="AI174" s="149">
        <f t="shared" si="500"/>
        <v>0</v>
      </c>
      <c r="AJ174" s="140">
        <f>+AG174-AH174-AI174</f>
        <v>148175464</v>
      </c>
      <c r="AL174" s="169" t="s">
        <v>13</v>
      </c>
      <c r="AM174" s="170">
        <f>SUM(AM176:AM177)</f>
        <v>148175464</v>
      </c>
      <c r="AN174" s="179">
        <f aca="true" t="shared" si="501" ref="AN174:AO174">SUM(AN176:AN177)</f>
        <v>0</v>
      </c>
      <c r="AO174" s="179">
        <f t="shared" si="501"/>
        <v>0</v>
      </c>
      <c r="AP174" s="170">
        <f>+AM174-AN174-AO174</f>
        <v>148175464</v>
      </c>
      <c r="AR174" s="139" t="s">
        <v>13</v>
      </c>
      <c r="AS174" s="140">
        <f>SUM(AS176:AS177)</f>
        <v>148175464</v>
      </c>
      <c r="AT174" s="149">
        <f aca="true" t="shared" si="502" ref="AT174:AU174">SUM(AT176:AT177)</f>
        <v>0</v>
      </c>
      <c r="AU174" s="149">
        <f t="shared" si="502"/>
        <v>0</v>
      </c>
      <c r="AV174" s="140">
        <f>+AS174-AT174-AU174</f>
        <v>148175464</v>
      </c>
      <c r="AX174" s="201" t="s">
        <v>13</v>
      </c>
      <c r="AY174" s="202">
        <f>SUM(AY176:AY177)</f>
        <v>148175464</v>
      </c>
      <c r="AZ174" s="211">
        <f aca="true" t="shared" si="503" ref="AZ174:BA174">SUM(AZ176:AZ177)</f>
        <v>0</v>
      </c>
      <c r="BA174" s="211">
        <f t="shared" si="503"/>
        <v>0</v>
      </c>
      <c r="BB174" s="202">
        <f>+AY174-AZ174-BA174</f>
        <v>148175464</v>
      </c>
      <c r="BD174" s="233" t="s">
        <v>13</v>
      </c>
      <c r="BE174" s="234">
        <f>SUM(BE176:BE177)</f>
        <v>148175464</v>
      </c>
      <c r="BF174" s="234">
        <f aca="true" t="shared" si="504" ref="BF174:BG174">SUM(BF176:BF177)</f>
        <v>0</v>
      </c>
      <c r="BG174" s="234">
        <f t="shared" si="504"/>
        <v>0</v>
      </c>
      <c r="BH174" s="234">
        <f>+BE174-BF174-BG174</f>
        <v>148175464</v>
      </c>
      <c r="BJ174" s="256" t="s">
        <v>13</v>
      </c>
      <c r="BK174" s="179">
        <f>SUM(BK176:BK177)</f>
        <v>148175464</v>
      </c>
      <c r="BL174" s="179">
        <f aca="true" t="shared" si="505" ref="BL174:BM174">SUM(BL176:BL177)</f>
        <v>0</v>
      </c>
      <c r="BM174" s="179">
        <f t="shared" si="505"/>
        <v>0</v>
      </c>
      <c r="BN174" s="179">
        <f>+BK174-BL174-BM174</f>
        <v>148175464</v>
      </c>
      <c r="BP174" s="274" t="s">
        <v>13</v>
      </c>
      <c r="BQ174" s="275">
        <f>SUM(BQ176:BQ177)</f>
        <v>148175464</v>
      </c>
      <c r="BR174" s="275">
        <f aca="true" t="shared" si="506" ref="BR174:BS174">SUM(BR176:BR177)</f>
        <v>0</v>
      </c>
      <c r="BS174" s="275">
        <f t="shared" si="506"/>
        <v>0</v>
      </c>
      <c r="BT174" s="275">
        <f>+BQ174-BR174-BS174</f>
        <v>148175464</v>
      </c>
      <c r="BV174" s="388" t="s">
        <v>13</v>
      </c>
      <c r="BW174" s="413">
        <f>SUM(BW176:BW177)</f>
        <v>148175464</v>
      </c>
      <c r="BX174" s="413">
        <f aca="true" t="shared" si="507" ref="BX174:BY174">SUM(BX176:BX177)</f>
        <v>0</v>
      </c>
      <c r="BY174" s="413">
        <f t="shared" si="507"/>
        <v>0</v>
      </c>
      <c r="BZ174" s="413">
        <f>+BW174-BX174-BY174</f>
        <v>148175464</v>
      </c>
      <c r="CA174" s="266">
        <f>+BZ174</f>
        <v>148175464</v>
      </c>
      <c r="CB174" s="194">
        <f>+CA175-CA174</f>
        <v>0</v>
      </c>
      <c r="CC174" s="193"/>
    </row>
    <row r="175" spans="1:81" ht="14.25">
      <c r="A175" s="11" t="s">
        <v>1</v>
      </c>
      <c r="B175" s="294"/>
      <c r="C175" s="294"/>
      <c r="D175" s="294"/>
      <c r="E175" s="294"/>
      <c r="F175" s="296"/>
      <c r="H175" s="28" t="s">
        <v>1</v>
      </c>
      <c r="I175" s="29"/>
      <c r="J175" s="29"/>
      <c r="K175" s="29"/>
      <c r="L175" s="29"/>
      <c r="N175" s="54" t="s">
        <v>1</v>
      </c>
      <c r="O175" s="55"/>
      <c r="P175" s="55"/>
      <c r="Q175" s="55"/>
      <c r="R175" s="55"/>
      <c r="T175" s="84" t="s">
        <v>1</v>
      </c>
      <c r="U175" s="85"/>
      <c r="V175" s="103"/>
      <c r="W175" s="103"/>
      <c r="X175" s="85"/>
      <c r="Z175" s="112" t="s">
        <v>1</v>
      </c>
      <c r="AA175" s="113"/>
      <c r="AB175" s="121"/>
      <c r="AC175" s="121"/>
      <c r="AD175" s="113"/>
      <c r="AF175" s="141" t="s">
        <v>1</v>
      </c>
      <c r="AG175" s="142"/>
      <c r="AH175" s="150"/>
      <c r="AI175" s="150"/>
      <c r="AJ175" s="142"/>
      <c r="AL175" s="171" t="s">
        <v>1</v>
      </c>
      <c r="AM175" s="172"/>
      <c r="AN175" s="180"/>
      <c r="AO175" s="180"/>
      <c r="AP175" s="172"/>
      <c r="AR175" s="141" t="s">
        <v>1</v>
      </c>
      <c r="AS175" s="142"/>
      <c r="AT175" s="150"/>
      <c r="AU175" s="150"/>
      <c r="AV175" s="142"/>
      <c r="AX175" s="203" t="s">
        <v>1</v>
      </c>
      <c r="AY175" s="204"/>
      <c r="AZ175" s="212"/>
      <c r="BA175" s="212"/>
      <c r="BB175" s="204"/>
      <c r="BD175" s="235" t="s">
        <v>1</v>
      </c>
      <c r="BE175" s="236"/>
      <c r="BF175" s="236"/>
      <c r="BG175" s="236"/>
      <c r="BH175" s="236"/>
      <c r="BJ175" s="257" t="s">
        <v>1</v>
      </c>
      <c r="BK175" s="180"/>
      <c r="BL175" s="180"/>
      <c r="BM175" s="180"/>
      <c r="BN175" s="180"/>
      <c r="BP175" s="276" t="s">
        <v>1</v>
      </c>
      <c r="BQ175" s="277"/>
      <c r="BR175" s="277"/>
      <c r="BS175" s="277"/>
      <c r="BT175" s="277"/>
      <c r="BV175" s="406" t="s">
        <v>1</v>
      </c>
      <c r="BW175" s="414"/>
      <c r="BX175" s="414"/>
      <c r="BY175" s="414"/>
      <c r="BZ175" s="414"/>
      <c r="CA175" s="193">
        <v>148175464</v>
      </c>
      <c r="CC175" s="193"/>
    </row>
    <row r="176" spans="1:81" ht="14.25">
      <c r="A176" s="13" t="s">
        <v>35</v>
      </c>
      <c r="B176" s="303">
        <v>137526896</v>
      </c>
      <c r="C176" s="302">
        <v>0</v>
      </c>
      <c r="D176" s="302">
        <v>0</v>
      </c>
      <c r="E176" s="70">
        <f aca="true" t="shared" si="508" ref="E176:E177">+B176-C176-D176</f>
        <v>137526896</v>
      </c>
      <c r="F176" s="296">
        <v>41095</v>
      </c>
      <c r="H176" s="30" t="s">
        <v>35</v>
      </c>
      <c r="I176" s="31">
        <f aca="true" t="shared" si="509" ref="I176:I177">+E176</f>
        <v>137526896</v>
      </c>
      <c r="J176" s="31">
        <v>0</v>
      </c>
      <c r="K176" s="31">
        <v>0</v>
      </c>
      <c r="L176" s="31">
        <f>+I176-J176-K176</f>
        <v>137526896</v>
      </c>
      <c r="N176" s="56" t="s">
        <v>35</v>
      </c>
      <c r="O176" s="57">
        <f aca="true" t="shared" si="510" ref="O176:O177">+L176</f>
        <v>137526896</v>
      </c>
      <c r="P176" s="57">
        <v>0</v>
      </c>
      <c r="Q176" s="57">
        <v>0</v>
      </c>
      <c r="R176" s="57">
        <f>+O176-P176-Q176</f>
        <v>137526896</v>
      </c>
      <c r="T176" s="86" t="s">
        <v>35</v>
      </c>
      <c r="U176" s="87">
        <f aca="true" t="shared" si="511" ref="U176:U177">+R176</f>
        <v>137526896</v>
      </c>
      <c r="V176" s="91">
        <v>0</v>
      </c>
      <c r="W176" s="91">
        <v>0</v>
      </c>
      <c r="X176" s="87">
        <f>+U176-V176-W176</f>
        <v>137526896</v>
      </c>
      <c r="Z176" s="114" t="s">
        <v>35</v>
      </c>
      <c r="AA176" s="115">
        <f aca="true" t="shared" si="512" ref="AA176:AA177">+X176</f>
        <v>137526896</v>
      </c>
      <c r="AB176" s="116">
        <v>0</v>
      </c>
      <c r="AC176" s="116">
        <v>0</v>
      </c>
      <c r="AD176" s="115">
        <f>+AA176-AB176-AC176</f>
        <v>137526896</v>
      </c>
      <c r="AF176" s="143" t="s">
        <v>35</v>
      </c>
      <c r="AG176" s="144">
        <f aca="true" t="shared" si="513" ref="AG176:AG177">+AD176</f>
        <v>137526896</v>
      </c>
      <c r="AH176" s="145">
        <v>0</v>
      </c>
      <c r="AI176" s="145">
        <v>0</v>
      </c>
      <c r="AJ176" s="144">
        <f>+AG176-AH176-AI176</f>
        <v>137526896</v>
      </c>
      <c r="AL176" s="173" t="s">
        <v>35</v>
      </c>
      <c r="AM176" s="174">
        <f aca="true" t="shared" si="514" ref="AM176:AM177">+AJ176</f>
        <v>137526896</v>
      </c>
      <c r="AN176" s="175">
        <v>0</v>
      </c>
      <c r="AO176" s="175">
        <v>0</v>
      </c>
      <c r="AP176" s="174">
        <f>+AM176-AN176-AO176</f>
        <v>137526896</v>
      </c>
      <c r="AR176" s="143" t="s">
        <v>35</v>
      </c>
      <c r="AS176" s="144">
        <f aca="true" t="shared" si="515" ref="AS176:AS177">+AP176</f>
        <v>137526896</v>
      </c>
      <c r="AT176" s="145">
        <v>0</v>
      </c>
      <c r="AU176" s="145">
        <v>0</v>
      </c>
      <c r="AV176" s="144">
        <f>+AS176-AT176-AU176</f>
        <v>137526896</v>
      </c>
      <c r="AX176" s="205" t="s">
        <v>35</v>
      </c>
      <c r="AY176" s="206">
        <f aca="true" t="shared" si="516" ref="AY176:AY177">+AV176</f>
        <v>137526896</v>
      </c>
      <c r="AZ176" s="207">
        <v>0</v>
      </c>
      <c r="BA176" s="207">
        <v>0</v>
      </c>
      <c r="BB176" s="206">
        <f>+AY176-AZ176-BA176</f>
        <v>137526896</v>
      </c>
      <c r="BD176" s="237" t="s">
        <v>35</v>
      </c>
      <c r="BE176" s="238">
        <f aca="true" t="shared" si="517" ref="BE176:BE177">+BB176</f>
        <v>137526896</v>
      </c>
      <c r="BF176" s="238">
        <v>0</v>
      </c>
      <c r="BG176" s="238">
        <v>0</v>
      </c>
      <c r="BH176" s="238">
        <f>+BE176-BF176-BG176</f>
        <v>137526896</v>
      </c>
      <c r="BJ176" s="181" t="s">
        <v>35</v>
      </c>
      <c r="BK176" s="175">
        <f aca="true" t="shared" si="518" ref="BK176:BK177">+BH176</f>
        <v>137526896</v>
      </c>
      <c r="BL176" s="175">
        <v>0</v>
      </c>
      <c r="BM176" s="175">
        <v>0</v>
      </c>
      <c r="BN176" s="175">
        <f>+BK176-BL176-BM176</f>
        <v>137526896</v>
      </c>
      <c r="BP176" s="278" t="s">
        <v>35</v>
      </c>
      <c r="BQ176" s="279">
        <f aca="true" t="shared" si="519" ref="BQ176:BQ177">+BN176</f>
        <v>137526896</v>
      </c>
      <c r="BR176" s="279">
        <v>0</v>
      </c>
      <c r="BS176" s="279">
        <v>0</v>
      </c>
      <c r="BT176" s="279">
        <f>+BQ176-BR176-BS176</f>
        <v>137526896</v>
      </c>
      <c r="BV176" s="407" t="s">
        <v>35</v>
      </c>
      <c r="BW176" s="415">
        <f aca="true" t="shared" si="520" ref="BW176:BW177">+B176</f>
        <v>137526896</v>
      </c>
      <c r="BX176" s="415">
        <f aca="true" t="shared" si="521" ref="BX176:BX177">+C176+J176+P176+V176+AB176+AH176+AN176+AT176+AZ176+BF176+BL176+BR176</f>
        <v>0</v>
      </c>
      <c r="BY176" s="415">
        <f aca="true" t="shared" si="522" ref="BY176:BY177">+D176+K176+Q176+W176+AC176+AI176+AO176+AU176+BA176+BG176+BM176+BS176</f>
        <v>0</v>
      </c>
      <c r="BZ176" s="415">
        <f aca="true" t="shared" si="523" ref="BZ176:BZ177">+BW176-BX176-BY176</f>
        <v>137526896</v>
      </c>
      <c r="CC176" s="193"/>
    </row>
    <row r="177" spans="1:81" ht="14.25">
      <c r="A177" s="14" t="s">
        <v>27</v>
      </c>
      <c r="B177" s="303">
        <v>10648568</v>
      </c>
      <c r="C177" s="302">
        <v>0</v>
      </c>
      <c r="D177" s="302">
        <v>0</v>
      </c>
      <c r="E177" s="70">
        <f t="shared" si="508"/>
        <v>10648568</v>
      </c>
      <c r="F177" s="296"/>
      <c r="H177" s="36" t="s">
        <v>27</v>
      </c>
      <c r="I177" s="31">
        <f t="shared" si="509"/>
        <v>10648568</v>
      </c>
      <c r="J177" s="31">
        <v>0</v>
      </c>
      <c r="K177" s="31">
        <v>0</v>
      </c>
      <c r="L177" s="31">
        <f>+I177-J177-K177</f>
        <v>10648568</v>
      </c>
      <c r="N177" s="62" t="s">
        <v>27</v>
      </c>
      <c r="O177" s="57">
        <f t="shared" si="510"/>
        <v>10648568</v>
      </c>
      <c r="P177" s="57">
        <v>0</v>
      </c>
      <c r="Q177" s="57">
        <v>0</v>
      </c>
      <c r="R177" s="57">
        <f>+O177-P177-Q177</f>
        <v>10648568</v>
      </c>
      <c r="T177" s="94" t="s">
        <v>27</v>
      </c>
      <c r="U177" s="87">
        <f t="shared" si="511"/>
        <v>10648568</v>
      </c>
      <c r="V177" s="91">
        <v>0</v>
      </c>
      <c r="W177" s="91">
        <v>0</v>
      </c>
      <c r="X177" s="87">
        <f>+U177-V177-W177</f>
        <v>10648568</v>
      </c>
      <c r="Z177" s="125" t="s">
        <v>27</v>
      </c>
      <c r="AA177" s="115">
        <f t="shared" si="512"/>
        <v>10648568</v>
      </c>
      <c r="AB177" s="116">
        <v>0</v>
      </c>
      <c r="AC177" s="116">
        <v>0</v>
      </c>
      <c r="AD177" s="115">
        <f>+AA177-AB177-AC177</f>
        <v>10648568</v>
      </c>
      <c r="AF177" s="154" t="s">
        <v>27</v>
      </c>
      <c r="AG177" s="144">
        <f t="shared" si="513"/>
        <v>10648568</v>
      </c>
      <c r="AH177" s="145">
        <v>0</v>
      </c>
      <c r="AI177" s="145">
        <v>0</v>
      </c>
      <c r="AJ177" s="144">
        <f>+AG177-AH177-AI177</f>
        <v>10648568</v>
      </c>
      <c r="AL177" s="186" t="s">
        <v>27</v>
      </c>
      <c r="AM177" s="174">
        <f t="shared" si="514"/>
        <v>10648568</v>
      </c>
      <c r="AN177" s="175">
        <v>0</v>
      </c>
      <c r="AO177" s="175">
        <v>0</v>
      </c>
      <c r="AP177" s="174">
        <f>+AM177-AN177-AO177</f>
        <v>10648568</v>
      </c>
      <c r="AR177" s="154" t="s">
        <v>27</v>
      </c>
      <c r="AS177" s="144">
        <f t="shared" si="515"/>
        <v>10648568</v>
      </c>
      <c r="AT177" s="145">
        <v>0</v>
      </c>
      <c r="AU177" s="145">
        <v>0</v>
      </c>
      <c r="AV177" s="144">
        <f>+AS177-AT177-AU177</f>
        <v>10648568</v>
      </c>
      <c r="AX177" s="218" t="s">
        <v>27</v>
      </c>
      <c r="AY177" s="206">
        <f t="shared" si="516"/>
        <v>10648568</v>
      </c>
      <c r="AZ177" s="207">
        <v>0</v>
      </c>
      <c r="BA177" s="207">
        <v>0</v>
      </c>
      <c r="BB177" s="206">
        <f>+AY177-AZ177-BA177</f>
        <v>10648568</v>
      </c>
      <c r="BD177" s="244" t="s">
        <v>27</v>
      </c>
      <c r="BE177" s="238">
        <f t="shared" si="517"/>
        <v>10648568</v>
      </c>
      <c r="BF177" s="238">
        <v>0</v>
      </c>
      <c r="BG177" s="238">
        <v>0</v>
      </c>
      <c r="BH177" s="238">
        <f>+BE177-BF177-BG177</f>
        <v>10648568</v>
      </c>
      <c r="BJ177" s="261" t="s">
        <v>27</v>
      </c>
      <c r="BK177" s="175">
        <f t="shared" si="518"/>
        <v>10648568</v>
      </c>
      <c r="BL177" s="175">
        <v>0</v>
      </c>
      <c r="BM177" s="175">
        <v>0</v>
      </c>
      <c r="BN177" s="175">
        <f>+BK177-BL177-BM177</f>
        <v>10648568</v>
      </c>
      <c r="BP177" s="285" t="s">
        <v>27</v>
      </c>
      <c r="BQ177" s="279">
        <f t="shared" si="519"/>
        <v>10648568</v>
      </c>
      <c r="BR177" s="279">
        <v>0</v>
      </c>
      <c r="BS177" s="279">
        <v>0</v>
      </c>
      <c r="BT177" s="279">
        <f>+BQ177-BR177-BS177</f>
        <v>10648568</v>
      </c>
      <c r="BV177" s="410" t="s">
        <v>27</v>
      </c>
      <c r="BW177" s="415">
        <f t="shared" si="520"/>
        <v>10648568</v>
      </c>
      <c r="BX177" s="415">
        <f t="shared" si="521"/>
        <v>0</v>
      </c>
      <c r="BY177" s="415">
        <f t="shared" si="522"/>
        <v>0</v>
      </c>
      <c r="BZ177" s="415">
        <f t="shared" si="523"/>
        <v>10648568</v>
      </c>
      <c r="CC177" s="193"/>
    </row>
    <row r="178" spans="1:81" ht="14.25">
      <c r="A178" s="3"/>
      <c r="B178" s="249"/>
      <c r="C178" s="249"/>
      <c r="D178" s="249"/>
      <c r="E178" s="249"/>
      <c r="F178" s="296"/>
      <c r="H178" s="25"/>
      <c r="I178" s="24"/>
      <c r="J178" s="24"/>
      <c r="K178" s="24"/>
      <c r="L178" s="24"/>
      <c r="N178" s="51"/>
      <c r="O178" s="50"/>
      <c r="P178" s="50"/>
      <c r="Q178" s="50"/>
      <c r="R178" s="50"/>
      <c r="T178" s="81"/>
      <c r="U178" s="80"/>
      <c r="V178" s="326"/>
      <c r="W178" s="326"/>
      <c r="X178" s="80"/>
      <c r="Z178" s="109"/>
      <c r="AA178" s="108"/>
      <c r="AB178" s="334"/>
      <c r="AC178" s="334"/>
      <c r="AD178" s="108"/>
      <c r="AF178" s="138"/>
      <c r="AG178" s="137"/>
      <c r="AH178" s="162"/>
      <c r="AI178" s="162"/>
      <c r="AJ178" s="137"/>
      <c r="AL178" s="168"/>
      <c r="AM178" s="167"/>
      <c r="AN178" s="183"/>
      <c r="AO178" s="183"/>
      <c r="AP178" s="167"/>
      <c r="AR178" s="138"/>
      <c r="AS178" s="137"/>
      <c r="AT178" s="162"/>
      <c r="AU178" s="162"/>
      <c r="AV178" s="137"/>
      <c r="AX178" s="200"/>
      <c r="AY178" s="199"/>
      <c r="AZ178" s="215"/>
      <c r="BA178" s="215"/>
      <c r="BB178" s="199"/>
      <c r="BD178" s="232"/>
      <c r="BE178" s="231"/>
      <c r="BF178" s="231"/>
      <c r="BG178" s="231"/>
      <c r="BH178" s="231"/>
      <c r="BJ178" s="255"/>
      <c r="BK178" s="183"/>
      <c r="BL178" s="183"/>
      <c r="BM178" s="183"/>
      <c r="BN178" s="183"/>
      <c r="BP178" s="273"/>
      <c r="BQ178" s="272"/>
      <c r="BR178" s="272"/>
      <c r="BS178" s="272"/>
      <c r="BT178" s="272"/>
      <c r="BV178" s="392"/>
      <c r="BW178" s="412"/>
      <c r="BX178" s="412"/>
      <c r="BY178" s="412"/>
      <c r="BZ178" s="412"/>
      <c r="CC178" s="193"/>
    </row>
    <row r="179" spans="1:81" ht="14.25">
      <c r="A179" s="3"/>
      <c r="B179" s="249"/>
      <c r="C179" s="249"/>
      <c r="D179" s="249"/>
      <c r="E179" s="249"/>
      <c r="F179" s="296"/>
      <c r="H179" s="25"/>
      <c r="I179" s="24"/>
      <c r="J179" s="24"/>
      <c r="K179" s="24"/>
      <c r="L179" s="24"/>
      <c r="N179" s="51"/>
      <c r="O179" s="50"/>
      <c r="P179" s="50"/>
      <c r="Q179" s="50"/>
      <c r="R179" s="50"/>
      <c r="T179" s="81"/>
      <c r="U179" s="80"/>
      <c r="V179" s="326"/>
      <c r="W179" s="326"/>
      <c r="X179" s="80"/>
      <c r="Z179" s="109"/>
      <c r="AA179" s="108"/>
      <c r="AB179" s="334"/>
      <c r="AC179" s="334"/>
      <c r="AD179" s="108"/>
      <c r="AF179" s="138"/>
      <c r="AG179" s="137"/>
      <c r="AH179" s="162"/>
      <c r="AI179" s="162"/>
      <c r="AJ179" s="137"/>
      <c r="AL179" s="168"/>
      <c r="AM179" s="167"/>
      <c r="AN179" s="183"/>
      <c r="AO179" s="183"/>
      <c r="AP179" s="167"/>
      <c r="AR179" s="138"/>
      <c r="AS179" s="137"/>
      <c r="AT179" s="162"/>
      <c r="AU179" s="162"/>
      <c r="AV179" s="137"/>
      <c r="AX179" s="200"/>
      <c r="AY179" s="199"/>
      <c r="AZ179" s="215"/>
      <c r="BA179" s="215"/>
      <c r="BB179" s="199"/>
      <c r="BD179" s="232"/>
      <c r="BE179" s="231"/>
      <c r="BF179" s="231"/>
      <c r="BG179" s="231"/>
      <c r="BH179" s="231"/>
      <c r="BJ179" s="255"/>
      <c r="BK179" s="183"/>
      <c r="BL179" s="183"/>
      <c r="BM179" s="183"/>
      <c r="BN179" s="183"/>
      <c r="BP179" s="273"/>
      <c r="BQ179" s="272"/>
      <c r="BR179" s="272"/>
      <c r="BS179" s="272"/>
      <c r="BT179" s="272"/>
      <c r="BV179" s="392"/>
      <c r="BW179" s="412"/>
      <c r="BX179" s="412"/>
      <c r="BY179" s="412"/>
      <c r="BZ179" s="412"/>
      <c r="CC179" s="193"/>
    </row>
    <row r="180" spans="1:81" ht="15.75">
      <c r="A180" s="1" t="s">
        <v>11</v>
      </c>
      <c r="B180" s="249"/>
      <c r="C180" s="249"/>
      <c r="D180" s="249"/>
      <c r="E180" s="249"/>
      <c r="F180" s="296"/>
      <c r="H180" s="23" t="s">
        <v>11</v>
      </c>
      <c r="I180" s="24"/>
      <c r="J180" s="24"/>
      <c r="K180" s="24"/>
      <c r="L180" s="24"/>
      <c r="N180" s="49" t="s">
        <v>11</v>
      </c>
      <c r="O180" s="50"/>
      <c r="P180" s="50"/>
      <c r="Q180" s="50"/>
      <c r="R180" s="50"/>
      <c r="T180" s="79" t="s">
        <v>11</v>
      </c>
      <c r="U180" s="80"/>
      <c r="V180" s="326"/>
      <c r="W180" s="326"/>
      <c r="X180" s="80"/>
      <c r="Z180" s="107" t="s">
        <v>11</v>
      </c>
      <c r="AA180" s="108"/>
      <c r="AB180" s="334"/>
      <c r="AC180" s="334"/>
      <c r="AD180" s="108"/>
      <c r="AF180" s="136" t="s">
        <v>11</v>
      </c>
      <c r="AG180" s="137"/>
      <c r="AH180" s="162"/>
      <c r="AI180" s="162"/>
      <c r="AJ180" s="137"/>
      <c r="AL180" s="166" t="s">
        <v>11</v>
      </c>
      <c r="AM180" s="167"/>
      <c r="AN180" s="183"/>
      <c r="AO180" s="183"/>
      <c r="AP180" s="167"/>
      <c r="AR180" s="136" t="s">
        <v>11</v>
      </c>
      <c r="AS180" s="137"/>
      <c r="AT180" s="162"/>
      <c r="AU180" s="162"/>
      <c r="AV180" s="137"/>
      <c r="AX180" s="198" t="s">
        <v>11</v>
      </c>
      <c r="AY180" s="199"/>
      <c r="AZ180" s="215"/>
      <c r="BA180" s="215"/>
      <c r="BB180" s="199"/>
      <c r="BD180" s="230" t="s">
        <v>11</v>
      </c>
      <c r="BE180" s="231"/>
      <c r="BF180" s="231"/>
      <c r="BG180" s="231"/>
      <c r="BH180" s="231"/>
      <c r="BJ180" s="254" t="s">
        <v>11</v>
      </c>
      <c r="BK180" s="183"/>
      <c r="BL180" s="183"/>
      <c r="BM180" s="183"/>
      <c r="BN180" s="183"/>
      <c r="BP180" s="271" t="s">
        <v>11</v>
      </c>
      <c r="BQ180" s="272"/>
      <c r="BR180" s="272"/>
      <c r="BS180" s="272"/>
      <c r="BT180" s="272"/>
      <c r="BV180" s="23" t="s">
        <v>11</v>
      </c>
      <c r="BW180" s="421"/>
      <c r="BX180" s="421"/>
      <c r="BY180" s="421"/>
      <c r="BZ180" s="421"/>
      <c r="CC180" s="193"/>
    </row>
    <row r="181" spans="1:81" ht="14.25">
      <c r="A181" s="3"/>
      <c r="B181" s="249"/>
      <c r="C181" s="249"/>
      <c r="D181" s="249"/>
      <c r="E181" s="249"/>
      <c r="F181" s="296"/>
      <c r="H181" s="25"/>
      <c r="I181" s="24"/>
      <c r="J181" s="24"/>
      <c r="K181" s="24"/>
      <c r="L181" s="24"/>
      <c r="N181" s="51"/>
      <c r="O181" s="50"/>
      <c r="P181" s="50"/>
      <c r="Q181" s="50"/>
      <c r="R181" s="50"/>
      <c r="T181" s="81"/>
      <c r="U181" s="80"/>
      <c r="V181" s="326"/>
      <c r="W181" s="326"/>
      <c r="X181" s="80"/>
      <c r="Z181" s="109"/>
      <c r="AA181" s="108"/>
      <c r="AB181" s="334"/>
      <c r="AC181" s="334"/>
      <c r="AD181" s="108"/>
      <c r="AF181" s="138"/>
      <c r="AG181" s="137"/>
      <c r="AH181" s="162"/>
      <c r="AI181" s="162"/>
      <c r="AJ181" s="137"/>
      <c r="AL181" s="168"/>
      <c r="AM181" s="167"/>
      <c r="AN181" s="183"/>
      <c r="AO181" s="183"/>
      <c r="AP181" s="167"/>
      <c r="AR181" s="138"/>
      <c r="AS181" s="137"/>
      <c r="AT181" s="162"/>
      <c r="AU181" s="162"/>
      <c r="AV181" s="137"/>
      <c r="AX181" s="200"/>
      <c r="AY181" s="199"/>
      <c r="AZ181" s="215"/>
      <c r="BA181" s="215"/>
      <c r="BB181" s="199"/>
      <c r="BD181" s="232"/>
      <c r="BE181" s="231"/>
      <c r="BF181" s="231"/>
      <c r="BG181" s="231"/>
      <c r="BH181" s="231"/>
      <c r="BJ181" s="255"/>
      <c r="BK181" s="183"/>
      <c r="BL181" s="183"/>
      <c r="BM181" s="183"/>
      <c r="BN181" s="183"/>
      <c r="BP181" s="273"/>
      <c r="BQ181" s="272"/>
      <c r="BR181" s="272"/>
      <c r="BS181" s="272"/>
      <c r="BT181" s="272"/>
      <c r="BV181" s="392"/>
      <c r="BW181" s="412"/>
      <c r="BX181" s="412"/>
      <c r="BY181" s="412"/>
      <c r="BZ181" s="412"/>
      <c r="CC181" s="193"/>
    </row>
    <row r="182" spans="1:81" s="19" customFormat="1" ht="15">
      <c r="A182" s="15" t="s">
        <v>13</v>
      </c>
      <c r="B182" s="293">
        <f>SUM(B184:B184)</f>
        <v>26098836</v>
      </c>
      <c r="C182" s="293">
        <f>SUM(C184:C184)</f>
        <v>0</v>
      </c>
      <c r="D182" s="293">
        <f>SUM(D184:D184)</f>
        <v>0</v>
      </c>
      <c r="E182" s="293">
        <f>+B182-C182-D182</f>
        <v>26098836</v>
      </c>
      <c r="F182" s="296"/>
      <c r="H182" s="26" t="s">
        <v>13</v>
      </c>
      <c r="I182" s="27">
        <f>SUM(I184:I184)</f>
        <v>26098836</v>
      </c>
      <c r="J182" s="27">
        <f>SUM(J184:J184)</f>
        <v>0</v>
      </c>
      <c r="K182" s="27">
        <f>SUM(K184:K184)</f>
        <v>0</v>
      </c>
      <c r="L182" s="27">
        <f>+I182-J182-K182</f>
        <v>26098836</v>
      </c>
      <c r="N182" s="52" t="s">
        <v>13</v>
      </c>
      <c r="O182" s="53">
        <f>SUM(O184:O184)</f>
        <v>26098836</v>
      </c>
      <c r="P182" s="53">
        <f>SUM(P184:P184)</f>
        <v>0</v>
      </c>
      <c r="Q182" s="53">
        <f>SUM(Q184:Q184)</f>
        <v>0</v>
      </c>
      <c r="R182" s="53">
        <f>+O182-P182-Q182</f>
        <v>26098836</v>
      </c>
      <c r="T182" s="82" t="s">
        <v>13</v>
      </c>
      <c r="U182" s="83">
        <f>SUM(U184:U184)</f>
        <v>26098836</v>
      </c>
      <c r="V182" s="102">
        <f>SUM(V184:V184)</f>
        <v>0</v>
      </c>
      <c r="W182" s="102">
        <f>SUM(W184:W184)</f>
        <v>0</v>
      </c>
      <c r="X182" s="83">
        <f>+U182-V182-W182</f>
        <v>26098836</v>
      </c>
      <c r="Z182" s="110" t="s">
        <v>13</v>
      </c>
      <c r="AA182" s="111">
        <f>SUM(AA184:AA184)</f>
        <v>26098836</v>
      </c>
      <c r="AB182" s="120">
        <f>SUM(AB184:AB184)</f>
        <v>0</v>
      </c>
      <c r="AC182" s="120">
        <f>SUM(AC184:AC184)</f>
        <v>0</v>
      </c>
      <c r="AD182" s="111">
        <f>+AA182-AB182-AC182</f>
        <v>26098836</v>
      </c>
      <c r="AF182" s="139" t="s">
        <v>13</v>
      </c>
      <c r="AG182" s="140">
        <f>SUM(AG184:AG184)</f>
        <v>26098836</v>
      </c>
      <c r="AH182" s="149">
        <f>SUM(AH184:AH184)</f>
        <v>0</v>
      </c>
      <c r="AI182" s="149">
        <f>SUM(AI184:AI184)</f>
        <v>1091232</v>
      </c>
      <c r="AJ182" s="140">
        <f>+AG182-AH182-AI182</f>
        <v>25007604</v>
      </c>
      <c r="AL182" s="169" t="s">
        <v>13</v>
      </c>
      <c r="AM182" s="170">
        <f>SUM(AM184:AM184)</f>
        <v>25007604</v>
      </c>
      <c r="AN182" s="179">
        <f>SUM(AN184:AN184)</f>
        <v>0</v>
      </c>
      <c r="AO182" s="179">
        <f>SUM(AO184:AO184)</f>
        <v>1068340</v>
      </c>
      <c r="AP182" s="170">
        <f>+AM182-AN182-AO182</f>
        <v>23939264</v>
      </c>
      <c r="AR182" s="139" t="s">
        <v>13</v>
      </c>
      <c r="AS182" s="140">
        <f>SUM(AS184:AS184)</f>
        <v>23939264</v>
      </c>
      <c r="AT182" s="149">
        <f>SUM(AT184:AT184)</f>
        <v>0</v>
      </c>
      <c r="AU182" s="149">
        <f>SUM(AU184:AU184)</f>
        <v>0</v>
      </c>
      <c r="AV182" s="140">
        <f>+AS182-AT182-AU182</f>
        <v>23939264</v>
      </c>
      <c r="AX182" s="201" t="s">
        <v>13</v>
      </c>
      <c r="AY182" s="202">
        <f>SUM(AY184:AY184)</f>
        <v>23939264</v>
      </c>
      <c r="AZ182" s="211">
        <f>SUM(AZ184:AZ184)</f>
        <v>0</v>
      </c>
      <c r="BA182" s="211">
        <f>SUM(BA184:BA184)</f>
        <v>5816021</v>
      </c>
      <c r="BB182" s="202">
        <f>+AY182-AZ182-BA182</f>
        <v>18123243</v>
      </c>
      <c r="BD182" s="233" t="s">
        <v>13</v>
      </c>
      <c r="BE182" s="234">
        <f>SUM(BE184:BE184)</f>
        <v>18123243</v>
      </c>
      <c r="BF182" s="234">
        <f>SUM(BF184:BF184)</f>
        <v>0</v>
      </c>
      <c r="BG182" s="234">
        <f>SUM(BG184:BG184)</f>
        <v>0</v>
      </c>
      <c r="BH182" s="234">
        <f>+BE182-BF182-BG182</f>
        <v>18123243</v>
      </c>
      <c r="BJ182" s="256" t="s">
        <v>13</v>
      </c>
      <c r="BK182" s="179">
        <f>SUM(BK184:BK184)</f>
        <v>18123243</v>
      </c>
      <c r="BL182" s="179">
        <f>SUM(BL184:BL184)</f>
        <v>0</v>
      </c>
      <c r="BM182" s="179">
        <f>SUM(BM184:BM184)</f>
        <v>0</v>
      </c>
      <c r="BN182" s="179">
        <f>+BK182-BL182-BM182</f>
        <v>18123243</v>
      </c>
      <c r="BP182" s="274" t="s">
        <v>13</v>
      </c>
      <c r="BQ182" s="275">
        <f>SUM(BQ184:BQ184)</f>
        <v>18123243</v>
      </c>
      <c r="BR182" s="275">
        <f>SUM(BR184:BR184)</f>
        <v>0</v>
      </c>
      <c r="BS182" s="275">
        <f>SUM(BS184:BS184)</f>
        <v>0</v>
      </c>
      <c r="BT182" s="275">
        <f>+BQ182-BR182-BS182</f>
        <v>18123243</v>
      </c>
      <c r="BV182" s="388" t="s">
        <v>13</v>
      </c>
      <c r="BW182" s="413">
        <f>SUM(BW184:BW184)</f>
        <v>26098836</v>
      </c>
      <c r="BX182" s="413">
        <f>SUM(BX184:BX184)</f>
        <v>0</v>
      </c>
      <c r="BY182" s="413">
        <f>SUM(BY184:BY184)</f>
        <v>7975593</v>
      </c>
      <c r="BZ182" s="413">
        <f>+BW182-BX182-BY182</f>
        <v>18123243</v>
      </c>
      <c r="CA182" s="266">
        <f>+BZ182</f>
        <v>18123243</v>
      </c>
      <c r="CB182" s="194">
        <f>+CA183-CA182</f>
        <v>0</v>
      </c>
      <c r="CC182" s="193"/>
    </row>
    <row r="183" spans="1:81" ht="14.25">
      <c r="A183" s="11" t="s">
        <v>1</v>
      </c>
      <c r="B183" s="294"/>
      <c r="C183" s="294"/>
      <c r="D183" s="294"/>
      <c r="E183" s="294"/>
      <c r="F183" s="296"/>
      <c r="H183" s="28" t="s">
        <v>1</v>
      </c>
      <c r="I183" s="29"/>
      <c r="J183" s="29"/>
      <c r="K183" s="29"/>
      <c r="L183" s="29"/>
      <c r="N183" s="54" t="s">
        <v>1</v>
      </c>
      <c r="O183" s="55"/>
      <c r="P183" s="55"/>
      <c r="Q183" s="55"/>
      <c r="R183" s="55"/>
      <c r="T183" s="84" t="s">
        <v>1</v>
      </c>
      <c r="U183" s="85"/>
      <c r="V183" s="103"/>
      <c r="W183" s="103"/>
      <c r="X183" s="85"/>
      <c r="Z183" s="112" t="s">
        <v>1</v>
      </c>
      <c r="AA183" s="113"/>
      <c r="AB183" s="121"/>
      <c r="AC183" s="121"/>
      <c r="AD183" s="113"/>
      <c r="AF183" s="141" t="s">
        <v>1</v>
      </c>
      <c r="AG183" s="142"/>
      <c r="AH183" s="150"/>
      <c r="AI183" s="150"/>
      <c r="AJ183" s="142"/>
      <c r="AL183" s="171" t="s">
        <v>1</v>
      </c>
      <c r="AM183" s="172"/>
      <c r="AN183" s="180"/>
      <c r="AO183" s="180"/>
      <c r="AP183" s="172"/>
      <c r="AR183" s="141" t="s">
        <v>1</v>
      </c>
      <c r="AS183" s="142"/>
      <c r="AT183" s="150"/>
      <c r="AU183" s="150"/>
      <c r="AV183" s="142"/>
      <c r="AX183" s="203" t="s">
        <v>1</v>
      </c>
      <c r="AY183" s="204"/>
      <c r="AZ183" s="212"/>
      <c r="BA183" s="212"/>
      <c r="BB183" s="204"/>
      <c r="BD183" s="235" t="s">
        <v>1</v>
      </c>
      <c r="BE183" s="236"/>
      <c r="BF183" s="236"/>
      <c r="BG183" s="236"/>
      <c r="BH183" s="236"/>
      <c r="BJ183" s="257" t="s">
        <v>1</v>
      </c>
      <c r="BK183" s="180"/>
      <c r="BL183" s="180"/>
      <c r="BM183" s="180"/>
      <c r="BN183" s="180"/>
      <c r="BP183" s="276" t="s">
        <v>1</v>
      </c>
      <c r="BQ183" s="277"/>
      <c r="BR183" s="277"/>
      <c r="BS183" s="277"/>
      <c r="BT183" s="277"/>
      <c r="BV183" s="406" t="s">
        <v>1</v>
      </c>
      <c r="BW183" s="414"/>
      <c r="BX183" s="414"/>
      <c r="BY183" s="414"/>
      <c r="BZ183" s="414"/>
      <c r="CA183" s="193">
        <v>18123243</v>
      </c>
      <c r="CC183" s="193"/>
    </row>
    <row r="184" spans="1:81" ht="14.25">
      <c r="A184" s="13" t="s">
        <v>35</v>
      </c>
      <c r="B184" s="303">
        <v>26098836</v>
      </c>
      <c r="C184" s="302">
        <v>0</v>
      </c>
      <c r="D184" s="302">
        <v>0</v>
      </c>
      <c r="E184" s="70">
        <f aca="true" t="shared" si="524" ref="E184">+B184-C184-D184</f>
        <v>26098836</v>
      </c>
      <c r="F184" s="296"/>
      <c r="H184" s="30" t="s">
        <v>35</v>
      </c>
      <c r="I184" s="31">
        <f>+E184</f>
        <v>26098836</v>
      </c>
      <c r="J184" s="31">
        <v>0</v>
      </c>
      <c r="K184" s="31">
        <v>0</v>
      </c>
      <c r="L184" s="31">
        <f>+I184-J184-K184</f>
        <v>26098836</v>
      </c>
      <c r="N184" s="56" t="s">
        <v>35</v>
      </c>
      <c r="O184" s="57">
        <f>+L184</f>
        <v>26098836</v>
      </c>
      <c r="P184" s="57">
        <v>0</v>
      </c>
      <c r="Q184" s="57">
        <v>0</v>
      </c>
      <c r="R184" s="57">
        <f>+O184-P184-Q184</f>
        <v>26098836</v>
      </c>
      <c r="T184" s="86" t="s">
        <v>35</v>
      </c>
      <c r="U184" s="87">
        <f>+R184</f>
        <v>26098836</v>
      </c>
      <c r="V184" s="91">
        <v>0</v>
      </c>
      <c r="W184" s="91">
        <v>0</v>
      </c>
      <c r="X184" s="87">
        <f>+U184-V184-W184</f>
        <v>26098836</v>
      </c>
      <c r="Z184" s="114" t="s">
        <v>35</v>
      </c>
      <c r="AA184" s="115">
        <f>+X184</f>
        <v>26098836</v>
      </c>
      <c r="AB184" s="116">
        <v>0</v>
      </c>
      <c r="AC184" s="116">
        <v>0</v>
      </c>
      <c r="AD184" s="115">
        <f>+AA184-AB184-AC184</f>
        <v>26098836</v>
      </c>
      <c r="AF184" s="143" t="s">
        <v>35</v>
      </c>
      <c r="AG184" s="144">
        <f>+AD184</f>
        <v>26098836</v>
      </c>
      <c r="AH184" s="145">
        <v>0</v>
      </c>
      <c r="AI184" s="145">
        <v>1091232</v>
      </c>
      <c r="AJ184" s="144">
        <f>+AG184-AH184-AI184</f>
        <v>25007604</v>
      </c>
      <c r="AL184" s="173" t="s">
        <v>35</v>
      </c>
      <c r="AM184" s="174">
        <f>+AJ184</f>
        <v>25007604</v>
      </c>
      <c r="AN184" s="175">
        <v>0</v>
      </c>
      <c r="AO184" s="175">
        <v>1068340</v>
      </c>
      <c r="AP184" s="174">
        <f>+AM184-AN184-AO184</f>
        <v>23939264</v>
      </c>
      <c r="AR184" s="143" t="s">
        <v>35</v>
      </c>
      <c r="AS184" s="144">
        <f>+AP184</f>
        <v>23939264</v>
      </c>
      <c r="AT184" s="145">
        <v>0</v>
      </c>
      <c r="AU184" s="145">
        <v>0</v>
      </c>
      <c r="AV184" s="144">
        <f>+AS184-AT184-AU184</f>
        <v>23939264</v>
      </c>
      <c r="AX184" s="205" t="s">
        <v>35</v>
      </c>
      <c r="AY184" s="206">
        <f>+AV184</f>
        <v>23939264</v>
      </c>
      <c r="AZ184" s="207">
        <v>0</v>
      </c>
      <c r="BA184" s="207">
        <v>5816021</v>
      </c>
      <c r="BB184" s="206">
        <f>+AY184-AZ184-BA184</f>
        <v>18123243</v>
      </c>
      <c r="BD184" s="237" t="s">
        <v>35</v>
      </c>
      <c r="BE184" s="238">
        <f>+BB184</f>
        <v>18123243</v>
      </c>
      <c r="BF184" s="238">
        <v>0</v>
      </c>
      <c r="BG184" s="238">
        <v>0</v>
      </c>
      <c r="BH184" s="238">
        <f>+BE184-BF184-BG184</f>
        <v>18123243</v>
      </c>
      <c r="BJ184" s="181" t="s">
        <v>35</v>
      </c>
      <c r="BK184" s="175">
        <f>+BH184</f>
        <v>18123243</v>
      </c>
      <c r="BL184" s="175">
        <v>0</v>
      </c>
      <c r="BM184" s="175">
        <v>0</v>
      </c>
      <c r="BN184" s="175">
        <f>+BK184-BL184-BM184</f>
        <v>18123243</v>
      </c>
      <c r="BP184" s="278" t="s">
        <v>35</v>
      </c>
      <c r="BQ184" s="279">
        <f>+BN184</f>
        <v>18123243</v>
      </c>
      <c r="BR184" s="279">
        <v>0</v>
      </c>
      <c r="BS184" s="279">
        <v>0</v>
      </c>
      <c r="BT184" s="279">
        <f>+BQ184-BR184-BS184</f>
        <v>18123243</v>
      </c>
      <c r="BV184" s="407" t="s">
        <v>35</v>
      </c>
      <c r="BW184" s="415">
        <f>+B184</f>
        <v>26098836</v>
      </c>
      <c r="BX184" s="415">
        <f>+C184+J184+P184+V184+AB184+AH184+AN184+AT184+AZ184+BF184+BL184+BR184</f>
        <v>0</v>
      </c>
      <c r="BY184" s="415">
        <f>+D184+K184+Q184+W184+AC184+AI184+AO184+AU184+BA184+BG184+BM184+BS184</f>
        <v>7975593</v>
      </c>
      <c r="BZ184" s="415">
        <f aca="true" t="shared" si="525" ref="BZ184">+BW184-BX184-BY184</f>
        <v>18123243</v>
      </c>
      <c r="CC184" s="193"/>
    </row>
    <row r="185" spans="1:81" ht="15">
      <c r="A185" s="3"/>
      <c r="B185" s="249"/>
      <c r="C185" s="249"/>
      <c r="D185" s="249"/>
      <c r="E185" s="249"/>
      <c r="F185" s="296"/>
      <c r="H185" s="25"/>
      <c r="I185" s="24"/>
      <c r="J185" s="24"/>
      <c r="K185" s="24"/>
      <c r="L185" s="24"/>
      <c r="N185" s="51"/>
      <c r="O185" s="50"/>
      <c r="P185" s="50"/>
      <c r="Q185" s="50"/>
      <c r="R185" s="50"/>
      <c r="T185" s="81"/>
      <c r="U185" s="80"/>
      <c r="V185" s="326"/>
      <c r="W185" s="326"/>
      <c r="X185" s="80"/>
      <c r="Z185" s="109"/>
      <c r="AA185" s="108"/>
      <c r="AB185" s="334"/>
      <c r="AC185" s="334"/>
      <c r="AD185" s="108"/>
      <c r="AF185" s="138"/>
      <c r="AG185" s="137"/>
      <c r="AH185" s="137"/>
      <c r="AI185" s="137"/>
      <c r="AJ185" s="137"/>
      <c r="AL185" s="168"/>
      <c r="AM185" s="167"/>
      <c r="AN185" s="183"/>
      <c r="AO185" s="183"/>
      <c r="AP185" s="167"/>
      <c r="AR185" s="138"/>
      <c r="AS185" s="137"/>
      <c r="AT185" s="162"/>
      <c r="AU185" s="162"/>
      <c r="AV185" s="137"/>
      <c r="AX185" s="200"/>
      <c r="AY185" s="199"/>
      <c r="AZ185" s="215"/>
      <c r="BA185" s="215"/>
      <c r="BB185" s="199"/>
      <c r="BC185" s="400"/>
      <c r="BD185" s="401"/>
      <c r="BE185" s="402"/>
      <c r="BF185" s="402"/>
      <c r="BG185" s="402"/>
      <c r="BH185" s="402"/>
      <c r="BI185" s="400"/>
      <c r="BJ185" s="401"/>
      <c r="BK185" s="402"/>
      <c r="BL185" s="402"/>
      <c r="BM185" s="402"/>
      <c r="BN185" s="402"/>
      <c r="BO185" s="400"/>
      <c r="BP185" s="401"/>
      <c r="BQ185" s="402"/>
      <c r="BR185" s="402"/>
      <c r="BS185" s="402"/>
      <c r="BT185" s="402"/>
      <c r="BU185" s="400"/>
      <c r="BV185" s="403"/>
      <c r="BW185" s="404"/>
      <c r="BX185" s="404"/>
      <c r="BY185" s="404"/>
      <c r="BZ185" s="404"/>
      <c r="CC185" s="193"/>
    </row>
    <row r="186" spans="1:81" ht="15">
      <c r="A186" s="3"/>
      <c r="B186" s="249"/>
      <c r="C186" s="249"/>
      <c r="D186" s="249"/>
      <c r="E186" s="249"/>
      <c r="F186" s="296"/>
      <c r="H186" s="25"/>
      <c r="I186" s="24"/>
      <c r="J186" s="24"/>
      <c r="K186" s="24"/>
      <c r="L186" s="24"/>
      <c r="N186" s="51"/>
      <c r="O186" s="50"/>
      <c r="P186" s="50"/>
      <c r="Q186" s="50"/>
      <c r="R186" s="50"/>
      <c r="T186" s="81"/>
      <c r="U186" s="80"/>
      <c r="V186" s="326"/>
      <c r="W186" s="326"/>
      <c r="X186" s="80"/>
      <c r="Z186" s="109"/>
      <c r="AA186" s="108"/>
      <c r="AB186" s="334"/>
      <c r="AC186" s="334"/>
      <c r="AD186" s="108"/>
      <c r="AF186" s="138"/>
      <c r="AG186" s="137"/>
      <c r="AH186" s="137"/>
      <c r="AI186" s="137"/>
      <c r="AJ186" s="137"/>
      <c r="AL186" s="168"/>
      <c r="AM186" s="167"/>
      <c r="AN186" s="183"/>
      <c r="AO186" s="183"/>
      <c r="AP186" s="167"/>
      <c r="AR186" s="138"/>
      <c r="AS186" s="137"/>
      <c r="AT186" s="162"/>
      <c r="AU186" s="162"/>
      <c r="AV186" s="137"/>
      <c r="AX186" s="200"/>
      <c r="AY186" s="199"/>
      <c r="AZ186" s="215"/>
      <c r="BA186" s="215"/>
      <c r="BB186" s="199"/>
      <c r="BC186" s="400"/>
      <c r="BD186" s="401"/>
      <c r="BE186" s="402"/>
      <c r="BF186" s="402"/>
      <c r="BG186" s="402"/>
      <c r="BH186" s="402"/>
      <c r="BI186" s="400"/>
      <c r="BJ186" s="401"/>
      <c r="BK186" s="402"/>
      <c r="BL186" s="402"/>
      <c r="BM186" s="402"/>
      <c r="BN186" s="402"/>
      <c r="BO186" s="400"/>
      <c r="BP186" s="401"/>
      <c r="BQ186" s="402"/>
      <c r="BR186" s="402"/>
      <c r="BS186" s="402"/>
      <c r="BT186" s="402"/>
      <c r="BU186" s="400"/>
      <c r="BV186" s="403"/>
      <c r="BW186" s="404"/>
      <c r="BX186" s="404"/>
      <c r="BY186" s="404"/>
      <c r="BZ186" s="404"/>
      <c r="CC186" s="193"/>
    </row>
    <row r="187" spans="2:81" ht="15.75">
      <c r="B187" s="305"/>
      <c r="C187" s="306" t="str">
        <f>+C2</f>
        <v>ENERO 2021</v>
      </c>
      <c r="D187" s="305"/>
      <c r="E187" s="305"/>
      <c r="F187" s="296"/>
      <c r="H187" s="20"/>
      <c r="I187" s="21"/>
      <c r="J187" s="44" t="str">
        <f>+J2</f>
        <v>FEBRERO 2021</v>
      </c>
      <c r="K187" s="21"/>
      <c r="L187" s="21"/>
      <c r="N187" s="45"/>
      <c r="O187" s="46"/>
      <c r="P187" s="47" t="str">
        <f>+P2</f>
        <v>MARZO 2021</v>
      </c>
      <c r="Q187" s="46"/>
      <c r="R187" s="46"/>
      <c r="T187" s="76"/>
      <c r="U187" s="77"/>
      <c r="V187" s="323" t="str">
        <f>+V2</f>
        <v>ABRIL 2021</v>
      </c>
      <c r="W187" s="324"/>
      <c r="X187" s="77"/>
      <c r="Z187" s="104"/>
      <c r="AA187" s="105"/>
      <c r="AB187" s="331" t="str">
        <f>+AB2</f>
        <v>MAYO 2021</v>
      </c>
      <c r="AC187" s="332"/>
      <c r="AD187" s="105"/>
      <c r="AF187" s="132"/>
      <c r="AG187" s="133"/>
      <c r="AH187" s="134" t="str">
        <f>+AH2</f>
        <v>JUNIO 2021</v>
      </c>
      <c r="AI187" s="133"/>
      <c r="AJ187" s="133"/>
      <c r="AL187" s="163"/>
      <c r="AM187" s="164"/>
      <c r="AN187" s="252" t="str">
        <f>+AN2</f>
        <v>JULIO 2021</v>
      </c>
      <c r="AO187" s="251"/>
      <c r="AP187" s="164"/>
      <c r="AR187" s="132"/>
      <c r="AS187" s="133"/>
      <c r="AT187" s="369" t="str">
        <f>+AT2</f>
        <v>AGOSTO 2021</v>
      </c>
      <c r="AU187" s="370"/>
      <c r="AV187" s="133"/>
      <c r="AX187" s="195"/>
      <c r="AY187" s="196"/>
      <c r="AZ187" s="374" t="str">
        <f>+AZ2</f>
        <v>SEPTIEMBRE 2021</v>
      </c>
      <c r="BA187" s="375"/>
      <c r="BB187" s="196"/>
      <c r="BD187" s="226"/>
      <c r="BE187" s="227"/>
      <c r="BF187" s="228" t="str">
        <f>+BF2</f>
        <v>OCTUBRE 2021</v>
      </c>
      <c r="BG187" s="227"/>
      <c r="BH187" s="227"/>
      <c r="BJ187" s="250"/>
      <c r="BK187" s="251"/>
      <c r="BL187" s="252" t="str">
        <f>+BL2</f>
        <v>NOVIEMBRE 2021</v>
      </c>
      <c r="BM187" s="251"/>
      <c r="BN187" s="251"/>
      <c r="BP187" s="267"/>
      <c r="BQ187" s="268"/>
      <c r="BR187" s="269" t="str">
        <f>+BR2</f>
        <v>DICIEMBRE 2021</v>
      </c>
      <c r="BS187" s="268"/>
      <c r="BT187" s="268"/>
      <c r="BV187" s="383"/>
      <c r="BW187" s="384"/>
      <c r="BX187" s="385" t="str">
        <f>+BX2</f>
        <v>ACUMULADO 2021</v>
      </c>
      <c r="BY187" s="384"/>
      <c r="BZ187" s="384"/>
      <c r="CC187" s="193"/>
    </row>
    <row r="188" spans="1:81" ht="15.75">
      <c r="A188" s="1" t="s">
        <v>30</v>
      </c>
      <c r="B188" s="307" t="s">
        <v>48</v>
      </c>
      <c r="C188" s="307" t="s">
        <v>46</v>
      </c>
      <c r="D188" s="307" t="s">
        <v>47</v>
      </c>
      <c r="E188" s="307" t="s">
        <v>15</v>
      </c>
      <c r="F188" s="296"/>
      <c r="H188" s="20"/>
      <c r="I188" s="22" t="s">
        <v>48</v>
      </c>
      <c r="J188" s="22" t="s">
        <v>46</v>
      </c>
      <c r="K188" s="22" t="s">
        <v>47</v>
      </c>
      <c r="L188" s="22" t="s">
        <v>15</v>
      </c>
      <c r="N188" s="45"/>
      <c r="O188" s="48" t="s">
        <v>48</v>
      </c>
      <c r="P188" s="48" t="s">
        <v>46</v>
      </c>
      <c r="Q188" s="48" t="s">
        <v>47</v>
      </c>
      <c r="R188" s="48" t="s">
        <v>15</v>
      </c>
      <c r="T188" s="76"/>
      <c r="U188" s="78" t="s">
        <v>48</v>
      </c>
      <c r="V188" s="325" t="s">
        <v>46</v>
      </c>
      <c r="W188" s="325" t="s">
        <v>47</v>
      </c>
      <c r="X188" s="78" t="s">
        <v>15</v>
      </c>
      <c r="Z188" s="104"/>
      <c r="AA188" s="106" t="s">
        <v>48</v>
      </c>
      <c r="AB188" s="333" t="s">
        <v>46</v>
      </c>
      <c r="AC188" s="333" t="s">
        <v>47</v>
      </c>
      <c r="AD188" s="106" t="s">
        <v>15</v>
      </c>
      <c r="AF188" s="132"/>
      <c r="AG188" s="135" t="s">
        <v>48</v>
      </c>
      <c r="AH188" s="135" t="s">
        <v>46</v>
      </c>
      <c r="AI188" s="135" t="s">
        <v>47</v>
      </c>
      <c r="AJ188" s="135" t="s">
        <v>15</v>
      </c>
      <c r="AL188" s="163"/>
      <c r="AM188" s="165" t="s">
        <v>48</v>
      </c>
      <c r="AN188" s="253" t="s">
        <v>46</v>
      </c>
      <c r="AO188" s="253" t="s">
        <v>47</v>
      </c>
      <c r="AP188" s="165" t="s">
        <v>15</v>
      </c>
      <c r="AR188" s="132"/>
      <c r="AS188" s="135" t="s">
        <v>48</v>
      </c>
      <c r="AT188" s="339" t="s">
        <v>46</v>
      </c>
      <c r="AU188" s="339" t="s">
        <v>47</v>
      </c>
      <c r="AV188" s="135" t="s">
        <v>15</v>
      </c>
      <c r="AX188" s="195"/>
      <c r="AY188" s="197" t="s">
        <v>48</v>
      </c>
      <c r="AZ188" s="376" t="s">
        <v>46</v>
      </c>
      <c r="BA188" s="376" t="s">
        <v>47</v>
      </c>
      <c r="BB188" s="197" t="s">
        <v>15</v>
      </c>
      <c r="BD188" s="226"/>
      <c r="BE188" s="229" t="s">
        <v>48</v>
      </c>
      <c r="BF188" s="229" t="s">
        <v>46</v>
      </c>
      <c r="BG188" s="229" t="s">
        <v>47</v>
      </c>
      <c r="BH188" s="229" t="s">
        <v>15</v>
      </c>
      <c r="BJ188" s="250"/>
      <c r="BK188" s="253" t="s">
        <v>48</v>
      </c>
      <c r="BL188" s="253" t="s">
        <v>46</v>
      </c>
      <c r="BM188" s="253" t="s">
        <v>47</v>
      </c>
      <c r="BN188" s="253" t="s">
        <v>15</v>
      </c>
      <c r="BP188" s="267"/>
      <c r="BQ188" s="270" t="s">
        <v>48</v>
      </c>
      <c r="BR188" s="270" t="s">
        <v>46</v>
      </c>
      <c r="BS188" s="270" t="s">
        <v>47</v>
      </c>
      <c r="BT188" s="270" t="s">
        <v>15</v>
      </c>
      <c r="BV188" s="386" t="s">
        <v>30</v>
      </c>
      <c r="BW188" s="387" t="s">
        <v>45</v>
      </c>
      <c r="BX188" s="387" t="s">
        <v>42</v>
      </c>
      <c r="BY188" s="387" t="s">
        <v>43</v>
      </c>
      <c r="BZ188" s="387" t="s">
        <v>44</v>
      </c>
      <c r="CC188" s="193"/>
    </row>
    <row r="189" spans="1:81" ht="15.75">
      <c r="A189" s="1" t="s">
        <v>29</v>
      </c>
      <c r="B189" s="249"/>
      <c r="C189" s="249"/>
      <c r="D189" s="249"/>
      <c r="E189" s="249"/>
      <c r="F189" s="296"/>
      <c r="H189" s="23" t="s">
        <v>29</v>
      </c>
      <c r="I189" s="24"/>
      <c r="J189" s="24"/>
      <c r="K189" s="24"/>
      <c r="L189" s="24"/>
      <c r="N189" s="49" t="s">
        <v>29</v>
      </c>
      <c r="O189" s="50"/>
      <c r="P189" s="50"/>
      <c r="Q189" s="50"/>
      <c r="R189" s="50"/>
      <c r="T189" s="79" t="s">
        <v>29</v>
      </c>
      <c r="U189" s="80"/>
      <c r="V189" s="326"/>
      <c r="W189" s="326"/>
      <c r="X189" s="80"/>
      <c r="Z189" s="107" t="s">
        <v>29</v>
      </c>
      <c r="AA189" s="108"/>
      <c r="AB189" s="334"/>
      <c r="AC189" s="334"/>
      <c r="AD189" s="108"/>
      <c r="AF189" s="136" t="s">
        <v>29</v>
      </c>
      <c r="AG189" s="137"/>
      <c r="AH189" s="137"/>
      <c r="AI189" s="137"/>
      <c r="AJ189" s="137"/>
      <c r="AL189" s="166" t="s">
        <v>29</v>
      </c>
      <c r="AM189" s="167"/>
      <c r="AN189" s="183"/>
      <c r="AO189" s="183"/>
      <c r="AP189" s="167"/>
      <c r="AR189" s="136" t="s">
        <v>29</v>
      </c>
      <c r="AS189" s="137"/>
      <c r="AT189" s="162"/>
      <c r="AU189" s="162"/>
      <c r="AV189" s="137"/>
      <c r="AX189" s="198" t="s">
        <v>29</v>
      </c>
      <c r="AY189" s="199"/>
      <c r="AZ189" s="215"/>
      <c r="BA189" s="215"/>
      <c r="BB189" s="199"/>
      <c r="BD189" s="230" t="s">
        <v>29</v>
      </c>
      <c r="BE189" s="231"/>
      <c r="BF189" s="231"/>
      <c r="BG189" s="231"/>
      <c r="BH189" s="231"/>
      <c r="BJ189" s="254" t="s">
        <v>29</v>
      </c>
      <c r="BK189" s="183"/>
      <c r="BL189" s="183"/>
      <c r="BM189" s="183"/>
      <c r="BN189" s="183"/>
      <c r="BP189" s="271" t="s">
        <v>29</v>
      </c>
      <c r="BQ189" s="272"/>
      <c r="BR189" s="272"/>
      <c r="BS189" s="272"/>
      <c r="BT189" s="272"/>
      <c r="BV189" s="386" t="s">
        <v>29</v>
      </c>
      <c r="BW189" s="389"/>
      <c r="BX189" s="389"/>
      <c r="BY189" s="389"/>
      <c r="BZ189" s="389"/>
      <c r="CC189" s="193"/>
    </row>
    <row r="190" spans="1:81" ht="15">
      <c r="A190" s="3"/>
      <c r="B190" s="249"/>
      <c r="C190" s="249"/>
      <c r="D190" s="249"/>
      <c r="E190" s="249"/>
      <c r="F190" s="296"/>
      <c r="H190" s="25"/>
      <c r="I190" s="24"/>
      <c r="J190" s="24"/>
      <c r="K190" s="24"/>
      <c r="L190" s="24"/>
      <c r="N190" s="51"/>
      <c r="O190" s="50"/>
      <c r="P190" s="50"/>
      <c r="Q190" s="50"/>
      <c r="R190" s="50"/>
      <c r="T190" s="81"/>
      <c r="U190" s="80"/>
      <c r="V190" s="326"/>
      <c r="W190" s="326"/>
      <c r="X190" s="80"/>
      <c r="Z190" s="109"/>
      <c r="AA190" s="108"/>
      <c r="AB190" s="334"/>
      <c r="AC190" s="334"/>
      <c r="AD190" s="108"/>
      <c r="AF190" s="138"/>
      <c r="AG190" s="137"/>
      <c r="AH190" s="137"/>
      <c r="AI190" s="137"/>
      <c r="AJ190" s="137"/>
      <c r="AL190" s="168"/>
      <c r="AM190" s="167"/>
      <c r="AN190" s="183"/>
      <c r="AO190" s="183"/>
      <c r="AP190" s="167"/>
      <c r="AR190" s="138"/>
      <c r="AS190" s="137"/>
      <c r="AT190" s="162"/>
      <c r="AU190" s="162"/>
      <c r="AV190" s="137"/>
      <c r="AX190" s="200"/>
      <c r="AY190" s="199"/>
      <c r="AZ190" s="215"/>
      <c r="BA190" s="215"/>
      <c r="BB190" s="199"/>
      <c r="BD190" s="232"/>
      <c r="BE190" s="231"/>
      <c r="BF190" s="231"/>
      <c r="BG190" s="231"/>
      <c r="BH190" s="231"/>
      <c r="BJ190" s="255"/>
      <c r="BK190" s="183"/>
      <c r="BL190" s="183"/>
      <c r="BM190" s="183"/>
      <c r="BN190" s="183"/>
      <c r="BP190" s="273"/>
      <c r="BQ190" s="272"/>
      <c r="BR190" s="272"/>
      <c r="BS190" s="272"/>
      <c r="BT190" s="272"/>
      <c r="BV190" s="392"/>
      <c r="BW190" s="389"/>
      <c r="BX190" s="389"/>
      <c r="BY190" s="389"/>
      <c r="BZ190" s="389"/>
      <c r="CC190" s="193"/>
    </row>
    <row r="191" spans="1:81" ht="15">
      <c r="A191" s="9" t="s">
        <v>14</v>
      </c>
      <c r="B191" s="308">
        <f>+B7+B34+B75+B95+B113+B129</f>
        <v>2099103105</v>
      </c>
      <c r="C191" s="308">
        <f>+C7+C34+C75+C95+C113+C129</f>
        <v>0</v>
      </c>
      <c r="D191" s="308">
        <f>+D7+D34+D75+D95+D113+D129</f>
        <v>0</v>
      </c>
      <c r="E191" s="308">
        <f>+E7+E34+E75+E95+E113+E129</f>
        <v>2099103105</v>
      </c>
      <c r="F191" s="296"/>
      <c r="H191" s="39" t="s">
        <v>14</v>
      </c>
      <c r="I191" s="40">
        <f>+I7+I34+I75+I95+I113+I129</f>
        <v>2099103105</v>
      </c>
      <c r="J191" s="40">
        <f>+J7+J34+J75+J95+J113+J129</f>
        <v>0</v>
      </c>
      <c r="K191" s="40">
        <f>+K7+K34+K75+K95+K113+K129</f>
        <v>0</v>
      </c>
      <c r="L191" s="40">
        <f>+L7+L34+L75+L95+L113+L129</f>
        <v>2099103105</v>
      </c>
      <c r="N191" s="65" t="s">
        <v>14</v>
      </c>
      <c r="O191" s="66">
        <f>+O7+O34+O75+O95+O113+O129</f>
        <v>2099103105</v>
      </c>
      <c r="P191" s="66">
        <f>+P7+P34+P75+P95+P113+P129</f>
        <v>263762205</v>
      </c>
      <c r="Q191" s="66">
        <f>+Q7+Q34+Q75+Q95+Q113+Q129</f>
        <v>0</v>
      </c>
      <c r="R191" s="66">
        <f>+R7+R34+R75+R95+R113+R129</f>
        <v>1835340900</v>
      </c>
      <c r="T191" s="97" t="s">
        <v>14</v>
      </c>
      <c r="U191" s="98">
        <f>+U7+U34+U75+U95+U113+U129</f>
        <v>1835340900</v>
      </c>
      <c r="V191" s="329">
        <f>+V7+V34+V75+V95+V113+V129</f>
        <v>0</v>
      </c>
      <c r="W191" s="329">
        <f>+W7+W34+W75+W95+W113+W129</f>
        <v>0</v>
      </c>
      <c r="X191" s="98">
        <f>+X7+X34+X75+X95+X113+X129</f>
        <v>1835340900</v>
      </c>
      <c r="Z191" s="128" t="s">
        <v>14</v>
      </c>
      <c r="AA191" s="129">
        <f>+AA7+AA34+AA75+AA95+AA113+AA129</f>
        <v>1835340900</v>
      </c>
      <c r="AB191" s="337">
        <f>+AB7+AB34+AB75+AB95+AB113+AB129</f>
        <v>1195748981</v>
      </c>
      <c r="AC191" s="337">
        <f>+AC7+AC34+AC75+AC95+AC113+AC129</f>
        <v>0</v>
      </c>
      <c r="AD191" s="129">
        <f>+AD7+AD34+AD75+AD95+AD113+AD129</f>
        <v>639591919</v>
      </c>
      <c r="AF191" s="157" t="s">
        <v>14</v>
      </c>
      <c r="AG191" s="158">
        <f>+AG7+AG34+AG75+AG95+AG113+AG129</f>
        <v>639591919</v>
      </c>
      <c r="AH191" s="158">
        <f>+AH7+AH34+AH75+AH95+AH113+AH129</f>
        <v>0</v>
      </c>
      <c r="AI191" s="158">
        <f>+AI7+AI34+AI75+AI95+AI113+AI129</f>
        <v>0</v>
      </c>
      <c r="AJ191" s="158">
        <f>+AJ7+AJ34+AJ75+AJ95+AJ113+AJ129</f>
        <v>639591919</v>
      </c>
      <c r="AL191" s="189" t="s">
        <v>14</v>
      </c>
      <c r="AM191" s="190">
        <f>+AM7+AM34+AM75+AM95+AM113+AM129</f>
        <v>639591919</v>
      </c>
      <c r="AN191" s="264">
        <f>+AN7+AN34+AN75+AN95+AN113+AN129</f>
        <v>0</v>
      </c>
      <c r="AO191" s="264">
        <f>+AO7+AO34+AO75+AO95+AO113+AO129</f>
        <v>0</v>
      </c>
      <c r="AP191" s="190">
        <f>+AP7+AP34+AP75+AP95+AP113+AP129</f>
        <v>639591919</v>
      </c>
      <c r="AR191" s="157" t="s">
        <v>14</v>
      </c>
      <c r="AS191" s="158">
        <f>+AS7+AS34+AS75+AS95+AS113+AS129</f>
        <v>639591919</v>
      </c>
      <c r="AT191" s="372">
        <f>+AT7+AT34+AT75+AT95+AT113+AT129</f>
        <v>0</v>
      </c>
      <c r="AU191" s="372">
        <f>+AU7+AU34+AU75+AU95+AU113+AU129</f>
        <v>0</v>
      </c>
      <c r="AV191" s="158">
        <f>+AV7+AV34+AV75+AV95+AV113+AV129</f>
        <v>639591919</v>
      </c>
      <c r="AX191" s="221" t="s">
        <v>14</v>
      </c>
      <c r="AY191" s="222">
        <f>+AY7+AY34+AY75+AY95+AY113+AY129</f>
        <v>639591919</v>
      </c>
      <c r="AZ191" s="377">
        <f>+AZ7+AZ34+AZ75+AZ95+AZ113+AZ129</f>
        <v>0</v>
      </c>
      <c r="BA191" s="377">
        <f>+BA7+BA34+BA75+BA95+BA113+BA129</f>
        <v>0</v>
      </c>
      <c r="BB191" s="222">
        <f>+BB7+BB34+BB75+BB95+BB113+BB129</f>
        <v>639591919</v>
      </c>
      <c r="BD191" s="246" t="s">
        <v>14</v>
      </c>
      <c r="BE191" s="247">
        <f>+BE7+BE34+BE75+BE95+BE113+BE129</f>
        <v>639591919</v>
      </c>
      <c r="BF191" s="247">
        <f>+BF7+BF34+BF75+BF95+BF113+BF129</f>
        <v>0</v>
      </c>
      <c r="BG191" s="247">
        <f>+BG7+BG34+BG75+BG95+BG113+BG129</f>
        <v>0</v>
      </c>
      <c r="BH191" s="247">
        <f>+BH7+BH34+BH75+BH95+BH113+BH129</f>
        <v>639591919</v>
      </c>
      <c r="BJ191" s="263" t="s">
        <v>14</v>
      </c>
      <c r="BK191" s="264">
        <f>+BK7+BK34+BK75+BK95+BK113+BK129</f>
        <v>639591919</v>
      </c>
      <c r="BL191" s="264">
        <f>+BL7+BL34+BL75+BL95+BL113+BL129</f>
        <v>0</v>
      </c>
      <c r="BM191" s="264">
        <f>+BM7+BM34+BM75+BM95+BM113+BM129</f>
        <v>0</v>
      </c>
      <c r="BN191" s="264">
        <f>+BN7+BN34+BN75+BN95+BN113+BN129</f>
        <v>639591919</v>
      </c>
      <c r="BP191" s="287" t="s">
        <v>14</v>
      </c>
      <c r="BQ191" s="288">
        <f>+BQ7+BQ34+BQ75+BQ95+BQ113+BQ129</f>
        <v>639591919</v>
      </c>
      <c r="BR191" s="288">
        <f>+BR7+BR34+BR75+BR95+BR113+BR129</f>
        <v>0</v>
      </c>
      <c r="BS191" s="288">
        <f>+BS7+BS34+BS75+BS95+BS113+BS129</f>
        <v>0</v>
      </c>
      <c r="BT191" s="288">
        <f>+BT7+BT34+BT75+BT95+BT113+BT129</f>
        <v>639591919</v>
      </c>
      <c r="BV191" s="396" t="s">
        <v>14</v>
      </c>
      <c r="BW191" s="397">
        <f>+BW7+BW34+BW75+BW95+BW113+BW129</f>
        <v>2099103105</v>
      </c>
      <c r="BX191" s="397">
        <f aca="true" t="shared" si="526" ref="BX191:BZ191">+BX7+BX34+BX75+BX95+BX113+BX129</f>
        <v>1459511186</v>
      </c>
      <c r="BY191" s="397">
        <f t="shared" si="526"/>
        <v>0</v>
      </c>
      <c r="BZ191" s="397">
        <f t="shared" si="526"/>
        <v>639591919</v>
      </c>
      <c r="CA191" s="193">
        <f>+BW7+BW34+BW75+BW95+BW113+BW129</f>
        <v>2099103105</v>
      </c>
      <c r="CB191" s="193"/>
      <c r="CC191" s="193"/>
    </row>
    <row r="192" spans="1:81" ht="15">
      <c r="A192" s="4"/>
      <c r="B192" s="309"/>
      <c r="C192" s="309"/>
      <c r="D192" s="309"/>
      <c r="E192" s="309"/>
      <c r="F192" s="296"/>
      <c r="H192" s="41"/>
      <c r="I192" s="42"/>
      <c r="J192" s="42"/>
      <c r="K192" s="42"/>
      <c r="L192" s="42"/>
      <c r="N192" s="67"/>
      <c r="O192" s="68"/>
      <c r="P192" s="68"/>
      <c r="Q192" s="68"/>
      <c r="R192" s="68"/>
      <c r="T192" s="99"/>
      <c r="U192" s="100"/>
      <c r="V192" s="330"/>
      <c r="W192" s="330"/>
      <c r="X192" s="100"/>
      <c r="Z192" s="130"/>
      <c r="AA192" s="131"/>
      <c r="AB192" s="338"/>
      <c r="AC192" s="338"/>
      <c r="AD192" s="131"/>
      <c r="AF192" s="159"/>
      <c r="AG192" s="160"/>
      <c r="AH192" s="160"/>
      <c r="AI192" s="160"/>
      <c r="AJ192" s="160"/>
      <c r="AL192" s="191"/>
      <c r="AM192" s="192"/>
      <c r="AN192" s="265"/>
      <c r="AO192" s="265"/>
      <c r="AP192" s="192"/>
      <c r="AR192" s="159"/>
      <c r="AS192" s="160"/>
      <c r="AT192" s="373"/>
      <c r="AU192" s="373"/>
      <c r="AV192" s="160"/>
      <c r="AX192" s="223"/>
      <c r="AY192" s="224"/>
      <c r="AZ192" s="378"/>
      <c r="BA192" s="378"/>
      <c r="BB192" s="224"/>
      <c r="BD192" s="245"/>
      <c r="BE192" s="248"/>
      <c r="BF192" s="248"/>
      <c r="BG192" s="248"/>
      <c r="BH192" s="248"/>
      <c r="BJ192" s="262"/>
      <c r="BK192" s="265"/>
      <c r="BL192" s="265"/>
      <c r="BM192" s="265"/>
      <c r="BN192" s="265"/>
      <c r="BP192" s="286"/>
      <c r="BQ192" s="289"/>
      <c r="BR192" s="289"/>
      <c r="BS192" s="289"/>
      <c r="BT192" s="289"/>
      <c r="BV192" s="398"/>
      <c r="BW192" s="399"/>
      <c r="BX192" s="399"/>
      <c r="BY192" s="399"/>
      <c r="BZ192" s="399"/>
      <c r="CB192" s="193"/>
      <c r="CC192" s="193"/>
    </row>
    <row r="193" spans="1:81" ht="15">
      <c r="A193" s="9" t="s">
        <v>12</v>
      </c>
      <c r="B193" s="308">
        <f>+B12+B39+B59+B79+B99+B117+B133</f>
        <v>15620814278.2</v>
      </c>
      <c r="C193" s="308">
        <f>+C12+C39+C59+C79+C99+C117+C133</f>
        <v>270932788</v>
      </c>
      <c r="D193" s="308">
        <f>+D12+D39+D59+D79+D99+D117+D133</f>
        <v>0</v>
      </c>
      <c r="E193" s="308">
        <f>+E12+E39+E59+E79+E99+E117+E133</f>
        <v>15349881490.2</v>
      </c>
      <c r="F193" s="296"/>
      <c r="H193" s="39" t="s">
        <v>12</v>
      </c>
      <c r="I193" s="40">
        <f>+I12+I39+I59+I79+I99+I117+I133</f>
        <v>15349881490.2</v>
      </c>
      <c r="J193" s="40">
        <f>+J12+J39+J59+J79+J99+J117+J133</f>
        <v>2501341266</v>
      </c>
      <c r="K193" s="40">
        <f>+K12+K39+K59+K79+K99+K117+K133</f>
        <v>5991456</v>
      </c>
      <c r="L193" s="40">
        <f>+L12+L39+L59+L79+L99+L117+L133</f>
        <v>12842548768.2</v>
      </c>
      <c r="N193" s="65" t="s">
        <v>12</v>
      </c>
      <c r="O193" s="66">
        <f>+O12+O39+O59+O79+O99+O117+O133</f>
        <v>12842548768.2</v>
      </c>
      <c r="P193" s="66">
        <f>+P12+P39+P59+P79+P99+P117+P133</f>
        <v>2430556685</v>
      </c>
      <c r="Q193" s="66">
        <f>+Q12+Q39+Q59+Q79+Q99+Q117+Q133</f>
        <v>28238178</v>
      </c>
      <c r="R193" s="66">
        <f>+R12+R39+R59+R79+R99+R117+R133</f>
        <v>10383753905.2</v>
      </c>
      <c r="T193" s="97" t="s">
        <v>12</v>
      </c>
      <c r="U193" s="98">
        <f>+U12+U39+U59+U79+U99+U117+U133</f>
        <v>10383753905.2</v>
      </c>
      <c r="V193" s="329">
        <f>+V12+V39+V59+V79+V99+V117+V133</f>
        <v>2517662581</v>
      </c>
      <c r="W193" s="329">
        <f>+W12+W39+W59+W79+W99+W117+W133</f>
        <v>583421977</v>
      </c>
      <c r="X193" s="98">
        <f>+X12+X39+X59+X79+X99+X117+X133</f>
        <v>7282669347.2</v>
      </c>
      <c r="Z193" s="128" t="s">
        <v>12</v>
      </c>
      <c r="AA193" s="129">
        <f>+AA12+AA39+AA59+AA79+AA99+AA117+AA133</f>
        <v>7282669347.2</v>
      </c>
      <c r="AB193" s="337">
        <f>+AB12+AB39+AB59+AB79+AB99+AB117+AB133</f>
        <v>1834097447</v>
      </c>
      <c r="AC193" s="337">
        <f>+AC12+AC39+AC59+AC79+AC99+AC117+AC133</f>
        <v>296827536</v>
      </c>
      <c r="AD193" s="129">
        <f>+AD12+AD39+AD59+AD79+AD99+AD117+AD133</f>
        <v>5151744364.2</v>
      </c>
      <c r="AF193" s="157" t="s">
        <v>12</v>
      </c>
      <c r="AG193" s="158">
        <f>+AG12+AG39+AG59+AG79+AG99+AG117+AG133</f>
        <v>5151744364.2</v>
      </c>
      <c r="AH193" s="158">
        <f>+AH12+AH39+AH59+AH79+AH99+AH117+AH133</f>
        <v>1134974454</v>
      </c>
      <c r="AI193" s="158">
        <f>+AI12+AI39+AI59+AI79+AI99+AI117+AI133</f>
        <v>108516237</v>
      </c>
      <c r="AJ193" s="158">
        <f>+AJ12+AJ39+AJ59+AJ79+AJ99+AJ117+AJ133</f>
        <v>3908253673.2</v>
      </c>
      <c r="AL193" s="189" t="s">
        <v>12</v>
      </c>
      <c r="AM193" s="190">
        <f>+AM12+AM39+AM59+AM79+AM99+AM117+AM133</f>
        <v>3908253673.2</v>
      </c>
      <c r="AN193" s="264">
        <f>+AN12+AN39+AN59+AN79+AN99+AN117+AN133</f>
        <v>184108493</v>
      </c>
      <c r="AO193" s="264">
        <f>+AO12+AO39+AO59+AO79+AO99+AO117+AO133</f>
        <v>193808811</v>
      </c>
      <c r="AP193" s="190">
        <f>+AP12+AP39+AP59+AP79+AP99+AP117+AP133</f>
        <v>3530336369.2</v>
      </c>
      <c r="AR193" s="157" t="s">
        <v>12</v>
      </c>
      <c r="AS193" s="158">
        <f>+AS12+AS39+AS59+AS79+AS99+AS117+AS133</f>
        <v>3530336369.2</v>
      </c>
      <c r="AT193" s="372">
        <f>+AT12+AT39+AT59+AT79+AT99+AT117+AT133</f>
        <v>288398948</v>
      </c>
      <c r="AU193" s="372">
        <f>+AU12+AU39+AU59+AU79+AU99+AU117+AU133</f>
        <v>60048972</v>
      </c>
      <c r="AV193" s="158">
        <f>+AV12+AV39+AV59+AV79+AV99+AV117+AV133</f>
        <v>3181888449.2</v>
      </c>
      <c r="AX193" s="221" t="s">
        <v>12</v>
      </c>
      <c r="AY193" s="222">
        <f>+AY12+AY39+AY59+AY79+AY99+AY117+AY133</f>
        <v>3181888449.2</v>
      </c>
      <c r="AZ193" s="377">
        <f>+AZ12+AZ39+AZ59+AZ79+AZ99+AZ117+AZ133</f>
        <v>163044398</v>
      </c>
      <c r="BA193" s="377">
        <f>+BA12+BA39+BA59+BA79+BA99+BA117+BA133</f>
        <v>431721</v>
      </c>
      <c r="BB193" s="222">
        <f>+BB12+BB39+BB59+BB79+BB99+BB117+BB133</f>
        <v>3018412330.2</v>
      </c>
      <c r="BD193" s="246" t="s">
        <v>12</v>
      </c>
      <c r="BE193" s="247">
        <f>+BE12+BE39+BE59+BE79+BE99+BE117+BE133</f>
        <v>3018412330.2</v>
      </c>
      <c r="BF193" s="247">
        <f>+BF12+BF39+BF59+BF79+BF99+BF117+BF133</f>
        <v>0</v>
      </c>
      <c r="BG193" s="247">
        <f>+BG12+BG39+BG59+BG79+BG99+BG117+BG133</f>
        <v>0</v>
      </c>
      <c r="BH193" s="247">
        <f>+BH12+BH39+BH59+BH79+BH99+BH117+BH133</f>
        <v>3018412330.2</v>
      </c>
      <c r="BJ193" s="263" t="s">
        <v>12</v>
      </c>
      <c r="BK193" s="264">
        <f>+BK12+BK39+BK59+BK79+BK99+BK117+BK133</f>
        <v>3018412330.2</v>
      </c>
      <c r="BL193" s="264">
        <f>+BL12+BL39+BL59+BL79+BL99+BL117+BL133</f>
        <v>0</v>
      </c>
      <c r="BM193" s="264">
        <f>+BM12+BM39+BM59+BM79+BM99+BM117+BM133</f>
        <v>0</v>
      </c>
      <c r="BN193" s="264">
        <f>+BN12+BN39+BN59+BN79+BN99+BN117+BN133</f>
        <v>3018412330.2</v>
      </c>
      <c r="BP193" s="287" t="s">
        <v>12</v>
      </c>
      <c r="BQ193" s="288">
        <f>+BQ12+BQ39+BQ59+BQ79+BQ99+BQ117+BQ133</f>
        <v>3018412330.2</v>
      </c>
      <c r="BR193" s="288">
        <f>+BR12+BR39+BR59+BR79+BR99+BR117+BR133</f>
        <v>0</v>
      </c>
      <c r="BS193" s="288">
        <f>+BS12+BS39+BS59+BS79+BS99+BS117+BS133</f>
        <v>0</v>
      </c>
      <c r="BT193" s="288">
        <f>+BT12+BT39+BT59+BT79+BT99+BT117+BT133</f>
        <v>3018412330.2</v>
      </c>
      <c r="BV193" s="396" t="s">
        <v>12</v>
      </c>
      <c r="BW193" s="397">
        <f>+BW12+BW39+BW59+BW79+BW99+BW117+BW133</f>
        <v>15620814278.2</v>
      </c>
      <c r="BX193" s="397">
        <f aca="true" t="shared" si="527" ref="BX193:BZ193">+BX12+BX39+BX59+BX79+BX99+BX117+BX133</f>
        <v>11325117060</v>
      </c>
      <c r="BY193" s="397">
        <f t="shared" si="527"/>
        <v>1277284888</v>
      </c>
      <c r="BZ193" s="397">
        <f t="shared" si="527"/>
        <v>3018412330.2</v>
      </c>
      <c r="CA193" s="193">
        <f>+BW12+BW39+BW59+BW79+BW99+BW117+BW133</f>
        <v>15620814278.2</v>
      </c>
      <c r="CB193" s="193"/>
      <c r="CC193" s="193"/>
    </row>
    <row r="194" spans="1:81" ht="15">
      <c r="A194" s="3"/>
      <c r="B194" s="301"/>
      <c r="C194" s="301"/>
      <c r="D194" s="301"/>
      <c r="E194" s="301"/>
      <c r="F194" s="296"/>
      <c r="H194" s="25"/>
      <c r="I194" s="35"/>
      <c r="J194" s="35"/>
      <c r="K194" s="35"/>
      <c r="L194" s="35"/>
      <c r="N194" s="51"/>
      <c r="O194" s="61"/>
      <c r="P194" s="61"/>
      <c r="Q194" s="61"/>
      <c r="R194" s="61"/>
      <c r="T194" s="81"/>
      <c r="U194" s="93"/>
      <c r="V194" s="328"/>
      <c r="W194" s="328"/>
      <c r="X194" s="93"/>
      <c r="Z194" s="109"/>
      <c r="AA194" s="124"/>
      <c r="AB194" s="336"/>
      <c r="AC194" s="336"/>
      <c r="AD194" s="124"/>
      <c r="AF194" s="138"/>
      <c r="AG194" s="153"/>
      <c r="AH194" s="153"/>
      <c r="AI194" s="153"/>
      <c r="AJ194" s="153"/>
      <c r="AL194" s="168"/>
      <c r="AM194" s="185"/>
      <c r="AN194" s="260"/>
      <c r="AO194" s="260"/>
      <c r="AP194" s="185"/>
      <c r="AR194" s="138"/>
      <c r="AS194" s="153"/>
      <c r="AT194" s="340"/>
      <c r="AU194" s="340"/>
      <c r="AV194" s="153"/>
      <c r="AX194" s="200"/>
      <c r="AY194" s="217"/>
      <c r="AZ194" s="225"/>
      <c r="BA194" s="225"/>
      <c r="BB194" s="217"/>
      <c r="BD194" s="232"/>
      <c r="BE194" s="243"/>
      <c r="BF194" s="243"/>
      <c r="BG194" s="243"/>
      <c r="BH194" s="243"/>
      <c r="BJ194" s="255"/>
      <c r="BK194" s="260"/>
      <c r="BL194" s="260"/>
      <c r="BM194" s="260"/>
      <c r="BN194" s="260"/>
      <c r="BP194" s="273"/>
      <c r="BQ194" s="284"/>
      <c r="BR194" s="284"/>
      <c r="BS194" s="284"/>
      <c r="BT194" s="284"/>
      <c r="BV194" s="392"/>
      <c r="BW194" s="393"/>
      <c r="BX194" s="393"/>
      <c r="BY194" s="393"/>
      <c r="BZ194" s="393"/>
      <c r="CB194" s="193"/>
      <c r="CC194" s="193"/>
    </row>
    <row r="195" spans="1:81" ht="15">
      <c r="A195" s="9" t="s">
        <v>13</v>
      </c>
      <c r="B195" s="308">
        <f>+B17+B44+B64+B83+B103+B122+B137+B144+B151+B159+B166+B174+B182</f>
        <v>49620216002</v>
      </c>
      <c r="C195" s="308">
        <f>+C17+C44+C64+C83+C103+C122+C137+C144+C151+C159+C166+C174+C182</f>
        <v>37054991</v>
      </c>
      <c r="D195" s="308">
        <f>+D17+D44+D64+D83+D103+D122+D137+D144+D151+D159+D166+D174+D182</f>
        <v>30534020</v>
      </c>
      <c r="E195" s="308">
        <f>+E17+E44+E64+E83+E103+E122+E137+E144+E151+E159+E166+E174+E182</f>
        <v>49552626991</v>
      </c>
      <c r="F195" s="296"/>
      <c r="H195" s="39" t="s">
        <v>13</v>
      </c>
      <c r="I195" s="40">
        <f>+I17+I44+I64+I83+I103+I122+I137+I144+I151+I159+I166+I174+I182</f>
        <v>49552626991</v>
      </c>
      <c r="J195" s="40">
        <f>+J17+J44+J64+J83+J103+J122+J137+J144+J151+J159+J166+J174+J182</f>
        <v>2425602346</v>
      </c>
      <c r="K195" s="40">
        <f>+K17+K44+K64+K83+K103+K122+K137+K144+K151+K159+K166+K174+K182</f>
        <v>3103890</v>
      </c>
      <c r="L195" s="40">
        <f>+L17+L44+L64+L83+L103+L122+L137+L144+L151+L159+L166+L174+L182</f>
        <v>47123920755</v>
      </c>
      <c r="N195" s="65" t="s">
        <v>13</v>
      </c>
      <c r="O195" s="66">
        <f>+O17+O44+O64+O83+O103+O122+O137+O144+O151+O159+O166+O174+O182</f>
        <v>47123920755</v>
      </c>
      <c r="P195" s="66">
        <f>+P17+P44+P64+P83+P103+P122+P137+P144+P151+P159+P166+P174+P182</f>
        <v>626532448</v>
      </c>
      <c r="Q195" s="66">
        <f>+Q17+Q44+Q64+Q83+Q103+Q122+Q137+Q144+Q151+Q159+Q166+Q174+Q182</f>
        <v>32705554</v>
      </c>
      <c r="R195" s="66">
        <f>+R17+R44+R64+R83+R103+R122+R137+R144+R151+R159+R166+R174+R182</f>
        <v>46464682753</v>
      </c>
      <c r="T195" s="97" t="s">
        <v>13</v>
      </c>
      <c r="U195" s="98">
        <f>+U17+U44+U64+U83+U103+U122+U137+U144+U151+U159+U166+U174+U182</f>
        <v>46464682753</v>
      </c>
      <c r="V195" s="329">
        <f>+V17+V44+V64+V83+V103+V122+V137+V144+V151+V159+V166+V174+V182</f>
        <v>2557468543</v>
      </c>
      <c r="W195" s="329">
        <f>+W17+W44+W64+W83+W103+W122+W137+W144+W151+W159+W166+W174+W182</f>
        <v>80922317</v>
      </c>
      <c r="X195" s="98">
        <f>+X17+X44+X64+X83+X103+X122+X137+X144+X151+X159+X166+X174+X182</f>
        <v>43826291893</v>
      </c>
      <c r="Z195" s="128" t="s">
        <v>13</v>
      </c>
      <c r="AA195" s="129">
        <f>+AA17+AA44+AA64+AA83+AA103+AA122+AA137+AA144+AA151+AA159+AA166+AA174+AA182</f>
        <v>43826291893</v>
      </c>
      <c r="AB195" s="337">
        <f>+AB17+AB44+AB64+AB83+AB103+AB122+AB137+AB144+AB151+AB159+AB166+AB174+AB182</f>
        <v>2432788624</v>
      </c>
      <c r="AC195" s="337">
        <f>+AC17+AC44+AC64+AC83+AC103+AC122+AC137+AC144+AC151+AC159+AC166+AC174+AC182</f>
        <v>261723610</v>
      </c>
      <c r="AD195" s="129">
        <f>+AD17+AD44+AD64+AD83+AD103+AD122+AD137+AD144+AD151+AD159+AD166+AD174+AD182</f>
        <v>41131779659</v>
      </c>
      <c r="AF195" s="157" t="s">
        <v>13</v>
      </c>
      <c r="AG195" s="158">
        <f>+AG17+AG44+AG64+AG83+AG103+AG122+AG137+AG144+AG151+AG159+AG166+AG174+AG182</f>
        <v>41131779659</v>
      </c>
      <c r="AH195" s="158">
        <f>+AH17+AH44+AH64+AH83+AH103+AH122+AH137+AH144+AH151+AH159+AH166+AH174+AH182</f>
        <v>2117465074</v>
      </c>
      <c r="AI195" s="158">
        <f>+AI17+AI44+AI64+AI83+AI103+AI122+AI137+AI144+AI151+AI159+AI166+AI174+AI182</f>
        <v>54430224</v>
      </c>
      <c r="AJ195" s="158">
        <f>+AJ17+AJ44+AJ64+AJ83+AJ103+AJ122+AJ137+AJ144+AJ151+AJ159+AJ166+AJ174+AJ182</f>
        <v>38959884361</v>
      </c>
      <c r="AL195" s="189" t="s">
        <v>13</v>
      </c>
      <c r="AM195" s="190">
        <f>+AM17+AM44+AM64+AM83+AM103+AM122+AM137+AM144+AM151+AM159+AM166+AM174+AM182</f>
        <v>38959884361</v>
      </c>
      <c r="AN195" s="264">
        <f>+AN17+AN44+AN64+AN83+AN103+AN122+AN137+AN144+AN151+AN159+AN166+AN174+AN182</f>
        <v>2732740574</v>
      </c>
      <c r="AO195" s="264">
        <f>+AO17+AO44+AO64+AO83+AO103+AO122+AO137+AO144+AO151+AO159+AO166+AO174+AO182</f>
        <v>75108915</v>
      </c>
      <c r="AP195" s="190">
        <f>+AP17+AP44+AP64+AP83+AP103+AP122+AP137+AP144+AP151+AP159+AP166+AP174+AP182</f>
        <v>36152034872</v>
      </c>
      <c r="AR195" s="157" t="s">
        <v>13</v>
      </c>
      <c r="AS195" s="158">
        <f>+AS17+AS44+AS64+AS83+AS103+AS122+AS137+AS144+AS151+AS159+AS166+AS174+AS182</f>
        <v>36152034872</v>
      </c>
      <c r="AT195" s="372">
        <f>+AT17+AT44+AT64+AT83+AT103+AT122+AT137+AT144+AT151+AT159+AT166+AT174+AT182</f>
        <v>2347735348</v>
      </c>
      <c r="AU195" s="372">
        <f>+AU17+AU44+AU64+AU83+AU103+AU122+AU137+AU144+AU151+AU159+AU166+AU174+AU182</f>
        <v>68275441</v>
      </c>
      <c r="AV195" s="158">
        <f>+AV17+AV44+AV64+AV83+AV103+AV122+AV137+AV144+AV151+AV159+AV166+AV174+AV182</f>
        <v>33736024083</v>
      </c>
      <c r="AX195" s="221" t="s">
        <v>13</v>
      </c>
      <c r="AY195" s="222">
        <f>+AY17+AY44+AY64+AY83+AY103+AY122+AY137+AY144+AY151+AY159+AY166+AY174+AY182</f>
        <v>33736024083</v>
      </c>
      <c r="AZ195" s="377">
        <f>+AZ17+AZ44+AZ64+AZ83+AZ103+AZ122+AZ137+AZ144+AZ151+AZ159+AZ166+AZ174+AZ182</f>
        <v>3370863035</v>
      </c>
      <c r="BA195" s="377">
        <f>+BA17+BA44+BA64+BA83+BA103+BA122+BA137+BA144+BA151+BA159+BA166+BA174+BA182</f>
        <v>46224600</v>
      </c>
      <c r="BB195" s="222">
        <f>+BB17+BB44+BB64+BB83+BB103+BB122+BB137+BB144+BB151+BB159+BB166+BB174+BB182</f>
        <v>30318936448</v>
      </c>
      <c r="BD195" s="246" t="s">
        <v>13</v>
      </c>
      <c r="BE195" s="247">
        <f>+BE17+BE44+BE64+BE83+BE103+BE122+BE137+BE144+BE151+BE159+BE166+BE174+BE182</f>
        <v>30318936448</v>
      </c>
      <c r="BF195" s="247">
        <f>+BF17+BF44+BF64+BF83+BF103+BF122+BF137+BF144+BF151+BF159+BF166+BF174+BF182</f>
        <v>0</v>
      </c>
      <c r="BG195" s="247">
        <f>+BG17+BG44+BG64+BG83+BG103+BG122+BG137+BG144+BG151+BG159+BG166+BG174+BG182</f>
        <v>0</v>
      </c>
      <c r="BH195" s="247">
        <f>+BH17+BH44+BH64+BH83+BH103+BH122+BH137+BH144+BH151+BH159+BH166+BH174+BH182</f>
        <v>30318936448</v>
      </c>
      <c r="BJ195" s="263" t="s">
        <v>13</v>
      </c>
      <c r="BK195" s="264">
        <f>+BK17+BK44+BK64+BK83+BK103+BK122+BK137+BK144+BK151+BK159+BK166+BK174+BK182</f>
        <v>30318936448</v>
      </c>
      <c r="BL195" s="264">
        <f>+BL17+BL44+BL64+BL83+BL103+BL122+BL137+BL144+BL151+BL159+BL166+BL174+BL182</f>
        <v>0</v>
      </c>
      <c r="BM195" s="264">
        <f>+BM17+BM44+BM64+BM83+BM103+BM122+BM137+BM144+BM151+BM159+BM166+BM174+BM182</f>
        <v>0</v>
      </c>
      <c r="BN195" s="264">
        <f>+BN17+BN44+BN64+BN83+BN103+BN122+BN137+BN144+BN151+BN159+BN166+BN174+BN182</f>
        <v>30318936448</v>
      </c>
      <c r="BP195" s="287" t="s">
        <v>13</v>
      </c>
      <c r="BQ195" s="288">
        <f>+BQ17+BQ44+BQ64+BQ83+BQ103+BQ122+BQ137+BQ144+BQ151+BQ159+BQ166+BQ174+BQ182</f>
        <v>30318936448</v>
      </c>
      <c r="BR195" s="288">
        <f>+BR17+BR44+BR64+BR83+BR103+BR122+BR137+BR144+BR151+BR159+BR166+BR174+BR182</f>
        <v>0</v>
      </c>
      <c r="BS195" s="288">
        <f>+BS17+BS44+BS64+BS83+BS103+BS122+BS137+BS144+BS151+BS159+BS166+BS174+BS182</f>
        <v>0</v>
      </c>
      <c r="BT195" s="288">
        <f>+BT17+BT44+BT64+BT83+BT103+BT122+BT137+BT144+BT151+BT159+BT166+BT174+BT182</f>
        <v>30318936448</v>
      </c>
      <c r="BV195" s="396" t="s">
        <v>13</v>
      </c>
      <c r="BW195" s="397">
        <f>+BW17+BW44+BW64+BW83+BW103+BW122+BW137+BW144+BW151+BW159+BW166+BW174+BW182</f>
        <v>49620216002</v>
      </c>
      <c r="BX195" s="397">
        <f aca="true" t="shared" si="528" ref="BX195:BZ195">+BX17+BX44+BX64+BX83+BX103+BX122+BX137+BX144+BX151+BX159+BX166+BX174+BX182</f>
        <v>18648250983</v>
      </c>
      <c r="BY195" s="397">
        <f t="shared" si="528"/>
        <v>653028571</v>
      </c>
      <c r="BZ195" s="397">
        <f t="shared" si="528"/>
        <v>30318936448</v>
      </c>
      <c r="CA195" s="193">
        <f>+BW17+BW44+BW64+BW83+BW103+BW122+BW137+BW144+BW151+BW159+BW166+BW174+BW182</f>
        <v>49620216002</v>
      </c>
      <c r="CB195" s="193"/>
      <c r="CC195" s="193"/>
    </row>
    <row r="196" spans="2:81" ht="15">
      <c r="B196" s="249"/>
      <c r="C196" s="249"/>
      <c r="D196" s="249"/>
      <c r="E196" s="249"/>
      <c r="F196" s="296"/>
      <c r="H196" s="20"/>
      <c r="I196" s="24"/>
      <c r="J196" s="24"/>
      <c r="K196" s="24"/>
      <c r="L196" s="24"/>
      <c r="N196" s="45"/>
      <c r="O196" s="50"/>
      <c r="P196" s="50"/>
      <c r="Q196" s="50"/>
      <c r="R196" s="50"/>
      <c r="T196" s="76"/>
      <c r="U196" s="80"/>
      <c r="V196" s="326"/>
      <c r="W196" s="326"/>
      <c r="X196" s="80"/>
      <c r="Z196" s="104"/>
      <c r="AA196" s="108"/>
      <c r="AB196" s="334"/>
      <c r="AC196" s="334"/>
      <c r="AD196" s="108"/>
      <c r="AF196" s="132"/>
      <c r="AG196" s="137"/>
      <c r="AH196" s="137"/>
      <c r="AI196" s="137"/>
      <c r="AJ196" s="137"/>
      <c r="AL196" s="163"/>
      <c r="AM196" s="167"/>
      <c r="AN196" s="183"/>
      <c r="AO196" s="183"/>
      <c r="AP196" s="167"/>
      <c r="AR196" s="132"/>
      <c r="AS196" s="137"/>
      <c r="AT196" s="162"/>
      <c r="AU196" s="162"/>
      <c r="AV196" s="137"/>
      <c r="AX196" s="195"/>
      <c r="AY196" s="199"/>
      <c r="AZ196" s="215"/>
      <c r="BA196" s="215"/>
      <c r="BB196" s="199"/>
      <c r="BD196" s="226"/>
      <c r="BE196" s="231"/>
      <c r="BF196" s="231"/>
      <c r="BG196" s="231"/>
      <c r="BH196" s="231"/>
      <c r="BJ196" s="250"/>
      <c r="BK196" s="183"/>
      <c r="BL196" s="183"/>
      <c r="BM196" s="183"/>
      <c r="BN196" s="183"/>
      <c r="BP196" s="267"/>
      <c r="BQ196" s="272"/>
      <c r="BR196" s="272"/>
      <c r="BS196" s="272"/>
      <c r="BT196" s="272"/>
      <c r="BV196" s="383"/>
      <c r="BW196" s="389"/>
      <c r="BX196" s="389"/>
      <c r="BY196" s="389"/>
      <c r="BZ196" s="389"/>
      <c r="CB196" s="193"/>
      <c r="CC196" s="193"/>
    </row>
    <row r="197" spans="1:81" ht="15">
      <c r="A197" s="15" t="s">
        <v>31</v>
      </c>
      <c r="B197" s="293">
        <f>+B191+B193+B195</f>
        <v>67340133385.2</v>
      </c>
      <c r="C197" s="293">
        <f aca="true" t="shared" si="529" ref="C197:D197">+C191+C193+C195</f>
        <v>307987779</v>
      </c>
      <c r="D197" s="293">
        <f t="shared" si="529"/>
        <v>30534020</v>
      </c>
      <c r="E197" s="293">
        <f>+B197-C197-D197</f>
        <v>67001611586.2</v>
      </c>
      <c r="F197" s="296"/>
      <c r="H197" s="26" t="s">
        <v>31</v>
      </c>
      <c r="I197" s="27">
        <f>+I191+I193+I195</f>
        <v>67001611586.2</v>
      </c>
      <c r="J197" s="27">
        <f aca="true" t="shared" si="530" ref="J197:K197">+J191+J193+J195</f>
        <v>4926943612</v>
      </c>
      <c r="K197" s="27">
        <f t="shared" si="530"/>
        <v>9095346</v>
      </c>
      <c r="L197" s="27">
        <f>+I197-J197-K197</f>
        <v>62065572628.2</v>
      </c>
      <c r="N197" s="52" t="s">
        <v>31</v>
      </c>
      <c r="O197" s="53">
        <f>+O191+O193+O195</f>
        <v>62065572628.2</v>
      </c>
      <c r="P197" s="53">
        <f aca="true" t="shared" si="531" ref="P197:Q197">+P191+P193+P195</f>
        <v>3320851338</v>
      </c>
      <c r="Q197" s="53">
        <f t="shared" si="531"/>
        <v>60943732</v>
      </c>
      <c r="R197" s="53">
        <f>+O197-P197-Q197</f>
        <v>58683777558.2</v>
      </c>
      <c r="T197" s="82" t="s">
        <v>31</v>
      </c>
      <c r="U197" s="83">
        <f>+U191+U193+U195</f>
        <v>58683777558.2</v>
      </c>
      <c r="V197" s="102">
        <f aca="true" t="shared" si="532" ref="V197:W197">+V191+V193+V195</f>
        <v>5075131124</v>
      </c>
      <c r="W197" s="102">
        <f t="shared" si="532"/>
        <v>664344294</v>
      </c>
      <c r="X197" s="83">
        <f>+U197-V197-W197</f>
        <v>52944302140.2</v>
      </c>
      <c r="Z197" s="110" t="s">
        <v>31</v>
      </c>
      <c r="AA197" s="111">
        <f>+AA191+AA193+AA195</f>
        <v>52944302140.2</v>
      </c>
      <c r="AB197" s="120">
        <f aca="true" t="shared" si="533" ref="AB197:AC197">+AB191+AB193+AB195</f>
        <v>5462635052</v>
      </c>
      <c r="AC197" s="120">
        <f t="shared" si="533"/>
        <v>558551146</v>
      </c>
      <c r="AD197" s="111">
        <f>+AA197-AB197-AC197</f>
        <v>46923115942.2</v>
      </c>
      <c r="AF197" s="139" t="s">
        <v>31</v>
      </c>
      <c r="AG197" s="140">
        <f>+AG191+AG193+AG195</f>
        <v>46923115942.2</v>
      </c>
      <c r="AH197" s="140">
        <f aca="true" t="shared" si="534" ref="AH197:AI197">+AH191+AH193+AH195</f>
        <v>3252439528</v>
      </c>
      <c r="AI197" s="140">
        <f t="shared" si="534"/>
        <v>162946461</v>
      </c>
      <c r="AJ197" s="140">
        <f>+AG197-AH197-AI197</f>
        <v>43507729953.2</v>
      </c>
      <c r="AL197" s="169" t="s">
        <v>31</v>
      </c>
      <c r="AM197" s="170">
        <f>+AM191+AM193+AM195</f>
        <v>43507729953.2</v>
      </c>
      <c r="AN197" s="179">
        <f aca="true" t="shared" si="535" ref="AN197:AO197">+AN191+AN193+AN195</f>
        <v>2916849067</v>
      </c>
      <c r="AO197" s="179">
        <f t="shared" si="535"/>
        <v>268917726</v>
      </c>
      <c r="AP197" s="170">
        <f>+AM197-AN197-AO197</f>
        <v>40321963160.2</v>
      </c>
      <c r="AR197" s="139" t="s">
        <v>31</v>
      </c>
      <c r="AS197" s="140">
        <f>+AS191+AS193+AS195</f>
        <v>40321963160.2</v>
      </c>
      <c r="AT197" s="149">
        <f aca="true" t="shared" si="536" ref="AT197:AU197">+AT191+AT193+AT195</f>
        <v>2636134296</v>
      </c>
      <c r="AU197" s="149">
        <f t="shared" si="536"/>
        <v>128324413</v>
      </c>
      <c r="AV197" s="140">
        <f>+AS197-AT197-AU197</f>
        <v>37557504451.2</v>
      </c>
      <c r="AX197" s="201" t="s">
        <v>31</v>
      </c>
      <c r="AY197" s="202">
        <f>+AY191+AY193+AY195</f>
        <v>37557504451.2</v>
      </c>
      <c r="AZ197" s="211">
        <f aca="true" t="shared" si="537" ref="AZ197:BA197">+AZ191+AZ193+AZ195</f>
        <v>3533907433</v>
      </c>
      <c r="BA197" s="211">
        <f t="shared" si="537"/>
        <v>46656321</v>
      </c>
      <c r="BB197" s="202">
        <f>+AY197-AZ197-BA197</f>
        <v>33976940697.199997</v>
      </c>
      <c r="BD197" s="233" t="s">
        <v>31</v>
      </c>
      <c r="BE197" s="234">
        <f>+BE191+BE193+BE195</f>
        <v>33976940697.2</v>
      </c>
      <c r="BF197" s="234">
        <f aca="true" t="shared" si="538" ref="BF197:BG197">+BF191+BF193+BF195</f>
        <v>0</v>
      </c>
      <c r="BG197" s="234">
        <f t="shared" si="538"/>
        <v>0</v>
      </c>
      <c r="BH197" s="234">
        <f>+BE197-BF197-BG197</f>
        <v>33976940697.2</v>
      </c>
      <c r="BJ197" s="256" t="s">
        <v>31</v>
      </c>
      <c r="BK197" s="179">
        <f>+BK191+BK193+BK195</f>
        <v>33976940697.2</v>
      </c>
      <c r="BL197" s="179">
        <f aca="true" t="shared" si="539" ref="BL197:BM197">+BL191+BL193+BL195</f>
        <v>0</v>
      </c>
      <c r="BM197" s="179">
        <f t="shared" si="539"/>
        <v>0</v>
      </c>
      <c r="BN197" s="179">
        <f>+BK197-BL197-BM197</f>
        <v>33976940697.2</v>
      </c>
      <c r="BP197" s="274" t="s">
        <v>31</v>
      </c>
      <c r="BQ197" s="275">
        <f>+BQ191+BQ193+BQ195</f>
        <v>33976940697.2</v>
      </c>
      <c r="BR197" s="275">
        <f aca="true" t="shared" si="540" ref="BR197:BS197">+BR191+BR193+BR195</f>
        <v>0</v>
      </c>
      <c r="BS197" s="275">
        <f t="shared" si="540"/>
        <v>0</v>
      </c>
      <c r="BT197" s="275">
        <f>+BQ197-BR197-BS197</f>
        <v>33976940697.2</v>
      </c>
      <c r="BV197" s="388" t="s">
        <v>31</v>
      </c>
      <c r="BW197" s="390">
        <f>+BW191+BW193+BW195</f>
        <v>67340133385.2</v>
      </c>
      <c r="BX197" s="390">
        <f aca="true" t="shared" si="541" ref="BX197:BZ197">+BX191+BX193+BX195</f>
        <v>31432879229</v>
      </c>
      <c r="BY197" s="390">
        <f t="shared" si="541"/>
        <v>1930313459</v>
      </c>
      <c r="BZ197" s="390">
        <f t="shared" si="541"/>
        <v>33976940697.2</v>
      </c>
      <c r="CB197" s="193"/>
      <c r="CC197" s="193"/>
    </row>
    <row r="198" spans="2:81" ht="15">
      <c r="B198" s="249"/>
      <c r="C198" s="249"/>
      <c r="D198" s="249"/>
      <c r="E198" s="249"/>
      <c r="F198" s="296"/>
      <c r="CC198" s="193"/>
    </row>
    <row r="199" spans="2:81" ht="15">
      <c r="B199" s="249"/>
      <c r="C199" s="249"/>
      <c r="D199" s="249"/>
      <c r="E199" s="249"/>
      <c r="F199" s="296"/>
      <c r="CA199" s="193"/>
      <c r="CC199" s="193"/>
    </row>
    <row r="200" spans="2:81" ht="15.75">
      <c r="B200" s="249"/>
      <c r="C200" s="249"/>
      <c r="D200" s="249"/>
      <c r="E200" s="249"/>
      <c r="F200" s="296"/>
      <c r="BV200" s="341"/>
      <c r="BW200" s="342"/>
      <c r="BX200" s="343" t="s">
        <v>62</v>
      </c>
      <c r="BY200" s="342"/>
      <c r="BZ200" s="342"/>
      <c r="CC200" s="193"/>
    </row>
    <row r="201" spans="2:81" ht="15.75">
      <c r="B201" s="249"/>
      <c r="C201" s="249"/>
      <c r="D201" s="249"/>
      <c r="E201" s="249"/>
      <c r="F201" s="296"/>
      <c r="BV201" s="344" t="s">
        <v>78</v>
      </c>
      <c r="BW201" s="345" t="s">
        <v>45</v>
      </c>
      <c r="BX201" s="345" t="s">
        <v>42</v>
      </c>
      <c r="BY201" s="345" t="s">
        <v>43</v>
      </c>
      <c r="BZ201" s="345" t="s">
        <v>44</v>
      </c>
      <c r="CC201" s="193"/>
    </row>
    <row r="202" spans="2:81" ht="15">
      <c r="B202" s="249"/>
      <c r="C202" s="249"/>
      <c r="D202" s="249"/>
      <c r="E202" s="249"/>
      <c r="F202" s="296"/>
      <c r="BV202" s="346"/>
      <c r="BW202" s="347"/>
      <c r="BX202" s="347"/>
      <c r="BY202" s="347"/>
      <c r="BZ202" s="347"/>
      <c r="CC202" s="193"/>
    </row>
    <row r="203" spans="2:81" ht="15">
      <c r="B203" s="249"/>
      <c r="C203" s="249"/>
      <c r="D203" s="249"/>
      <c r="E203" s="249"/>
      <c r="F203" s="296"/>
      <c r="BV203" s="348" t="s">
        <v>14</v>
      </c>
      <c r="BW203" s="349">
        <f>+BW7</f>
        <v>1824848599</v>
      </c>
      <c r="BX203" s="349">
        <f>+BX7</f>
        <v>1459511186</v>
      </c>
      <c r="BY203" s="349">
        <f>+BY7</f>
        <v>0</v>
      </c>
      <c r="BZ203" s="349">
        <f>+BZ7</f>
        <v>365337413</v>
      </c>
      <c r="CC203" s="193"/>
    </row>
    <row r="204" spans="2:81" ht="15">
      <c r="B204" s="249"/>
      <c r="C204" s="249"/>
      <c r="D204" s="249"/>
      <c r="E204" s="249"/>
      <c r="F204" s="296"/>
      <c r="BV204" s="350"/>
      <c r="BW204" s="351"/>
      <c r="BX204" s="351"/>
      <c r="BY204" s="351"/>
      <c r="BZ204" s="351"/>
      <c r="CC204" s="193"/>
    </row>
    <row r="205" spans="2:81" ht="15">
      <c r="B205" s="249"/>
      <c r="C205" s="249"/>
      <c r="D205" s="249"/>
      <c r="E205" s="249"/>
      <c r="F205" s="296"/>
      <c r="BV205" s="348" t="s">
        <v>12</v>
      </c>
      <c r="BW205" s="349">
        <f>+BW12</f>
        <v>12462987269</v>
      </c>
      <c r="BX205" s="349">
        <f>+BX12</f>
        <v>11246845491</v>
      </c>
      <c r="BY205" s="349">
        <f>+BY12</f>
        <v>45956333</v>
      </c>
      <c r="BZ205" s="349">
        <f>+BZ12</f>
        <v>1170185445</v>
      </c>
      <c r="CC205" s="193"/>
    </row>
    <row r="206" spans="2:81" ht="15">
      <c r="B206" s="249"/>
      <c r="C206" s="249"/>
      <c r="D206" s="249"/>
      <c r="E206" s="249"/>
      <c r="F206" s="296"/>
      <c r="BV206" s="346"/>
      <c r="BW206" s="352"/>
      <c r="BX206" s="352"/>
      <c r="BY206" s="352"/>
      <c r="BZ206" s="352"/>
      <c r="CC206" s="193"/>
    </row>
    <row r="207" spans="2:81" ht="15">
      <c r="B207" s="249"/>
      <c r="C207" s="249"/>
      <c r="D207" s="249"/>
      <c r="E207" s="249"/>
      <c r="F207" s="296"/>
      <c r="BV207" s="348" t="s">
        <v>13</v>
      </c>
      <c r="BW207" s="349">
        <f>+BW17</f>
        <v>23740605081</v>
      </c>
      <c r="BX207" s="349">
        <f>+BX17</f>
        <v>10088410226</v>
      </c>
      <c r="BY207" s="349">
        <f>+BY17</f>
        <v>160653345</v>
      </c>
      <c r="BZ207" s="349">
        <f>+BZ17</f>
        <v>13491541510</v>
      </c>
      <c r="CC207" s="193"/>
    </row>
    <row r="208" spans="2:81" ht="15">
      <c r="B208" s="249"/>
      <c r="C208" s="249"/>
      <c r="D208" s="249"/>
      <c r="E208" s="249"/>
      <c r="BV208" s="341"/>
      <c r="BW208" s="347"/>
      <c r="BX208" s="347"/>
      <c r="BY208" s="347"/>
      <c r="BZ208" s="347"/>
      <c r="CC208" s="193"/>
    </row>
    <row r="209" spans="2:81" ht="15">
      <c r="B209" s="249"/>
      <c r="C209" s="249"/>
      <c r="D209" s="249"/>
      <c r="E209" s="249"/>
      <c r="BV209" s="353" t="s">
        <v>79</v>
      </c>
      <c r="BW209" s="354">
        <f>+BW203+BW205+BW207</f>
        <v>38028440949</v>
      </c>
      <c r="BX209" s="354">
        <f aca="true" t="shared" si="542" ref="BX209:BY209">+BX203+BX205+BX207</f>
        <v>22794766903</v>
      </c>
      <c r="BY209" s="354">
        <f t="shared" si="542"/>
        <v>206609678</v>
      </c>
      <c r="BZ209" s="354">
        <f>+BW209-BX209-BY209</f>
        <v>15027064368</v>
      </c>
      <c r="CA209" s="380">
        <f>+BX209+BY209</f>
        <v>23001376581</v>
      </c>
      <c r="CB209" s="381">
        <f>+CA209/BW209</f>
        <v>0.604846688609906</v>
      </c>
      <c r="CC209" s="193"/>
    </row>
    <row r="210" spans="2:81" ht="15">
      <c r="B210" s="249"/>
      <c r="C210" s="249"/>
      <c r="D210" s="249"/>
      <c r="E210" s="249"/>
      <c r="CC210" s="193"/>
    </row>
    <row r="211" spans="2:81" ht="15">
      <c r="B211" s="249"/>
      <c r="C211" s="249"/>
      <c r="D211" s="249"/>
      <c r="E211" s="249"/>
      <c r="CC211" s="193"/>
    </row>
    <row r="212" spans="2:81" ht="15.75">
      <c r="B212" s="249"/>
      <c r="C212" s="249"/>
      <c r="D212" s="249"/>
      <c r="E212" s="249"/>
      <c r="BV212" s="355"/>
      <c r="BW212" s="356"/>
      <c r="BX212" s="357" t="s">
        <v>62</v>
      </c>
      <c r="BY212" s="356"/>
      <c r="BZ212" s="356"/>
      <c r="CC212" s="193"/>
    </row>
    <row r="213" spans="2:81" ht="15.75">
      <c r="B213" s="249"/>
      <c r="C213" s="249"/>
      <c r="D213" s="249"/>
      <c r="E213" s="249"/>
      <c r="BV213" s="358" t="s">
        <v>80</v>
      </c>
      <c r="BW213" s="359" t="s">
        <v>45</v>
      </c>
      <c r="BX213" s="359" t="s">
        <v>42</v>
      </c>
      <c r="BY213" s="359" t="s">
        <v>43</v>
      </c>
      <c r="BZ213" s="359" t="s">
        <v>44</v>
      </c>
      <c r="CC213" s="193"/>
    </row>
    <row r="214" spans="2:81" ht="15">
      <c r="B214" s="249"/>
      <c r="C214" s="249"/>
      <c r="D214" s="249"/>
      <c r="E214" s="249"/>
      <c r="BV214" s="360"/>
      <c r="BW214" s="361"/>
      <c r="BX214" s="361"/>
      <c r="BY214" s="361"/>
      <c r="BZ214" s="361"/>
      <c r="CC214" s="193"/>
    </row>
    <row r="215" spans="2:81" ht="15">
      <c r="B215" s="249"/>
      <c r="C215" s="249"/>
      <c r="D215" s="249"/>
      <c r="E215" s="249"/>
      <c r="BV215" s="362" t="s">
        <v>14</v>
      </c>
      <c r="BW215" s="363">
        <f>+BW191-BW203</f>
        <v>274254506</v>
      </c>
      <c r="BX215" s="363">
        <f>+BX191-BX203</f>
        <v>0</v>
      </c>
      <c r="BY215" s="363">
        <f>+BY191-BY203</f>
        <v>0</v>
      </c>
      <c r="BZ215" s="363">
        <f>+BZ191-BZ203</f>
        <v>274254506</v>
      </c>
      <c r="CC215" s="193"/>
    </row>
    <row r="216" spans="2:81" ht="15">
      <c r="B216" s="249"/>
      <c r="C216" s="249"/>
      <c r="D216" s="249"/>
      <c r="E216" s="249"/>
      <c r="BV216" s="364"/>
      <c r="BW216" s="365"/>
      <c r="BX216" s="365"/>
      <c r="BY216" s="365"/>
      <c r="BZ216" s="365"/>
      <c r="CC216" s="193"/>
    </row>
    <row r="217" spans="2:81" ht="15">
      <c r="B217" s="249"/>
      <c r="C217" s="249"/>
      <c r="D217" s="249"/>
      <c r="E217" s="249"/>
      <c r="BV217" s="362" t="s">
        <v>12</v>
      </c>
      <c r="BW217" s="363">
        <f>+BW193-BW205</f>
        <v>3157827009.200001</v>
      </c>
      <c r="BX217" s="363">
        <f>+BX193-BX205</f>
        <v>78271569</v>
      </c>
      <c r="BY217" s="363">
        <f>+BY193-BY205</f>
        <v>1231328555</v>
      </c>
      <c r="BZ217" s="363">
        <f>+BZ193-BZ205</f>
        <v>1848226885.1999998</v>
      </c>
      <c r="CC217" s="193"/>
    </row>
    <row r="218" spans="2:81" ht="15">
      <c r="B218" s="249"/>
      <c r="C218" s="249"/>
      <c r="D218" s="249"/>
      <c r="E218" s="249"/>
      <c r="BV218" s="360"/>
      <c r="BW218" s="366"/>
      <c r="BX218" s="366"/>
      <c r="BY218" s="366"/>
      <c r="BZ218" s="366"/>
      <c r="CC218" s="193"/>
    </row>
    <row r="219" spans="2:81" ht="15">
      <c r="B219" s="249"/>
      <c r="C219" s="249"/>
      <c r="D219" s="249"/>
      <c r="E219" s="249"/>
      <c r="BV219" s="362" t="s">
        <v>13</v>
      </c>
      <c r="BW219" s="363">
        <f>+BW195-BW207</f>
        <v>25879610921</v>
      </c>
      <c r="BX219" s="363">
        <f>+BX195-BX207</f>
        <v>8559840757</v>
      </c>
      <c r="BY219" s="363">
        <f>+BY195-BY207</f>
        <v>492375226</v>
      </c>
      <c r="BZ219" s="363">
        <f>+BZ195-BZ207</f>
        <v>16827394938</v>
      </c>
      <c r="CC219" s="193"/>
    </row>
    <row r="220" spans="2:81" ht="15">
      <c r="B220" s="249"/>
      <c r="C220" s="249"/>
      <c r="D220" s="249"/>
      <c r="E220" s="249"/>
      <c r="BV220" s="355"/>
      <c r="BW220" s="361"/>
      <c r="BX220" s="361"/>
      <c r="BY220" s="361"/>
      <c r="BZ220" s="361"/>
      <c r="CC220" s="193"/>
    </row>
    <row r="221" spans="2:81" ht="15">
      <c r="B221" s="249"/>
      <c r="C221" s="249"/>
      <c r="D221" s="249"/>
      <c r="E221" s="249"/>
      <c r="BV221" s="367" t="s">
        <v>82</v>
      </c>
      <c r="BW221" s="368">
        <f>+BW215+BW217+BW219</f>
        <v>29311692436.2</v>
      </c>
      <c r="BX221" s="368">
        <f aca="true" t="shared" si="543" ref="BX221:BY221">+BX215+BX217+BX219</f>
        <v>8638112326</v>
      </c>
      <c r="BY221" s="368">
        <f t="shared" si="543"/>
        <v>1723703781</v>
      </c>
      <c r="BZ221" s="368">
        <f>+BW221-BX221-BY221</f>
        <v>18949876329.2</v>
      </c>
      <c r="CA221" s="380">
        <f>+BX221+BY221</f>
        <v>10361816107</v>
      </c>
      <c r="CB221" s="381">
        <f>+CA221/BW221</f>
        <v>0.35350453166611207</v>
      </c>
      <c r="CC221" s="193"/>
    </row>
    <row r="222" spans="2:81" ht="15">
      <c r="B222" s="249"/>
      <c r="C222" s="249"/>
      <c r="D222" s="249"/>
      <c r="E222" s="249"/>
      <c r="CC222" s="193"/>
    </row>
    <row r="223" spans="2:81" ht="15">
      <c r="B223" s="249"/>
      <c r="C223" s="249"/>
      <c r="D223" s="249"/>
      <c r="E223" s="249"/>
      <c r="BW223" s="290"/>
      <c r="BX223" s="290"/>
      <c r="BY223" s="290"/>
      <c r="BZ223" s="290"/>
      <c r="CC223" s="193"/>
    </row>
    <row r="224" spans="2:81" ht="15">
      <c r="B224" s="249"/>
      <c r="C224" s="249"/>
      <c r="D224" s="249"/>
      <c r="E224" s="249"/>
      <c r="CC224" s="193"/>
    </row>
    <row r="225" spans="2:81" ht="15">
      <c r="B225" s="249"/>
      <c r="C225" s="249"/>
      <c r="D225" s="249"/>
      <c r="E225" s="249"/>
      <c r="CC225" s="193"/>
    </row>
    <row r="226" spans="2:81" ht="15">
      <c r="B226" s="249"/>
      <c r="C226" s="249"/>
      <c r="D226" s="249"/>
      <c r="E226" s="249"/>
      <c r="CC226" s="193"/>
    </row>
    <row r="227" spans="2:81" ht="15">
      <c r="B227" s="249"/>
      <c r="C227" s="249"/>
      <c r="D227" s="249"/>
      <c r="E227" s="249"/>
      <c r="CC227" s="193"/>
    </row>
    <row r="228" spans="2:81" ht="15">
      <c r="B228" s="249"/>
      <c r="C228" s="249"/>
      <c r="D228" s="249"/>
      <c r="E228" s="249"/>
      <c r="CC228" s="193"/>
    </row>
    <row r="229" spans="2:81" ht="15">
      <c r="B229" s="249"/>
      <c r="C229" s="249"/>
      <c r="D229" s="249"/>
      <c r="E229" s="249"/>
      <c r="CC229" s="193"/>
    </row>
    <row r="230" spans="2:81" ht="15">
      <c r="B230" s="249"/>
      <c r="C230" s="249"/>
      <c r="D230" s="249"/>
      <c r="E230" s="249"/>
      <c r="CC230" s="193"/>
    </row>
    <row r="231" spans="2:81" ht="15">
      <c r="B231" s="249"/>
      <c r="C231" s="249"/>
      <c r="D231" s="249"/>
      <c r="E231" s="249"/>
      <c r="CC231" s="193"/>
    </row>
    <row r="232" spans="2:81" ht="15">
      <c r="B232" s="249"/>
      <c r="C232" s="249"/>
      <c r="D232" s="249"/>
      <c r="E232" s="249"/>
      <c r="CC232" s="193"/>
    </row>
    <row r="233" spans="2:81" ht="15">
      <c r="B233" s="249"/>
      <c r="C233" s="249"/>
      <c r="D233" s="249"/>
      <c r="E233" s="249"/>
      <c r="CC233" s="193"/>
    </row>
    <row r="234" spans="2:81" ht="15">
      <c r="B234" s="249"/>
      <c r="C234" s="249"/>
      <c r="D234" s="249"/>
      <c r="E234" s="249"/>
      <c r="CC234" s="193"/>
    </row>
    <row r="235" spans="2:81" ht="15">
      <c r="B235" s="249"/>
      <c r="C235" s="249"/>
      <c r="D235" s="249"/>
      <c r="E235" s="249"/>
      <c r="CC235" s="193"/>
    </row>
    <row r="236" spans="2:81" ht="15">
      <c r="B236" s="249"/>
      <c r="C236" s="249"/>
      <c r="D236" s="249"/>
      <c r="E236" s="249"/>
      <c r="CC236" s="193"/>
    </row>
    <row r="237" spans="2:81" ht="15">
      <c r="B237" s="249"/>
      <c r="C237" s="249"/>
      <c r="D237" s="249"/>
      <c r="E237" s="249"/>
      <c r="CC237" s="193"/>
    </row>
    <row r="238" spans="2:81" ht="15">
      <c r="B238" s="249"/>
      <c r="C238" s="249"/>
      <c r="D238" s="249"/>
      <c r="E238" s="249"/>
      <c r="CC238" s="193"/>
    </row>
    <row r="239" spans="2:81" ht="15">
      <c r="B239" s="249"/>
      <c r="C239" s="249"/>
      <c r="D239" s="249"/>
      <c r="E239" s="249"/>
      <c r="CC239" s="193"/>
    </row>
    <row r="240" spans="2:81" ht="15">
      <c r="B240" s="249"/>
      <c r="C240" s="249"/>
      <c r="D240" s="249"/>
      <c r="E240" s="249"/>
      <c r="CC240" s="193"/>
    </row>
    <row r="241" spans="2:81" ht="15">
      <c r="B241" s="249"/>
      <c r="C241" s="249"/>
      <c r="D241" s="249"/>
      <c r="E241" s="249"/>
      <c r="CC241" s="193"/>
    </row>
    <row r="242" spans="2:81" ht="15">
      <c r="B242" s="249"/>
      <c r="C242" s="249"/>
      <c r="D242" s="249"/>
      <c r="E242" s="249"/>
      <c r="CC242" s="193"/>
    </row>
    <row r="243" spans="2:81" ht="15">
      <c r="B243" s="249"/>
      <c r="C243" s="249"/>
      <c r="D243" s="249"/>
      <c r="E243" s="249"/>
      <c r="CC243" s="193"/>
    </row>
    <row r="244" spans="2:81" ht="15">
      <c r="B244" s="249"/>
      <c r="C244" s="249"/>
      <c r="D244" s="249"/>
      <c r="E244" s="249"/>
      <c r="CC244" s="193"/>
    </row>
    <row r="245" spans="2:81" ht="15">
      <c r="B245" s="249"/>
      <c r="C245" s="249"/>
      <c r="D245" s="249"/>
      <c r="E245" s="249"/>
      <c r="CC245" s="193"/>
    </row>
    <row r="246" spans="2:81" ht="15">
      <c r="B246" s="249"/>
      <c r="C246" s="249"/>
      <c r="D246" s="249"/>
      <c r="E246" s="249"/>
      <c r="CC246" s="193"/>
    </row>
    <row r="247" spans="2:81" ht="15">
      <c r="B247" s="249"/>
      <c r="C247" s="249"/>
      <c r="D247" s="249"/>
      <c r="E247" s="249"/>
      <c r="CC247" s="193"/>
    </row>
    <row r="248" spans="2:81" ht="15">
      <c r="B248" s="249"/>
      <c r="C248" s="249"/>
      <c r="D248" s="249"/>
      <c r="E248" s="249"/>
      <c r="CC248" s="193"/>
    </row>
    <row r="249" spans="2:5" ht="15">
      <c r="B249" s="249"/>
      <c r="C249" s="249"/>
      <c r="D249" s="249"/>
      <c r="E249" s="249"/>
    </row>
    <row r="250" spans="2:5" ht="15">
      <c r="B250" s="249"/>
      <c r="C250" s="249"/>
      <c r="D250" s="249"/>
      <c r="E250" s="249"/>
    </row>
    <row r="251" spans="2:5" ht="15">
      <c r="B251" s="249"/>
      <c r="C251" s="249"/>
      <c r="D251" s="249"/>
      <c r="E251" s="249"/>
    </row>
    <row r="252" spans="2:5" ht="15">
      <c r="B252" s="249"/>
      <c r="C252" s="249"/>
      <c r="D252" s="249"/>
      <c r="E252" s="249"/>
    </row>
    <row r="253" spans="2:5" ht="15">
      <c r="B253" s="249"/>
      <c r="C253" s="249"/>
      <c r="D253" s="249"/>
      <c r="E253" s="249"/>
    </row>
    <row r="254" spans="2:5" ht="15">
      <c r="B254" s="249"/>
      <c r="C254" s="249"/>
      <c r="D254" s="249"/>
      <c r="E254" s="249"/>
    </row>
    <row r="255" spans="2:5" ht="15">
      <c r="B255" s="249"/>
      <c r="C255" s="249"/>
      <c r="D255" s="249"/>
      <c r="E255" s="249"/>
    </row>
    <row r="256" spans="2:5" ht="15">
      <c r="B256" s="249"/>
      <c r="C256" s="249"/>
      <c r="D256" s="249"/>
      <c r="E256" s="249"/>
    </row>
    <row r="257" spans="2:5" ht="15">
      <c r="B257" s="249"/>
      <c r="C257" s="249"/>
      <c r="D257" s="249"/>
      <c r="E257" s="249"/>
    </row>
    <row r="258" spans="2:5" ht="15">
      <c r="B258" s="249"/>
      <c r="C258" s="249"/>
      <c r="D258" s="249"/>
      <c r="E258" s="249"/>
    </row>
    <row r="259" spans="2:5" ht="15">
      <c r="B259" s="249"/>
      <c r="C259" s="249"/>
      <c r="D259" s="249"/>
      <c r="E259" s="249"/>
    </row>
    <row r="260" spans="2:5" ht="15">
      <c r="B260" s="249"/>
      <c r="C260" s="249"/>
      <c r="D260" s="249"/>
      <c r="E260" s="249"/>
    </row>
    <row r="261" spans="2:5" ht="15">
      <c r="B261" s="249"/>
      <c r="C261" s="249"/>
      <c r="D261" s="249"/>
      <c r="E261" s="249"/>
    </row>
    <row r="262" spans="2:5" ht="15">
      <c r="B262" s="249"/>
      <c r="C262" s="249"/>
      <c r="D262" s="249"/>
      <c r="E262" s="249"/>
    </row>
    <row r="263" spans="2:5" ht="15">
      <c r="B263" s="249"/>
      <c r="C263" s="249"/>
      <c r="D263" s="249"/>
      <c r="E263" s="249"/>
    </row>
    <row r="264" spans="2:5" ht="15">
      <c r="B264" s="249"/>
      <c r="C264" s="249"/>
      <c r="D264" s="249"/>
      <c r="E264" s="249"/>
    </row>
    <row r="265" spans="2:5" ht="15">
      <c r="B265" s="249"/>
      <c r="C265" s="249"/>
      <c r="D265" s="249"/>
      <c r="E265" s="249"/>
    </row>
    <row r="266" spans="2:5" ht="15">
      <c r="B266" s="249"/>
      <c r="C266" s="249"/>
      <c r="D266" s="249"/>
      <c r="E266" s="249"/>
    </row>
    <row r="267" spans="2:5" ht="15">
      <c r="B267" s="249"/>
      <c r="C267" s="249"/>
      <c r="D267" s="249"/>
      <c r="E267" s="249"/>
    </row>
    <row r="268" spans="2:5" ht="15">
      <c r="B268" s="249"/>
      <c r="C268" s="249"/>
      <c r="D268" s="249"/>
      <c r="E268" s="249"/>
    </row>
    <row r="269" spans="2:5" ht="15">
      <c r="B269" s="249"/>
      <c r="C269" s="249"/>
      <c r="D269" s="249"/>
      <c r="E269" s="249"/>
    </row>
  </sheetData>
  <mergeCells count="13">
    <mergeCell ref="H1:L1"/>
    <mergeCell ref="A1:E1"/>
    <mergeCell ref="BV1:BZ1"/>
    <mergeCell ref="N1:R1"/>
    <mergeCell ref="T1:X1"/>
    <mergeCell ref="Z1:AD1"/>
    <mergeCell ref="AF1:AJ1"/>
    <mergeCell ref="AL1:AP1"/>
    <mergeCell ref="AR1:AV1"/>
    <mergeCell ref="AX1:BB1"/>
    <mergeCell ref="BD1:BH1"/>
    <mergeCell ref="BJ1:BN1"/>
    <mergeCell ref="BP1:BT1"/>
  </mergeCells>
  <printOptions/>
  <pageMargins left="0.31496062992125984" right="0.31496062992125984" top="0.35433070866141736" bottom="0.35433070866141736" header="0.31496062992125984" footer="0.31496062992125984"/>
  <pageSetup fitToHeight="3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</dc:creator>
  <cp:keywords/>
  <dc:description/>
  <cp:lastModifiedBy>Elizabeth Ruiz Alvarez</cp:lastModifiedBy>
  <cp:lastPrinted>2020-02-03T15:49:32Z</cp:lastPrinted>
  <dcterms:created xsi:type="dcterms:W3CDTF">2019-02-18T19:26:04Z</dcterms:created>
  <dcterms:modified xsi:type="dcterms:W3CDTF">2021-10-05T21:02:20Z</dcterms:modified>
  <cp:category/>
  <cp:version/>
  <cp:contentType/>
  <cp:contentStatus/>
</cp:coreProperties>
</file>