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D:\2 0 2 2\INFORMES DE GESTIÓN\INFORME DE GESTION PRIMER TRIMESTRE\"/>
    </mc:Choice>
  </mc:AlternateContent>
  <xr:revisionPtr revIDLastSave="0" documentId="13_ncr:1_{AD29EECE-49E5-4694-990D-2A28CE529946}" xr6:coauthVersionLast="36" xr6:coauthVersionMax="36" xr10:uidLastSave="{00000000-0000-0000-0000-000000000000}"/>
  <bookViews>
    <workbookView xWindow="0" yWindow="0" windowWidth="19680" windowHeight="6450" tabRatio="509" xr2:uid="{00000000-000D-0000-FFFF-FFFF00000000}"/>
  </bookViews>
  <sheets>
    <sheet name="Hoja1" sheetId="1" r:id="rId1"/>
  </sheets>
  <definedNames>
    <definedName name="_xlnm.Print_Area" localSheetId="0">Hoja1!$G$1:$K$213</definedName>
    <definedName name="_xlnm.Print_Titles" localSheetId="0">Hoja1!$1:$32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Z30" i="1" l="1"/>
  <c r="CA30" i="1" s="1"/>
  <c r="CA5" i="1"/>
  <c r="BZ5" i="1"/>
  <c r="BR17" i="1" l="1"/>
  <c r="BQ17" i="1"/>
  <c r="BL17" i="1"/>
  <c r="BK17" i="1"/>
  <c r="BF17" i="1"/>
  <c r="BE17" i="1"/>
  <c r="AZ17" i="1"/>
  <c r="AY17" i="1"/>
  <c r="AT17" i="1"/>
  <c r="AS17" i="1"/>
  <c r="AB17" i="1"/>
  <c r="AA17" i="1"/>
  <c r="V17" i="1"/>
  <c r="U17" i="1"/>
  <c r="P17" i="1"/>
  <c r="O17" i="1"/>
  <c r="J17" i="1"/>
  <c r="I17" i="1"/>
  <c r="C17" i="1"/>
  <c r="D17" i="1"/>
  <c r="B17" i="1"/>
  <c r="BX20" i="1"/>
  <c r="BW20" i="1"/>
  <c r="BV20" i="1"/>
  <c r="E20" i="1"/>
  <c r="H20" i="1" s="1"/>
  <c r="K20" i="1" s="1"/>
  <c r="N20" i="1" s="1"/>
  <c r="Q20" i="1" s="1"/>
  <c r="T20" i="1" s="1"/>
  <c r="W20" i="1" s="1"/>
  <c r="Z20" i="1" s="1"/>
  <c r="AC20" i="1" s="1"/>
  <c r="AF20" i="1" s="1"/>
  <c r="AI20" i="1" s="1"/>
  <c r="AL20" i="1" s="1"/>
  <c r="AO20" i="1" s="1"/>
  <c r="AR20" i="1" s="1"/>
  <c r="AU20" i="1" s="1"/>
  <c r="AX20" i="1" s="1"/>
  <c r="BA20" i="1" s="1"/>
  <c r="BD20" i="1" s="1"/>
  <c r="BG20" i="1" s="1"/>
  <c r="BJ20" i="1" s="1"/>
  <c r="BM20" i="1" s="1"/>
  <c r="BP20" i="1" s="1"/>
  <c r="BS20" i="1" s="1"/>
  <c r="BX19" i="1"/>
  <c r="BW19" i="1"/>
  <c r="BV19" i="1"/>
  <c r="E19" i="1"/>
  <c r="H19" i="1" s="1"/>
  <c r="K19" i="1" s="1"/>
  <c r="N19" i="1" s="1"/>
  <c r="Q19" i="1" s="1"/>
  <c r="BY19" i="1" l="1"/>
  <c r="BY20" i="1"/>
  <c r="T19" i="1"/>
  <c r="W19" i="1" s="1"/>
  <c r="Z19" i="1" s="1"/>
  <c r="AC19" i="1" s="1"/>
  <c r="AF19" i="1" s="1"/>
  <c r="AI19" i="1" s="1"/>
  <c r="AL19" i="1" s="1"/>
  <c r="AO19" i="1" s="1"/>
  <c r="AR19" i="1" s="1"/>
  <c r="AU19" i="1" s="1"/>
  <c r="BX74" i="1"/>
  <c r="BW74" i="1"/>
  <c r="BV74" i="1"/>
  <c r="E74" i="1"/>
  <c r="H74" i="1" s="1"/>
  <c r="K74" i="1" s="1"/>
  <c r="N74" i="1" s="1"/>
  <c r="Q74" i="1" s="1"/>
  <c r="T74" i="1" s="1"/>
  <c r="W74" i="1" s="1"/>
  <c r="Z74" i="1" s="1"/>
  <c r="AC74" i="1" s="1"/>
  <c r="AF74" i="1" s="1"/>
  <c r="AI74" i="1" s="1"/>
  <c r="AL74" i="1" s="1"/>
  <c r="AO74" i="1" s="1"/>
  <c r="AR74" i="1" s="1"/>
  <c r="AU74" i="1" s="1"/>
  <c r="AX74" i="1" s="1"/>
  <c r="BA74" i="1" s="1"/>
  <c r="BD74" i="1" s="1"/>
  <c r="BG74" i="1" s="1"/>
  <c r="BJ74" i="1" s="1"/>
  <c r="BM74" i="1" s="1"/>
  <c r="BP74" i="1" s="1"/>
  <c r="BS74" i="1" s="1"/>
  <c r="AX19" i="1" l="1"/>
  <c r="BA19" i="1" s="1"/>
  <c r="BD19" i="1" s="1"/>
  <c r="BG19" i="1" s="1"/>
  <c r="BJ19" i="1" s="1"/>
  <c r="BM19" i="1" s="1"/>
  <c r="BP19" i="1" s="1"/>
  <c r="BS19" i="1" s="1"/>
  <c r="BY74" i="1"/>
  <c r="AZ211" i="1"/>
  <c r="AY211" i="1"/>
  <c r="AZ209" i="1"/>
  <c r="AY209" i="1"/>
  <c r="BR7" i="1" l="1"/>
  <c r="BQ7" i="1"/>
  <c r="BL7" i="1"/>
  <c r="BK7" i="1"/>
  <c r="BF7" i="1"/>
  <c r="BE7" i="1"/>
  <c r="AZ7" i="1"/>
  <c r="AZ207" i="1" s="1"/>
  <c r="AY7" i="1"/>
  <c r="AY207" i="1" s="1"/>
  <c r="AT7" i="1"/>
  <c r="AS7" i="1"/>
  <c r="AN7" i="1"/>
  <c r="AM7" i="1"/>
  <c r="AH7" i="1"/>
  <c r="AG7" i="1"/>
  <c r="AB7" i="1"/>
  <c r="AA7" i="1"/>
  <c r="V7" i="1"/>
  <c r="U7" i="1"/>
  <c r="P7" i="1"/>
  <c r="O7" i="1"/>
  <c r="M7" i="1"/>
  <c r="J7" i="1"/>
  <c r="I7" i="1"/>
  <c r="C7" i="1" l="1"/>
  <c r="D7" i="1"/>
  <c r="B7" i="1"/>
  <c r="BX9" i="1"/>
  <c r="BW9" i="1"/>
  <c r="BV9" i="1"/>
  <c r="E9" i="1"/>
  <c r="H9" i="1" s="1"/>
  <c r="K9" i="1" s="1"/>
  <c r="N9" i="1" s="1"/>
  <c r="Q9" i="1" s="1"/>
  <c r="T9" i="1" s="1"/>
  <c r="W9" i="1" s="1"/>
  <c r="Z9" i="1" s="1"/>
  <c r="AC9" i="1" s="1"/>
  <c r="AF9" i="1" s="1"/>
  <c r="AI9" i="1" s="1"/>
  <c r="AL9" i="1" s="1"/>
  <c r="AO9" i="1" s="1"/>
  <c r="AR9" i="1" s="1"/>
  <c r="AU9" i="1" s="1"/>
  <c r="AX9" i="1" s="1"/>
  <c r="BA9" i="1" s="1"/>
  <c r="BD9" i="1" s="1"/>
  <c r="BG9" i="1" s="1"/>
  <c r="BJ9" i="1" s="1"/>
  <c r="BM9" i="1" s="1"/>
  <c r="BP9" i="1" s="1"/>
  <c r="BS9" i="1" s="1"/>
  <c r="BY9" i="1" l="1"/>
  <c r="BR198" i="1"/>
  <c r="BQ198" i="1"/>
  <c r="BR190" i="1"/>
  <c r="BQ190" i="1"/>
  <c r="BR182" i="1"/>
  <c r="BQ182" i="1"/>
  <c r="BR175" i="1"/>
  <c r="BQ175" i="1"/>
  <c r="BR167" i="1"/>
  <c r="BQ167" i="1"/>
  <c r="BR160" i="1"/>
  <c r="BQ160" i="1"/>
  <c r="BR153" i="1"/>
  <c r="BQ153" i="1"/>
  <c r="BR149" i="1"/>
  <c r="BQ149" i="1"/>
  <c r="BR145" i="1"/>
  <c r="BQ145" i="1"/>
  <c r="BR138" i="1"/>
  <c r="BQ138" i="1"/>
  <c r="BR134" i="1"/>
  <c r="BQ134" i="1"/>
  <c r="BR130" i="1"/>
  <c r="BQ130" i="1"/>
  <c r="BR121" i="1"/>
  <c r="BQ121" i="1"/>
  <c r="BR117" i="1"/>
  <c r="BQ117" i="1"/>
  <c r="BR113" i="1"/>
  <c r="BQ113" i="1"/>
  <c r="BR102" i="1"/>
  <c r="BQ102" i="1"/>
  <c r="BR98" i="1"/>
  <c r="BQ98" i="1"/>
  <c r="BR94" i="1"/>
  <c r="BQ94" i="1"/>
  <c r="BR85" i="1"/>
  <c r="BQ85" i="1"/>
  <c r="BR80" i="1"/>
  <c r="BQ80" i="1"/>
  <c r="BR66" i="1"/>
  <c r="BQ66" i="1"/>
  <c r="BR61" i="1"/>
  <c r="BQ61" i="1"/>
  <c r="BR56" i="1"/>
  <c r="BQ56" i="1"/>
  <c r="BR45" i="1"/>
  <c r="BQ45" i="1"/>
  <c r="BR40" i="1"/>
  <c r="BQ40" i="1"/>
  <c r="BR36" i="1"/>
  <c r="BR207" i="1" s="1"/>
  <c r="BQ36" i="1"/>
  <c r="BQ207" i="1" s="1"/>
  <c r="BR12" i="1"/>
  <c r="BR209" i="1" s="1"/>
  <c r="BQ12" i="1"/>
  <c r="BL198" i="1"/>
  <c r="BK198" i="1"/>
  <c r="BL190" i="1"/>
  <c r="BK190" i="1"/>
  <c r="BL182" i="1"/>
  <c r="BK182" i="1"/>
  <c r="BL175" i="1"/>
  <c r="BK175" i="1"/>
  <c r="BL167" i="1"/>
  <c r="BK167" i="1"/>
  <c r="BL160" i="1"/>
  <c r="BK160" i="1"/>
  <c r="BL153" i="1"/>
  <c r="BK153" i="1"/>
  <c r="BL149" i="1"/>
  <c r="BK149" i="1"/>
  <c r="BL145" i="1"/>
  <c r="BK145" i="1"/>
  <c r="BL138" i="1"/>
  <c r="BK138" i="1"/>
  <c r="BL134" i="1"/>
  <c r="BK134" i="1"/>
  <c r="BL130" i="1"/>
  <c r="BK130" i="1"/>
  <c r="BL121" i="1"/>
  <c r="BK121" i="1"/>
  <c r="BL117" i="1"/>
  <c r="BK117" i="1"/>
  <c r="BL113" i="1"/>
  <c r="BK113" i="1"/>
  <c r="BL102" i="1"/>
  <c r="BK102" i="1"/>
  <c r="BL98" i="1"/>
  <c r="BK98" i="1"/>
  <c r="BL94" i="1"/>
  <c r="BK94" i="1"/>
  <c r="BL85" i="1"/>
  <c r="BK85" i="1"/>
  <c r="BL80" i="1"/>
  <c r="BK80" i="1"/>
  <c r="BL66" i="1"/>
  <c r="BK66" i="1"/>
  <c r="BK211" i="1" s="1"/>
  <c r="BL61" i="1"/>
  <c r="BK61" i="1"/>
  <c r="BL56" i="1"/>
  <c r="BK56" i="1"/>
  <c r="BL45" i="1"/>
  <c r="BK45" i="1"/>
  <c r="BL40" i="1"/>
  <c r="BK40" i="1"/>
  <c r="BL36" i="1"/>
  <c r="BL207" i="1" s="1"/>
  <c r="BK36" i="1"/>
  <c r="BL12" i="1"/>
  <c r="BL209" i="1" s="1"/>
  <c r="BK12" i="1"/>
  <c r="BK209" i="1" s="1"/>
  <c r="BF198" i="1"/>
  <c r="BE198" i="1"/>
  <c r="BF190" i="1"/>
  <c r="BE190" i="1"/>
  <c r="BF182" i="1"/>
  <c r="BE182" i="1"/>
  <c r="BF175" i="1"/>
  <c r="BE175" i="1"/>
  <c r="BF167" i="1"/>
  <c r="BE167" i="1"/>
  <c r="BF160" i="1"/>
  <c r="BE160" i="1"/>
  <c r="BF153" i="1"/>
  <c r="BE153" i="1"/>
  <c r="BF149" i="1"/>
  <c r="BE149" i="1"/>
  <c r="BF145" i="1"/>
  <c r="BE145" i="1"/>
  <c r="BF138" i="1"/>
  <c r="BE138" i="1"/>
  <c r="BF134" i="1"/>
  <c r="BE134" i="1"/>
  <c r="BF130" i="1"/>
  <c r="BE130" i="1"/>
  <c r="BF121" i="1"/>
  <c r="BE121" i="1"/>
  <c r="BF117" i="1"/>
  <c r="BE117" i="1"/>
  <c r="BF113" i="1"/>
  <c r="BE113" i="1"/>
  <c r="BF102" i="1"/>
  <c r="BE102" i="1"/>
  <c r="BF98" i="1"/>
  <c r="BE98" i="1"/>
  <c r="BF94" i="1"/>
  <c r="BE94" i="1"/>
  <c r="BF85" i="1"/>
  <c r="BE85" i="1"/>
  <c r="BF80" i="1"/>
  <c r="BE80" i="1"/>
  <c r="BF66" i="1"/>
  <c r="BE66" i="1"/>
  <c r="BF61" i="1"/>
  <c r="BE61" i="1"/>
  <c r="BF56" i="1"/>
  <c r="BE56" i="1"/>
  <c r="BF45" i="1"/>
  <c r="BE45" i="1"/>
  <c r="BF40" i="1"/>
  <c r="BE40" i="1"/>
  <c r="BF36" i="1"/>
  <c r="BF207" i="1" s="1"/>
  <c r="BE36" i="1"/>
  <c r="BE207" i="1" s="1"/>
  <c r="BF12" i="1"/>
  <c r="BF209" i="1" s="1"/>
  <c r="BE12" i="1"/>
  <c r="AT198" i="1"/>
  <c r="AS198" i="1"/>
  <c r="AT190" i="1"/>
  <c r="AS190" i="1"/>
  <c r="AT182" i="1"/>
  <c r="AS182" i="1"/>
  <c r="AT175" i="1"/>
  <c r="AS175" i="1"/>
  <c r="AT167" i="1"/>
  <c r="AS167" i="1"/>
  <c r="AT160" i="1"/>
  <c r="AS160" i="1"/>
  <c r="AT153" i="1"/>
  <c r="AS153" i="1"/>
  <c r="AT149" i="1"/>
  <c r="AS149" i="1"/>
  <c r="AT145" i="1"/>
  <c r="AS145" i="1"/>
  <c r="AT138" i="1"/>
  <c r="AS138" i="1"/>
  <c r="AT134" i="1"/>
  <c r="AS134" i="1"/>
  <c r="AT130" i="1"/>
  <c r="AS130" i="1"/>
  <c r="AT121" i="1"/>
  <c r="AS121" i="1"/>
  <c r="AT117" i="1"/>
  <c r="AS117" i="1"/>
  <c r="AT113" i="1"/>
  <c r="AS113" i="1"/>
  <c r="AT102" i="1"/>
  <c r="AS102" i="1"/>
  <c r="AT98" i="1"/>
  <c r="AS98" i="1"/>
  <c r="AT94" i="1"/>
  <c r="AS94" i="1"/>
  <c r="AT85" i="1"/>
  <c r="AS85" i="1"/>
  <c r="AT80" i="1"/>
  <c r="AS80" i="1"/>
  <c r="AT66" i="1"/>
  <c r="AS66" i="1"/>
  <c r="AS211" i="1" s="1"/>
  <c r="AT61" i="1"/>
  <c r="AS61" i="1"/>
  <c r="AT56" i="1"/>
  <c r="AS56" i="1"/>
  <c r="AT45" i="1"/>
  <c r="AS45" i="1"/>
  <c r="AT40" i="1"/>
  <c r="AS40" i="1"/>
  <c r="AT36" i="1"/>
  <c r="AT207" i="1" s="1"/>
  <c r="AS36" i="1"/>
  <c r="AT12" i="1"/>
  <c r="AT209" i="1" s="1"/>
  <c r="AS12" i="1"/>
  <c r="AS209" i="1" s="1"/>
  <c r="AN198" i="1"/>
  <c r="AM198" i="1"/>
  <c r="AN190" i="1"/>
  <c r="AM190" i="1"/>
  <c r="AN182" i="1"/>
  <c r="AM182" i="1"/>
  <c r="AN175" i="1"/>
  <c r="AM175" i="1"/>
  <c r="AN167" i="1"/>
  <c r="AM167" i="1"/>
  <c r="AN160" i="1"/>
  <c r="AM160" i="1"/>
  <c r="AN153" i="1"/>
  <c r="AM153" i="1"/>
  <c r="AN149" i="1"/>
  <c r="AM149" i="1"/>
  <c r="AN145" i="1"/>
  <c r="AM145" i="1"/>
  <c r="AN138" i="1"/>
  <c r="AM138" i="1"/>
  <c r="AN134" i="1"/>
  <c r="AM134" i="1"/>
  <c r="AN130" i="1"/>
  <c r="AM130" i="1"/>
  <c r="AN121" i="1"/>
  <c r="AM121" i="1"/>
  <c r="AN117" i="1"/>
  <c r="AM117" i="1"/>
  <c r="AN113" i="1"/>
  <c r="AM113" i="1"/>
  <c r="AN102" i="1"/>
  <c r="AM102" i="1"/>
  <c r="AN98" i="1"/>
  <c r="AM98" i="1"/>
  <c r="AN94" i="1"/>
  <c r="AM94" i="1"/>
  <c r="AN85" i="1"/>
  <c r="AM85" i="1"/>
  <c r="AN80" i="1"/>
  <c r="AM80" i="1"/>
  <c r="AN66" i="1"/>
  <c r="AM66" i="1"/>
  <c r="AN61" i="1"/>
  <c r="AM61" i="1"/>
  <c r="AN56" i="1"/>
  <c r="AM56" i="1"/>
  <c r="AN45" i="1"/>
  <c r="AM45" i="1"/>
  <c r="AN40" i="1"/>
  <c r="AM40" i="1"/>
  <c r="AN36" i="1"/>
  <c r="AN207" i="1" s="1"/>
  <c r="AM36" i="1"/>
  <c r="AM207" i="1" s="1"/>
  <c r="AN12" i="1"/>
  <c r="AN209" i="1" s="1"/>
  <c r="AM12" i="1"/>
  <c r="AH198" i="1"/>
  <c r="AG198" i="1"/>
  <c r="AH190" i="1"/>
  <c r="AG190" i="1"/>
  <c r="AH182" i="1"/>
  <c r="AG182" i="1"/>
  <c r="AH175" i="1"/>
  <c r="AG175" i="1"/>
  <c r="AH167" i="1"/>
  <c r="AG167" i="1"/>
  <c r="AH160" i="1"/>
  <c r="AG160" i="1"/>
  <c r="AH153" i="1"/>
  <c r="AG153" i="1"/>
  <c r="AH149" i="1"/>
  <c r="AG149" i="1"/>
  <c r="AH145" i="1"/>
  <c r="AG145" i="1"/>
  <c r="AH138" i="1"/>
  <c r="AG138" i="1"/>
  <c r="AH134" i="1"/>
  <c r="AG134" i="1"/>
  <c r="AH130" i="1"/>
  <c r="AG130" i="1"/>
  <c r="AH121" i="1"/>
  <c r="AG121" i="1"/>
  <c r="AH117" i="1"/>
  <c r="AG117" i="1"/>
  <c r="AH113" i="1"/>
  <c r="AG113" i="1"/>
  <c r="AH102" i="1"/>
  <c r="AG102" i="1"/>
  <c r="AH98" i="1"/>
  <c r="AG98" i="1"/>
  <c r="AH94" i="1"/>
  <c r="AG94" i="1"/>
  <c r="AH85" i="1"/>
  <c r="AG85" i="1"/>
  <c r="AH80" i="1"/>
  <c r="AG80" i="1"/>
  <c r="AH66" i="1"/>
  <c r="AG66" i="1"/>
  <c r="AG211" i="1" s="1"/>
  <c r="AH61" i="1"/>
  <c r="AG61" i="1"/>
  <c r="AH56" i="1"/>
  <c r="AG56" i="1"/>
  <c r="AH45" i="1"/>
  <c r="AG45" i="1"/>
  <c r="AH40" i="1"/>
  <c r="AG40" i="1"/>
  <c r="AH36" i="1"/>
  <c r="AH207" i="1" s="1"/>
  <c r="AG36" i="1"/>
  <c r="AH12" i="1"/>
  <c r="AH209" i="1" s="1"/>
  <c r="AG12" i="1"/>
  <c r="AB198" i="1"/>
  <c r="AA198" i="1"/>
  <c r="AB190" i="1"/>
  <c r="AA190" i="1"/>
  <c r="AB182" i="1"/>
  <c r="AA182" i="1"/>
  <c r="AB175" i="1"/>
  <c r="AA175" i="1"/>
  <c r="AB167" i="1"/>
  <c r="AA167" i="1"/>
  <c r="AB160" i="1"/>
  <c r="AA160" i="1"/>
  <c r="AB153" i="1"/>
  <c r="AA153" i="1"/>
  <c r="AB149" i="1"/>
  <c r="AA149" i="1"/>
  <c r="AB145" i="1"/>
  <c r="AA145" i="1"/>
  <c r="AB138" i="1"/>
  <c r="AA138" i="1"/>
  <c r="AB134" i="1"/>
  <c r="AA134" i="1"/>
  <c r="AB130" i="1"/>
  <c r="AA130" i="1"/>
  <c r="AB121" i="1"/>
  <c r="AA121" i="1"/>
  <c r="AB117" i="1"/>
  <c r="AA117" i="1"/>
  <c r="AB113" i="1"/>
  <c r="AA113" i="1"/>
  <c r="AB102" i="1"/>
  <c r="AA102" i="1"/>
  <c r="AB98" i="1"/>
  <c r="AA98" i="1"/>
  <c r="AB94" i="1"/>
  <c r="AA94" i="1"/>
  <c r="AB85" i="1"/>
  <c r="AA85" i="1"/>
  <c r="AB80" i="1"/>
  <c r="AA80" i="1"/>
  <c r="AB66" i="1"/>
  <c r="AA66" i="1"/>
  <c r="AB61" i="1"/>
  <c r="AA61" i="1"/>
  <c r="AB56" i="1"/>
  <c r="AA56" i="1"/>
  <c r="AB45" i="1"/>
  <c r="AA45" i="1"/>
  <c r="AB40" i="1"/>
  <c r="AA40" i="1"/>
  <c r="AB36" i="1"/>
  <c r="AB207" i="1" s="1"/>
  <c r="AA36" i="1"/>
  <c r="AA207" i="1" s="1"/>
  <c r="AB12" i="1"/>
  <c r="AB209" i="1" s="1"/>
  <c r="AA12" i="1"/>
  <c r="V198" i="1"/>
  <c r="U198" i="1"/>
  <c r="V190" i="1"/>
  <c r="U190" i="1"/>
  <c r="V182" i="1"/>
  <c r="U182" i="1"/>
  <c r="V175" i="1"/>
  <c r="U175" i="1"/>
  <c r="V167" i="1"/>
  <c r="U167" i="1"/>
  <c r="V160" i="1"/>
  <c r="U160" i="1"/>
  <c r="V153" i="1"/>
  <c r="U153" i="1"/>
  <c r="V149" i="1"/>
  <c r="U149" i="1"/>
  <c r="V145" i="1"/>
  <c r="U145" i="1"/>
  <c r="V138" i="1"/>
  <c r="U138" i="1"/>
  <c r="V134" i="1"/>
  <c r="U134" i="1"/>
  <c r="V130" i="1"/>
  <c r="U130" i="1"/>
  <c r="V121" i="1"/>
  <c r="U121" i="1"/>
  <c r="V117" i="1"/>
  <c r="U117" i="1"/>
  <c r="V113" i="1"/>
  <c r="U113" i="1"/>
  <c r="V102" i="1"/>
  <c r="U102" i="1"/>
  <c r="V98" i="1"/>
  <c r="U98" i="1"/>
  <c r="V94" i="1"/>
  <c r="U94" i="1"/>
  <c r="V85" i="1"/>
  <c r="U85" i="1"/>
  <c r="V80" i="1"/>
  <c r="U80" i="1"/>
  <c r="V66" i="1"/>
  <c r="U66" i="1"/>
  <c r="U211" i="1" s="1"/>
  <c r="V61" i="1"/>
  <c r="U61" i="1"/>
  <c r="V56" i="1"/>
  <c r="U56" i="1"/>
  <c r="V45" i="1"/>
  <c r="U45" i="1"/>
  <c r="V40" i="1"/>
  <c r="U40" i="1"/>
  <c r="V36" i="1"/>
  <c r="V207" i="1" s="1"/>
  <c r="U36" i="1"/>
  <c r="V12" i="1"/>
  <c r="V209" i="1" s="1"/>
  <c r="U12" i="1"/>
  <c r="P198" i="1"/>
  <c r="O198" i="1"/>
  <c r="P190" i="1"/>
  <c r="O190" i="1"/>
  <c r="P182" i="1"/>
  <c r="O182" i="1"/>
  <c r="P175" i="1"/>
  <c r="O175" i="1"/>
  <c r="P167" i="1"/>
  <c r="O167" i="1"/>
  <c r="P160" i="1"/>
  <c r="O160" i="1"/>
  <c r="P153" i="1"/>
  <c r="O153" i="1"/>
  <c r="P149" i="1"/>
  <c r="O149" i="1"/>
  <c r="P145" i="1"/>
  <c r="O145" i="1"/>
  <c r="P138" i="1"/>
  <c r="O138" i="1"/>
  <c r="P134" i="1"/>
  <c r="O134" i="1"/>
  <c r="P130" i="1"/>
  <c r="O130" i="1"/>
  <c r="P121" i="1"/>
  <c r="O121" i="1"/>
  <c r="P117" i="1"/>
  <c r="O117" i="1"/>
  <c r="P113" i="1"/>
  <c r="O113" i="1"/>
  <c r="P102" i="1"/>
  <c r="O102" i="1"/>
  <c r="P98" i="1"/>
  <c r="O98" i="1"/>
  <c r="P94" i="1"/>
  <c r="O94" i="1"/>
  <c r="P85" i="1"/>
  <c r="O85" i="1"/>
  <c r="P80" i="1"/>
  <c r="O80" i="1"/>
  <c r="P66" i="1"/>
  <c r="O66" i="1"/>
  <c r="P61" i="1"/>
  <c r="O61" i="1"/>
  <c r="P56" i="1"/>
  <c r="O56" i="1"/>
  <c r="P45" i="1"/>
  <c r="O45" i="1"/>
  <c r="P40" i="1"/>
  <c r="O40" i="1"/>
  <c r="P36" i="1"/>
  <c r="P207" i="1" s="1"/>
  <c r="O36" i="1"/>
  <c r="O207" i="1" s="1"/>
  <c r="P12" i="1"/>
  <c r="O12" i="1"/>
  <c r="U209" i="1" l="1"/>
  <c r="V211" i="1"/>
  <c r="AH211" i="1"/>
  <c r="AT211" i="1"/>
  <c r="BL211" i="1"/>
  <c r="AA209" i="1"/>
  <c r="AA211" i="1"/>
  <c r="AG207" i="1"/>
  <c r="AM209" i="1"/>
  <c r="AM211" i="1"/>
  <c r="AS207" i="1"/>
  <c r="BE209" i="1"/>
  <c r="BE211" i="1"/>
  <c r="BK207" i="1"/>
  <c r="BQ209" i="1"/>
  <c r="BQ211" i="1"/>
  <c r="AG209" i="1"/>
  <c r="O209" i="1"/>
  <c r="O211" i="1"/>
  <c r="U207" i="1"/>
  <c r="P211" i="1"/>
  <c r="AB211" i="1"/>
  <c r="AN211" i="1"/>
  <c r="BF211" i="1"/>
  <c r="BR211" i="1"/>
  <c r="P209" i="1"/>
  <c r="BX25" i="1"/>
  <c r="BW25" i="1"/>
  <c r="BV25" i="1"/>
  <c r="E25" i="1"/>
  <c r="H25" i="1" s="1"/>
  <c r="K25" i="1" s="1"/>
  <c r="N25" i="1" s="1"/>
  <c r="Q25" i="1" s="1"/>
  <c r="T25" i="1" s="1"/>
  <c r="W25" i="1" s="1"/>
  <c r="Z25" i="1" s="1"/>
  <c r="AC25" i="1" s="1"/>
  <c r="AF25" i="1" s="1"/>
  <c r="AI25" i="1" s="1"/>
  <c r="AL25" i="1" s="1"/>
  <c r="AO25" i="1" s="1"/>
  <c r="AR25" i="1" s="1"/>
  <c r="AU25" i="1" s="1"/>
  <c r="AX25" i="1" s="1"/>
  <c r="BA25" i="1" s="1"/>
  <c r="BD25" i="1" s="1"/>
  <c r="BG25" i="1" s="1"/>
  <c r="BJ25" i="1" s="1"/>
  <c r="BM25" i="1" s="1"/>
  <c r="BP25" i="1" s="1"/>
  <c r="BS25" i="1" s="1"/>
  <c r="BY25" i="1" l="1"/>
  <c r="BX26" i="1"/>
  <c r="BW26" i="1"/>
  <c r="BV26" i="1"/>
  <c r="E26" i="1"/>
  <c r="H26" i="1" s="1"/>
  <c r="K26" i="1" s="1"/>
  <c r="N26" i="1" s="1"/>
  <c r="Q26" i="1" s="1"/>
  <c r="T26" i="1" s="1"/>
  <c r="W26" i="1" s="1"/>
  <c r="Z26" i="1" s="1"/>
  <c r="AC26" i="1" s="1"/>
  <c r="AF26" i="1" s="1"/>
  <c r="AI26" i="1" s="1"/>
  <c r="AL26" i="1" s="1"/>
  <c r="AO26" i="1" s="1"/>
  <c r="AR26" i="1" s="1"/>
  <c r="AU26" i="1" s="1"/>
  <c r="AX26" i="1" s="1"/>
  <c r="BA26" i="1" s="1"/>
  <c r="BD26" i="1" s="1"/>
  <c r="BG26" i="1" s="1"/>
  <c r="BJ26" i="1" s="1"/>
  <c r="BM26" i="1" s="1"/>
  <c r="BP26" i="1" s="1"/>
  <c r="BS26" i="1" s="1"/>
  <c r="BX24" i="1"/>
  <c r="BW24" i="1"/>
  <c r="BV24" i="1"/>
  <c r="E24" i="1"/>
  <c r="H24" i="1" s="1"/>
  <c r="K24" i="1" s="1"/>
  <c r="BX23" i="1"/>
  <c r="BW23" i="1"/>
  <c r="BV23" i="1"/>
  <c r="E23" i="1"/>
  <c r="H23" i="1" s="1"/>
  <c r="K23" i="1" s="1"/>
  <c r="N23" i="1" s="1"/>
  <c r="Q23" i="1" s="1"/>
  <c r="T23" i="1" s="1"/>
  <c r="W23" i="1" s="1"/>
  <c r="Z23" i="1" s="1"/>
  <c r="AC23" i="1" s="1"/>
  <c r="AF23" i="1" s="1"/>
  <c r="AI23" i="1" s="1"/>
  <c r="AL23" i="1" s="1"/>
  <c r="AO23" i="1" s="1"/>
  <c r="AR23" i="1" s="1"/>
  <c r="AU23" i="1" s="1"/>
  <c r="AX23" i="1" s="1"/>
  <c r="BA23" i="1" s="1"/>
  <c r="BD23" i="1" s="1"/>
  <c r="BG23" i="1" s="1"/>
  <c r="BJ23" i="1" s="1"/>
  <c r="BM23" i="1" s="1"/>
  <c r="BP23" i="1" s="1"/>
  <c r="BS23" i="1" s="1"/>
  <c r="BX22" i="1"/>
  <c r="BW22" i="1"/>
  <c r="BV22" i="1"/>
  <c r="E22" i="1"/>
  <c r="BX21" i="1"/>
  <c r="BW21" i="1"/>
  <c r="BV21" i="1"/>
  <c r="BV17" i="1" s="1"/>
  <c r="E21" i="1"/>
  <c r="BX15" i="1"/>
  <c r="BW15" i="1"/>
  <c r="BV15" i="1"/>
  <c r="E15" i="1"/>
  <c r="H15" i="1" s="1"/>
  <c r="K15" i="1" s="1"/>
  <c r="N15" i="1" s="1"/>
  <c r="Q15" i="1" s="1"/>
  <c r="T15" i="1" s="1"/>
  <c r="W15" i="1" s="1"/>
  <c r="Z15" i="1" s="1"/>
  <c r="AC15" i="1" s="1"/>
  <c r="AF15" i="1" s="1"/>
  <c r="AI15" i="1" s="1"/>
  <c r="AL15" i="1" s="1"/>
  <c r="AO15" i="1" s="1"/>
  <c r="AR15" i="1" s="1"/>
  <c r="AU15" i="1" s="1"/>
  <c r="AX15" i="1" s="1"/>
  <c r="BA15" i="1" s="1"/>
  <c r="BD15" i="1" s="1"/>
  <c r="BG15" i="1" s="1"/>
  <c r="BJ15" i="1" s="1"/>
  <c r="BM15" i="1" s="1"/>
  <c r="BP15" i="1" s="1"/>
  <c r="BS15" i="1" s="1"/>
  <c r="BX14" i="1"/>
  <c r="BW14" i="1"/>
  <c r="BW12" i="1" s="1"/>
  <c r="BV14" i="1"/>
  <c r="E14" i="1"/>
  <c r="H14" i="1" s="1"/>
  <c r="K14" i="1" s="1"/>
  <c r="N14" i="1" s="1"/>
  <c r="Q14" i="1" s="1"/>
  <c r="T14" i="1" s="1"/>
  <c r="J12" i="1"/>
  <c r="I12" i="1"/>
  <c r="D12" i="1"/>
  <c r="C12" i="1"/>
  <c r="B12" i="1"/>
  <c r="BX10" i="1"/>
  <c r="BX7" i="1" s="1"/>
  <c r="BW10" i="1"/>
  <c r="BW7" i="1" s="1"/>
  <c r="BV10" i="1"/>
  <c r="BV7" i="1" s="1"/>
  <c r="E10" i="1"/>
  <c r="H21" i="1" l="1"/>
  <c r="E17" i="1"/>
  <c r="BX219" i="1"/>
  <c r="BW219" i="1"/>
  <c r="E12" i="1"/>
  <c r="BV219" i="1"/>
  <c r="BX17" i="1"/>
  <c r="BX223" i="1" s="1"/>
  <c r="BW17" i="1"/>
  <c r="BW221" i="1"/>
  <c r="N24" i="1"/>
  <c r="H10" i="1"/>
  <c r="H7" i="1" s="1"/>
  <c r="E7" i="1"/>
  <c r="BY21" i="1"/>
  <c r="BY24" i="1"/>
  <c r="BY26" i="1"/>
  <c r="BV12" i="1"/>
  <c r="BX12" i="1"/>
  <c r="BY14" i="1"/>
  <c r="BY23" i="1"/>
  <c r="BY15" i="1"/>
  <c r="W14" i="1"/>
  <c r="Z14" i="1" s="1"/>
  <c r="T12" i="1"/>
  <c r="BY10" i="1"/>
  <c r="BY7" i="1" s="1"/>
  <c r="BY22" i="1"/>
  <c r="N12" i="1"/>
  <c r="H22" i="1"/>
  <c r="K22" i="1" s="1"/>
  <c r="N22" i="1" s="1"/>
  <c r="Q22" i="1" s="1"/>
  <c r="T22" i="1" s="1"/>
  <c r="W22" i="1" s="1"/>
  <c r="Z22" i="1" s="1"/>
  <c r="AC22" i="1" s="1"/>
  <c r="AF22" i="1" s="1"/>
  <c r="AI22" i="1" s="1"/>
  <c r="AL22" i="1" s="1"/>
  <c r="AO22" i="1" s="1"/>
  <c r="AR22" i="1" s="1"/>
  <c r="AU22" i="1" s="1"/>
  <c r="AX22" i="1" s="1"/>
  <c r="BA22" i="1" s="1"/>
  <c r="BD22" i="1" s="1"/>
  <c r="BG22" i="1" s="1"/>
  <c r="BJ22" i="1" s="1"/>
  <c r="BM22" i="1" s="1"/>
  <c r="BP22" i="1" s="1"/>
  <c r="BS22" i="1" s="1"/>
  <c r="K10" i="1"/>
  <c r="H12" i="1"/>
  <c r="K21" i="1"/>
  <c r="K17" i="1" s="1"/>
  <c r="B6" i="1"/>
  <c r="I45" i="1"/>
  <c r="J45" i="1"/>
  <c r="C45" i="1"/>
  <c r="D45" i="1"/>
  <c r="K12" i="1" l="1"/>
  <c r="BV221" i="1"/>
  <c r="BY219" i="1"/>
  <c r="H17" i="1"/>
  <c r="BY17" i="1"/>
  <c r="BX5" i="1"/>
  <c r="BX221" i="1"/>
  <c r="Q24" i="1"/>
  <c r="BV223" i="1"/>
  <c r="BW5" i="1"/>
  <c r="BW223" i="1"/>
  <c r="Q12" i="1"/>
  <c r="W12" i="1"/>
  <c r="N10" i="1"/>
  <c r="N7" i="1" s="1"/>
  <c r="K7" i="1"/>
  <c r="BY12" i="1"/>
  <c r="N21" i="1"/>
  <c r="N17" i="1" s="1"/>
  <c r="Z12" i="1"/>
  <c r="AC14" i="1"/>
  <c r="AF14" i="1" s="1"/>
  <c r="BV5" i="1"/>
  <c r="BX47" i="1"/>
  <c r="BW47" i="1"/>
  <c r="BV47" i="1"/>
  <c r="E47" i="1"/>
  <c r="H47" i="1" s="1"/>
  <c r="K47" i="1" s="1"/>
  <c r="N47" i="1" s="1"/>
  <c r="Q47" i="1" s="1"/>
  <c r="T47" i="1" s="1"/>
  <c r="W47" i="1" s="1"/>
  <c r="Z47" i="1" s="1"/>
  <c r="AC47" i="1" s="1"/>
  <c r="AF47" i="1" s="1"/>
  <c r="AI47" i="1" s="1"/>
  <c r="AL47" i="1" s="1"/>
  <c r="AO47" i="1" s="1"/>
  <c r="AR47" i="1" s="1"/>
  <c r="AU47" i="1" s="1"/>
  <c r="AX47" i="1" s="1"/>
  <c r="BA47" i="1" s="1"/>
  <c r="BD47" i="1" s="1"/>
  <c r="BG47" i="1" s="1"/>
  <c r="BJ47" i="1" s="1"/>
  <c r="BM47" i="1" s="1"/>
  <c r="BP47" i="1" s="1"/>
  <c r="BS47" i="1" s="1"/>
  <c r="Q10" i="1" l="1"/>
  <c r="T10" i="1" s="1"/>
  <c r="T7" i="1" s="1"/>
  <c r="Q7" i="1"/>
  <c r="BY221" i="1"/>
  <c r="T24" i="1"/>
  <c r="BY223" i="1"/>
  <c r="AC12" i="1"/>
  <c r="AI14" i="1"/>
  <c r="AL14" i="1" s="1"/>
  <c r="AF12" i="1"/>
  <c r="BZ7" i="1"/>
  <c r="CA7" i="1" s="1"/>
  <c r="BY5" i="1"/>
  <c r="W10" i="1"/>
  <c r="Q21" i="1"/>
  <c r="Q17" i="1" s="1"/>
  <c r="BY47" i="1"/>
  <c r="W24" i="1" l="1"/>
  <c r="AI12" i="1"/>
  <c r="Z10" i="1"/>
  <c r="Z7" i="1" s="1"/>
  <c r="W7" i="1"/>
  <c r="T21" i="1"/>
  <c r="T17" i="1" s="1"/>
  <c r="AC10" i="1"/>
  <c r="AO14" i="1"/>
  <c r="AR14" i="1" s="1"/>
  <c r="AL12" i="1"/>
  <c r="BX52" i="1"/>
  <c r="BW52" i="1"/>
  <c r="BV52" i="1"/>
  <c r="BX51" i="1"/>
  <c r="BW51" i="1"/>
  <c r="BV51" i="1"/>
  <c r="BX50" i="1"/>
  <c r="BW50" i="1"/>
  <c r="BV50" i="1"/>
  <c r="BX49" i="1"/>
  <c r="BW49" i="1"/>
  <c r="BV49" i="1"/>
  <c r="BX48" i="1"/>
  <c r="BW48" i="1"/>
  <c r="BV48" i="1"/>
  <c r="BX43" i="1"/>
  <c r="BW43" i="1"/>
  <c r="BV43" i="1"/>
  <c r="BX42" i="1"/>
  <c r="BW42" i="1"/>
  <c r="BV42" i="1"/>
  <c r="J40" i="1"/>
  <c r="I40" i="1"/>
  <c r="BX38" i="1"/>
  <c r="BW38" i="1"/>
  <c r="BV38" i="1"/>
  <c r="J36" i="1"/>
  <c r="I36" i="1"/>
  <c r="Z24" i="1" l="1"/>
  <c r="AO12" i="1"/>
  <c r="AF10" i="1"/>
  <c r="AF7" i="1" s="1"/>
  <c r="AC7" i="1"/>
  <c r="AU14" i="1"/>
  <c r="AX14" i="1" s="1"/>
  <c r="AR12" i="1"/>
  <c r="W21" i="1"/>
  <c r="W17" i="1" s="1"/>
  <c r="BY49" i="1"/>
  <c r="BX45" i="1"/>
  <c r="BV45" i="1"/>
  <c r="BW45" i="1"/>
  <c r="BX36" i="1"/>
  <c r="BW36" i="1"/>
  <c r="BY52" i="1"/>
  <c r="BW40" i="1"/>
  <c r="BY43" i="1"/>
  <c r="BY48" i="1"/>
  <c r="BY51" i="1"/>
  <c r="BV36" i="1"/>
  <c r="BY38" i="1"/>
  <c r="BY50" i="1"/>
  <c r="BY42" i="1"/>
  <c r="BV40" i="1"/>
  <c r="BX40" i="1"/>
  <c r="AC24" i="1" l="1"/>
  <c r="AU12" i="1"/>
  <c r="AI10" i="1"/>
  <c r="AX12" i="1"/>
  <c r="BA14" i="1"/>
  <c r="BD14" i="1" s="1"/>
  <c r="Z21" i="1"/>
  <c r="Z17" i="1" s="1"/>
  <c r="BY45" i="1"/>
  <c r="BW34" i="1"/>
  <c r="BX34" i="1"/>
  <c r="BY36" i="1"/>
  <c r="BY40" i="1"/>
  <c r="E52" i="1"/>
  <c r="H52" i="1" s="1"/>
  <c r="K52" i="1" s="1"/>
  <c r="N52" i="1" s="1"/>
  <c r="Q52" i="1" s="1"/>
  <c r="T52" i="1" s="1"/>
  <c r="W52" i="1" s="1"/>
  <c r="Z52" i="1" s="1"/>
  <c r="AC52" i="1" s="1"/>
  <c r="AF52" i="1" s="1"/>
  <c r="AI52" i="1" s="1"/>
  <c r="AL52" i="1" s="1"/>
  <c r="AO52" i="1" s="1"/>
  <c r="AR52" i="1" s="1"/>
  <c r="AU52" i="1" s="1"/>
  <c r="AX52" i="1" s="1"/>
  <c r="BA52" i="1" s="1"/>
  <c r="BD52" i="1" s="1"/>
  <c r="BG52" i="1" s="1"/>
  <c r="BJ52" i="1" s="1"/>
  <c r="BM52" i="1" s="1"/>
  <c r="BP52" i="1" s="1"/>
  <c r="BS52" i="1" s="1"/>
  <c r="E51" i="1"/>
  <c r="H51" i="1" s="1"/>
  <c r="K51" i="1" s="1"/>
  <c r="N51" i="1" s="1"/>
  <c r="Q51" i="1" s="1"/>
  <c r="T51" i="1" s="1"/>
  <c r="W51" i="1" s="1"/>
  <c r="Z51" i="1" s="1"/>
  <c r="AC51" i="1" s="1"/>
  <c r="AF51" i="1" s="1"/>
  <c r="AI51" i="1" s="1"/>
  <c r="AL51" i="1" s="1"/>
  <c r="AO51" i="1" s="1"/>
  <c r="AR51" i="1" s="1"/>
  <c r="AU51" i="1" s="1"/>
  <c r="AX51" i="1" s="1"/>
  <c r="BA51" i="1" s="1"/>
  <c r="BD51" i="1" s="1"/>
  <c r="BG51" i="1" s="1"/>
  <c r="BJ51" i="1" s="1"/>
  <c r="BM51" i="1" s="1"/>
  <c r="BP51" i="1" s="1"/>
  <c r="BS51" i="1" s="1"/>
  <c r="E50" i="1"/>
  <c r="H50" i="1" s="1"/>
  <c r="K50" i="1" s="1"/>
  <c r="N50" i="1" s="1"/>
  <c r="Q50" i="1" s="1"/>
  <c r="T50" i="1" s="1"/>
  <c r="W50" i="1" s="1"/>
  <c r="Z50" i="1" s="1"/>
  <c r="AC50" i="1" s="1"/>
  <c r="AF50" i="1" s="1"/>
  <c r="AI50" i="1" s="1"/>
  <c r="AL50" i="1" s="1"/>
  <c r="AO50" i="1" s="1"/>
  <c r="AR50" i="1" s="1"/>
  <c r="AU50" i="1" s="1"/>
  <c r="AX50" i="1" s="1"/>
  <c r="BA50" i="1" s="1"/>
  <c r="BD50" i="1" s="1"/>
  <c r="BG50" i="1" s="1"/>
  <c r="BJ50" i="1" s="1"/>
  <c r="BM50" i="1" s="1"/>
  <c r="BP50" i="1" s="1"/>
  <c r="BS50" i="1" s="1"/>
  <c r="E49" i="1"/>
  <c r="H49" i="1" s="1"/>
  <c r="K49" i="1" s="1"/>
  <c r="N49" i="1" s="1"/>
  <c r="Q49" i="1" s="1"/>
  <c r="T49" i="1" s="1"/>
  <c r="W49" i="1" s="1"/>
  <c r="Z49" i="1" s="1"/>
  <c r="AC49" i="1" s="1"/>
  <c r="AF49" i="1" s="1"/>
  <c r="AI49" i="1" s="1"/>
  <c r="AL49" i="1" s="1"/>
  <c r="AO49" i="1" s="1"/>
  <c r="AR49" i="1" s="1"/>
  <c r="AU49" i="1" s="1"/>
  <c r="AX49" i="1" s="1"/>
  <c r="BA49" i="1" s="1"/>
  <c r="BD49" i="1" s="1"/>
  <c r="BG49" i="1" s="1"/>
  <c r="BJ49" i="1" s="1"/>
  <c r="BM49" i="1" s="1"/>
  <c r="BP49" i="1" s="1"/>
  <c r="BS49" i="1" s="1"/>
  <c r="E48" i="1"/>
  <c r="H48" i="1" s="1"/>
  <c r="K48" i="1" s="1"/>
  <c r="N48" i="1" s="1"/>
  <c r="B45" i="1"/>
  <c r="E43" i="1"/>
  <c r="H43" i="1" s="1"/>
  <c r="E42" i="1"/>
  <c r="H42" i="1" s="1"/>
  <c r="K42" i="1" s="1"/>
  <c r="N42" i="1" s="1"/>
  <c r="D40" i="1"/>
  <c r="C40" i="1"/>
  <c r="B40" i="1"/>
  <c r="E38" i="1"/>
  <c r="H38" i="1" s="1"/>
  <c r="D36" i="1"/>
  <c r="C36" i="1"/>
  <c r="B36" i="1"/>
  <c r="AF24" i="1" l="1"/>
  <c r="AI24" i="1" s="1"/>
  <c r="AL24" i="1" s="1"/>
  <c r="AO24" i="1" s="1"/>
  <c r="AR24" i="1" s="1"/>
  <c r="BA12" i="1"/>
  <c r="AL10" i="1"/>
  <c r="AI7" i="1"/>
  <c r="B35" i="1"/>
  <c r="AC21" i="1"/>
  <c r="AC17" i="1" s="1"/>
  <c r="BG14" i="1"/>
  <c r="BJ14" i="1" s="1"/>
  <c r="BD12" i="1"/>
  <c r="BW225" i="1"/>
  <c r="H45" i="1"/>
  <c r="E45" i="1"/>
  <c r="BX225" i="1"/>
  <c r="BY34" i="1"/>
  <c r="K38" i="1"/>
  <c r="N38" i="1" s="1"/>
  <c r="H36" i="1"/>
  <c r="Q42" i="1"/>
  <c r="T42" i="1" s="1"/>
  <c r="H40" i="1"/>
  <c r="K43" i="1"/>
  <c r="N43" i="1" s="1"/>
  <c r="Q43" i="1" s="1"/>
  <c r="T43" i="1" s="1"/>
  <c r="W43" i="1" s="1"/>
  <c r="Z43" i="1" s="1"/>
  <c r="AC43" i="1" s="1"/>
  <c r="AF43" i="1" s="1"/>
  <c r="AI43" i="1" s="1"/>
  <c r="AL43" i="1" s="1"/>
  <c r="AO43" i="1" s="1"/>
  <c r="AR43" i="1" s="1"/>
  <c r="AU43" i="1" s="1"/>
  <c r="AX43" i="1" s="1"/>
  <c r="BA43" i="1" s="1"/>
  <c r="BD43" i="1" s="1"/>
  <c r="BG43" i="1" s="1"/>
  <c r="BJ43" i="1" s="1"/>
  <c r="BM43" i="1" s="1"/>
  <c r="BP43" i="1" s="1"/>
  <c r="BS43" i="1" s="1"/>
  <c r="BZ36" i="1"/>
  <c r="CA36" i="1" s="1"/>
  <c r="Q48" i="1"/>
  <c r="E36" i="1"/>
  <c r="E40" i="1"/>
  <c r="BV200" i="1"/>
  <c r="BV193" i="1"/>
  <c r="BV192" i="1"/>
  <c r="BV185" i="1"/>
  <c r="BV184" i="1"/>
  <c r="BV177" i="1"/>
  <c r="BV170" i="1"/>
  <c r="BV169" i="1"/>
  <c r="BV162" i="1"/>
  <c r="BV155" i="1"/>
  <c r="BV151" i="1"/>
  <c r="BV147" i="1"/>
  <c r="BV140" i="1"/>
  <c r="BV136" i="1"/>
  <c r="BV132" i="1"/>
  <c r="BV125" i="1"/>
  <c r="BV124" i="1"/>
  <c r="BV123" i="1"/>
  <c r="BV119" i="1"/>
  <c r="BV115" i="1"/>
  <c r="BV108" i="1"/>
  <c r="BV107" i="1"/>
  <c r="BV106" i="1"/>
  <c r="BV105" i="1"/>
  <c r="BV104" i="1"/>
  <c r="BV100" i="1"/>
  <c r="BV96" i="1"/>
  <c r="BV89" i="1"/>
  <c r="BV88" i="1"/>
  <c r="BV87" i="1"/>
  <c r="BV83" i="1"/>
  <c r="BV82" i="1"/>
  <c r="BV75" i="1"/>
  <c r="BV73" i="1"/>
  <c r="BV72" i="1"/>
  <c r="BV71" i="1"/>
  <c r="BV70" i="1"/>
  <c r="BV69" i="1"/>
  <c r="BV68" i="1"/>
  <c r="BV64" i="1"/>
  <c r="BV63" i="1"/>
  <c r="BV59" i="1"/>
  <c r="BV58" i="1"/>
  <c r="BQ203" i="1"/>
  <c r="BK203" i="1"/>
  <c r="BE203" i="1"/>
  <c r="AY203" i="1"/>
  <c r="AS203" i="1"/>
  <c r="AM203" i="1"/>
  <c r="AG203" i="1"/>
  <c r="AA203" i="1"/>
  <c r="U203" i="1"/>
  <c r="O203" i="1"/>
  <c r="I203" i="1"/>
  <c r="J198" i="1"/>
  <c r="I198" i="1"/>
  <c r="J190" i="1"/>
  <c r="I190" i="1"/>
  <c r="J182" i="1"/>
  <c r="I182" i="1"/>
  <c r="J175" i="1"/>
  <c r="I175" i="1"/>
  <c r="J167" i="1"/>
  <c r="I167" i="1"/>
  <c r="J160" i="1"/>
  <c r="I160" i="1"/>
  <c r="J153" i="1"/>
  <c r="I153" i="1"/>
  <c r="J149" i="1"/>
  <c r="I149" i="1"/>
  <c r="J145" i="1"/>
  <c r="I145" i="1"/>
  <c r="J138" i="1"/>
  <c r="I138" i="1"/>
  <c r="J134" i="1"/>
  <c r="I134" i="1"/>
  <c r="J130" i="1"/>
  <c r="I130" i="1"/>
  <c r="J121" i="1"/>
  <c r="I121" i="1"/>
  <c r="J117" i="1"/>
  <c r="I117" i="1"/>
  <c r="J113" i="1"/>
  <c r="I113" i="1"/>
  <c r="J102" i="1"/>
  <c r="I102" i="1"/>
  <c r="J98" i="1"/>
  <c r="I98" i="1"/>
  <c r="J94" i="1"/>
  <c r="I94" i="1"/>
  <c r="J85" i="1"/>
  <c r="I85" i="1"/>
  <c r="J80" i="1"/>
  <c r="I80" i="1"/>
  <c r="J66" i="1"/>
  <c r="J211" i="1" s="1"/>
  <c r="I66" i="1"/>
  <c r="J61" i="1"/>
  <c r="I61" i="1"/>
  <c r="I209" i="1" s="1"/>
  <c r="J56" i="1"/>
  <c r="J207" i="1" s="1"/>
  <c r="I56" i="1"/>
  <c r="I207" i="1" s="1"/>
  <c r="J209" i="1" l="1"/>
  <c r="I211" i="1"/>
  <c r="AU24" i="1"/>
  <c r="BG12" i="1"/>
  <c r="AL7" i="1"/>
  <c r="AO10" i="1"/>
  <c r="BM14" i="1"/>
  <c r="BP14" i="1" s="1"/>
  <c r="BJ12" i="1"/>
  <c r="AF21" i="1"/>
  <c r="K45" i="1"/>
  <c r="N40" i="1"/>
  <c r="W42" i="1"/>
  <c r="Z42" i="1" s="1"/>
  <c r="T40" i="1"/>
  <c r="K36" i="1"/>
  <c r="K40" i="1"/>
  <c r="N36" i="1"/>
  <c r="Q38" i="1"/>
  <c r="T38" i="1" s="1"/>
  <c r="T48" i="1"/>
  <c r="BV134" i="1"/>
  <c r="B134" i="1"/>
  <c r="BX136" i="1"/>
  <c r="BW136" i="1"/>
  <c r="BX132" i="1"/>
  <c r="BW132" i="1"/>
  <c r="BX200" i="1"/>
  <c r="BW200" i="1"/>
  <c r="BX193" i="1"/>
  <c r="BW193" i="1"/>
  <c r="BX192" i="1"/>
  <c r="BW192" i="1"/>
  <c r="BX185" i="1"/>
  <c r="BW185" i="1"/>
  <c r="BX184" i="1"/>
  <c r="BW184" i="1"/>
  <c r="BX177" i="1"/>
  <c r="BW177" i="1"/>
  <c r="BX170" i="1"/>
  <c r="BW170" i="1"/>
  <c r="BX169" i="1"/>
  <c r="BW169" i="1"/>
  <c r="BX162" i="1"/>
  <c r="BW162" i="1"/>
  <c r="BX155" i="1"/>
  <c r="BW155" i="1"/>
  <c r="BX151" i="1"/>
  <c r="BW151" i="1"/>
  <c r="BX147" i="1"/>
  <c r="BW147" i="1"/>
  <c r="BX140" i="1"/>
  <c r="BW140" i="1"/>
  <c r="BX125" i="1"/>
  <c r="BW125" i="1"/>
  <c r="BX124" i="1"/>
  <c r="BW124" i="1"/>
  <c r="BX123" i="1"/>
  <c r="BW123" i="1"/>
  <c r="BX119" i="1"/>
  <c r="BW119" i="1"/>
  <c r="BX115" i="1"/>
  <c r="BW115" i="1"/>
  <c r="BX108" i="1"/>
  <c r="BW108" i="1"/>
  <c r="BX107" i="1"/>
  <c r="BW107" i="1"/>
  <c r="BX106" i="1"/>
  <c r="BW106" i="1"/>
  <c r="BX105" i="1"/>
  <c r="BW105" i="1"/>
  <c r="BX104" i="1"/>
  <c r="BW104" i="1"/>
  <c r="BX100" i="1"/>
  <c r="BW100" i="1"/>
  <c r="BX96" i="1"/>
  <c r="BW96" i="1"/>
  <c r="BX89" i="1"/>
  <c r="BW89" i="1"/>
  <c r="BX88" i="1"/>
  <c r="BW88" i="1"/>
  <c r="BX87" i="1"/>
  <c r="BW87" i="1"/>
  <c r="BX83" i="1"/>
  <c r="BW83" i="1"/>
  <c r="BX82" i="1"/>
  <c r="BW82" i="1"/>
  <c r="BX75" i="1"/>
  <c r="BW75" i="1"/>
  <c r="BX73" i="1"/>
  <c r="BW73" i="1"/>
  <c r="BX72" i="1"/>
  <c r="BW72" i="1"/>
  <c r="BX71" i="1"/>
  <c r="BW71" i="1"/>
  <c r="BX70" i="1"/>
  <c r="BW70" i="1"/>
  <c r="BX69" i="1"/>
  <c r="BW69" i="1"/>
  <c r="BX68" i="1"/>
  <c r="BW68" i="1"/>
  <c r="BX64" i="1"/>
  <c r="BW64" i="1"/>
  <c r="BX63" i="1"/>
  <c r="BW63" i="1"/>
  <c r="BX59" i="1"/>
  <c r="BW59" i="1"/>
  <c r="BX58" i="1"/>
  <c r="BW58" i="1"/>
  <c r="AX24" i="1" l="1"/>
  <c r="Q40" i="1"/>
  <c r="BM12" i="1"/>
  <c r="AR10" i="1"/>
  <c r="AO7" i="1"/>
  <c r="BS14" i="1"/>
  <c r="BP12" i="1"/>
  <c r="AI21" i="1"/>
  <c r="N45" i="1"/>
  <c r="Q45" i="1"/>
  <c r="W40" i="1"/>
  <c r="T36" i="1"/>
  <c r="W38" i="1"/>
  <c r="Z38" i="1" s="1"/>
  <c r="AC42" i="1"/>
  <c r="AF42" i="1" s="1"/>
  <c r="Z40" i="1"/>
  <c r="Q36" i="1"/>
  <c r="W48" i="1"/>
  <c r="BQ213" i="1"/>
  <c r="U213" i="1"/>
  <c r="J213" i="1"/>
  <c r="AB213" i="1"/>
  <c r="AG213" i="1"/>
  <c r="BE213" i="1"/>
  <c r="AM213" i="1"/>
  <c r="BK213" i="1"/>
  <c r="V213" i="1"/>
  <c r="AS213" i="1"/>
  <c r="O213" i="1"/>
  <c r="P213" i="1"/>
  <c r="AA213" i="1"/>
  <c r="BR213" i="1"/>
  <c r="AZ213" i="1"/>
  <c r="BL213" i="1"/>
  <c r="AY213" i="1"/>
  <c r="I213" i="1"/>
  <c r="AN213" i="1"/>
  <c r="AT213" i="1"/>
  <c r="AH213" i="1"/>
  <c r="BF213" i="1"/>
  <c r="BX134" i="1"/>
  <c r="D134" i="1"/>
  <c r="BA24" i="1" l="1"/>
  <c r="BS12" i="1"/>
  <c r="AR7" i="1"/>
  <c r="AU10" i="1"/>
  <c r="AL21" i="1"/>
  <c r="AC38" i="1"/>
  <c r="AF38" i="1" s="1"/>
  <c r="Z36" i="1"/>
  <c r="AC40" i="1"/>
  <c r="W36" i="1"/>
  <c r="AI42" i="1"/>
  <c r="AL42" i="1" s="1"/>
  <c r="AF40" i="1"/>
  <c r="T45" i="1"/>
  <c r="Z48" i="1"/>
  <c r="BY75" i="1"/>
  <c r="BY73" i="1"/>
  <c r="BY72" i="1"/>
  <c r="BY71" i="1"/>
  <c r="BY70" i="1"/>
  <c r="BY69" i="1"/>
  <c r="BY68" i="1"/>
  <c r="BY64" i="1"/>
  <c r="BY63" i="1"/>
  <c r="BY59" i="1"/>
  <c r="BD24" i="1" l="1"/>
  <c r="AX10" i="1"/>
  <c r="AU7" i="1"/>
  <c r="AO21" i="1"/>
  <c r="W45" i="1"/>
  <c r="AC36" i="1"/>
  <c r="AI40" i="1"/>
  <c r="AI38" i="1"/>
  <c r="AL38" i="1" s="1"/>
  <c r="AF36" i="1"/>
  <c r="AL40" i="1"/>
  <c r="AO42" i="1"/>
  <c r="AR42" i="1" s="1"/>
  <c r="AC48" i="1"/>
  <c r="BX85" i="1"/>
  <c r="BW85" i="1"/>
  <c r="BX80" i="1"/>
  <c r="BW80" i="1"/>
  <c r="BG24" i="1" l="1"/>
  <c r="AX7" i="1"/>
  <c r="BA10" i="1"/>
  <c r="AR21" i="1"/>
  <c r="AR17" i="1" s="1"/>
  <c r="AO40" i="1"/>
  <c r="AL36" i="1"/>
  <c r="AO38" i="1"/>
  <c r="AR38" i="1" s="1"/>
  <c r="AI36" i="1"/>
  <c r="Z45" i="1"/>
  <c r="AU42" i="1"/>
  <c r="AX42" i="1" s="1"/>
  <c r="AR40" i="1"/>
  <c r="AF48" i="1"/>
  <c r="BY82" i="1"/>
  <c r="BY83" i="1"/>
  <c r="BJ24" i="1" l="1"/>
  <c r="BD10" i="1"/>
  <c r="BA7" i="1"/>
  <c r="AU21" i="1"/>
  <c r="AU17" i="1" s="1"/>
  <c r="AU40" i="1"/>
  <c r="AR36" i="1"/>
  <c r="AU38" i="1"/>
  <c r="AX38" i="1" s="1"/>
  <c r="AX40" i="1"/>
  <c r="BA42" i="1"/>
  <c r="BD42" i="1" s="1"/>
  <c r="AC45" i="1"/>
  <c r="AO36" i="1"/>
  <c r="AI48" i="1"/>
  <c r="BX198" i="1"/>
  <c r="BW198" i="1"/>
  <c r="BX160" i="1"/>
  <c r="BW160" i="1"/>
  <c r="BX153" i="1"/>
  <c r="BX149" i="1"/>
  <c r="BW149" i="1"/>
  <c r="BX145" i="1"/>
  <c r="BW145" i="1"/>
  <c r="BX138" i="1"/>
  <c r="BW138" i="1"/>
  <c r="BX130" i="1"/>
  <c r="BY123" i="1"/>
  <c r="BX117" i="1"/>
  <c r="BW117" i="1"/>
  <c r="BX113" i="1"/>
  <c r="BW113" i="1"/>
  <c r="BX98" i="1"/>
  <c r="BW98" i="1"/>
  <c r="BX94" i="1"/>
  <c r="BW203" i="1"/>
  <c r="BV198" i="1"/>
  <c r="BY193" i="1"/>
  <c r="BV190" i="1"/>
  <c r="BV182" i="1"/>
  <c r="BV175" i="1"/>
  <c r="BV167" i="1"/>
  <c r="BV160" i="1"/>
  <c r="BV153" i="1"/>
  <c r="BY151" i="1"/>
  <c r="BV149" i="1"/>
  <c r="BV145" i="1"/>
  <c r="BV138" i="1"/>
  <c r="BV130" i="1"/>
  <c r="BV121" i="1"/>
  <c r="BV117" i="1"/>
  <c r="BV113" i="1"/>
  <c r="BV102" i="1"/>
  <c r="BV98" i="1"/>
  <c r="BV94" i="1"/>
  <c r="BV85" i="1"/>
  <c r="BV80" i="1"/>
  <c r="BV66" i="1"/>
  <c r="BV61" i="1"/>
  <c r="BY58" i="1"/>
  <c r="BV56" i="1"/>
  <c r="C203" i="1"/>
  <c r="E200" i="1"/>
  <c r="H200" i="1" s="1"/>
  <c r="H198" i="1" s="1"/>
  <c r="D198" i="1"/>
  <c r="C198" i="1"/>
  <c r="B198" i="1"/>
  <c r="E193" i="1"/>
  <c r="H193" i="1" s="1"/>
  <c r="E192" i="1"/>
  <c r="H192" i="1" s="1"/>
  <c r="D190" i="1"/>
  <c r="C190" i="1"/>
  <c r="B190" i="1"/>
  <c r="E185" i="1"/>
  <c r="H185" i="1" s="1"/>
  <c r="E184" i="1"/>
  <c r="H184" i="1" s="1"/>
  <c r="D182" i="1"/>
  <c r="C182" i="1"/>
  <c r="B182" i="1"/>
  <c r="E177" i="1"/>
  <c r="H177" i="1" s="1"/>
  <c r="H175" i="1" s="1"/>
  <c r="D175" i="1"/>
  <c r="C175" i="1"/>
  <c r="B175" i="1"/>
  <c r="E170" i="1"/>
  <c r="H170" i="1" s="1"/>
  <c r="E169" i="1"/>
  <c r="H169" i="1" s="1"/>
  <c r="D167" i="1"/>
  <c r="C167" i="1"/>
  <c r="B167" i="1"/>
  <c r="E162" i="1"/>
  <c r="H162" i="1" s="1"/>
  <c r="H160" i="1" s="1"/>
  <c r="D160" i="1"/>
  <c r="C160" i="1"/>
  <c r="B160" i="1"/>
  <c r="E155" i="1"/>
  <c r="H155" i="1" s="1"/>
  <c r="H153" i="1" s="1"/>
  <c r="D153" i="1"/>
  <c r="C153" i="1"/>
  <c r="B153" i="1"/>
  <c r="E151" i="1"/>
  <c r="H151" i="1" s="1"/>
  <c r="H149" i="1" s="1"/>
  <c r="D149" i="1"/>
  <c r="C149" i="1"/>
  <c r="B149" i="1"/>
  <c r="E147" i="1"/>
  <c r="H147" i="1" s="1"/>
  <c r="H145" i="1" s="1"/>
  <c r="D145" i="1"/>
  <c r="C145" i="1"/>
  <c r="B145" i="1"/>
  <c r="B144" i="1" s="1"/>
  <c r="E140" i="1"/>
  <c r="H140" i="1" s="1"/>
  <c r="H138" i="1" s="1"/>
  <c r="D138" i="1"/>
  <c r="C138" i="1"/>
  <c r="B138" i="1"/>
  <c r="E136" i="1"/>
  <c r="H136" i="1" s="1"/>
  <c r="C134" i="1"/>
  <c r="E134" i="1" s="1"/>
  <c r="E132" i="1"/>
  <c r="H132" i="1" s="1"/>
  <c r="H130" i="1" s="1"/>
  <c r="D130" i="1"/>
  <c r="C130" i="1"/>
  <c r="B130" i="1"/>
  <c r="E125" i="1"/>
  <c r="H125" i="1" s="1"/>
  <c r="E124" i="1"/>
  <c r="H124" i="1" s="1"/>
  <c r="E123" i="1"/>
  <c r="H123" i="1" s="1"/>
  <c r="D121" i="1"/>
  <c r="C121" i="1"/>
  <c r="B121" i="1"/>
  <c r="E119" i="1"/>
  <c r="H119" i="1" s="1"/>
  <c r="H117" i="1" s="1"/>
  <c r="D117" i="1"/>
  <c r="C117" i="1"/>
  <c r="B117" i="1"/>
  <c r="E115" i="1"/>
  <c r="H115" i="1" s="1"/>
  <c r="H113" i="1" s="1"/>
  <c r="D113" i="1"/>
  <c r="C113" i="1"/>
  <c r="B113" i="1"/>
  <c r="E108" i="1"/>
  <c r="H108" i="1" s="1"/>
  <c r="E107" i="1"/>
  <c r="H107" i="1" s="1"/>
  <c r="E106" i="1"/>
  <c r="H106" i="1" s="1"/>
  <c r="E105" i="1"/>
  <c r="H105" i="1" s="1"/>
  <c r="E104" i="1"/>
  <c r="H104" i="1" s="1"/>
  <c r="D102" i="1"/>
  <c r="C102" i="1"/>
  <c r="B102" i="1"/>
  <c r="E100" i="1"/>
  <c r="H100" i="1" s="1"/>
  <c r="H98" i="1" s="1"/>
  <c r="D98" i="1"/>
  <c r="C98" i="1"/>
  <c r="B98" i="1"/>
  <c r="E96" i="1"/>
  <c r="H96" i="1" s="1"/>
  <c r="H94" i="1" s="1"/>
  <c r="D94" i="1"/>
  <c r="C94" i="1"/>
  <c r="B94" i="1"/>
  <c r="B93" i="1" s="1"/>
  <c r="E89" i="1"/>
  <c r="H89" i="1" s="1"/>
  <c r="E88" i="1"/>
  <c r="H88" i="1" s="1"/>
  <c r="E87" i="1"/>
  <c r="H87" i="1" s="1"/>
  <c r="D85" i="1"/>
  <c r="C85" i="1"/>
  <c r="B85" i="1"/>
  <c r="E83" i="1"/>
  <c r="H83" i="1" s="1"/>
  <c r="E82" i="1"/>
  <c r="H82" i="1" s="1"/>
  <c r="D80" i="1"/>
  <c r="C80" i="1"/>
  <c r="B80" i="1"/>
  <c r="B79" i="1" s="1"/>
  <c r="E75" i="1"/>
  <c r="H75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D66" i="1"/>
  <c r="D211" i="1" s="1"/>
  <c r="C66" i="1"/>
  <c r="B66" i="1"/>
  <c r="E64" i="1"/>
  <c r="H64" i="1" s="1"/>
  <c r="E63" i="1"/>
  <c r="H63" i="1" s="1"/>
  <c r="D61" i="1"/>
  <c r="C61" i="1"/>
  <c r="B61" i="1"/>
  <c r="E59" i="1"/>
  <c r="H59" i="1" s="1"/>
  <c r="E58" i="1"/>
  <c r="H58" i="1" s="1"/>
  <c r="D56" i="1"/>
  <c r="D207" i="1" s="1"/>
  <c r="C56" i="1"/>
  <c r="B56" i="1"/>
  <c r="B207" i="1" s="1"/>
  <c r="C207" i="1" l="1"/>
  <c r="B209" i="1"/>
  <c r="BV209" i="1"/>
  <c r="C209" i="1"/>
  <c r="D209" i="1"/>
  <c r="C211" i="1"/>
  <c r="BV207" i="1"/>
  <c r="BM24" i="1"/>
  <c r="B211" i="1"/>
  <c r="BV211" i="1"/>
  <c r="BV30" i="1"/>
  <c r="BD7" i="1"/>
  <c r="BG10" i="1"/>
  <c r="AX21" i="1"/>
  <c r="AX17" i="1" s="1"/>
  <c r="BZ233" i="1"/>
  <c r="BZ231" i="1"/>
  <c r="BZ235" i="1"/>
  <c r="H80" i="1"/>
  <c r="H167" i="1"/>
  <c r="H61" i="1"/>
  <c r="H134" i="1"/>
  <c r="BV233" i="1"/>
  <c r="BG42" i="1"/>
  <c r="BJ42" i="1" s="1"/>
  <c r="BD40" i="1"/>
  <c r="BA40" i="1"/>
  <c r="BV231" i="1"/>
  <c r="BA38" i="1"/>
  <c r="BD38" i="1" s="1"/>
  <c r="AX36" i="1"/>
  <c r="AF45" i="1"/>
  <c r="AU36" i="1"/>
  <c r="AL48" i="1"/>
  <c r="B55" i="1"/>
  <c r="B112" i="1"/>
  <c r="B129" i="1"/>
  <c r="H85" i="1"/>
  <c r="H66" i="1"/>
  <c r="H121" i="1"/>
  <c r="H102" i="1"/>
  <c r="H182" i="1"/>
  <c r="H56" i="1"/>
  <c r="H207" i="1" s="1"/>
  <c r="H190" i="1"/>
  <c r="E182" i="1"/>
  <c r="E80" i="1"/>
  <c r="BY100" i="1"/>
  <c r="E175" i="1"/>
  <c r="BY88" i="1"/>
  <c r="BY105" i="1"/>
  <c r="BY106" i="1"/>
  <c r="BY108" i="1"/>
  <c r="E138" i="1"/>
  <c r="BY119" i="1"/>
  <c r="BY162" i="1"/>
  <c r="BY200" i="1"/>
  <c r="BY87" i="1"/>
  <c r="BY89" i="1"/>
  <c r="BY96" i="1"/>
  <c r="BY107" i="1"/>
  <c r="BY124" i="1"/>
  <c r="BY132" i="1"/>
  <c r="BY136" i="1"/>
  <c r="BY155" i="1"/>
  <c r="BY169" i="1"/>
  <c r="BY177" i="1"/>
  <c r="BY184" i="1"/>
  <c r="BY192" i="1"/>
  <c r="E160" i="1"/>
  <c r="BW94" i="1"/>
  <c r="BY94" i="1" s="1"/>
  <c r="BY115" i="1"/>
  <c r="BW56" i="1"/>
  <c r="BW61" i="1"/>
  <c r="BY98" i="1"/>
  <c r="BY117" i="1"/>
  <c r="BW121" i="1"/>
  <c r="BY125" i="1"/>
  <c r="BY170" i="1"/>
  <c r="BY185" i="1"/>
  <c r="BW130" i="1"/>
  <c r="BY130" i="1" s="1"/>
  <c r="BY147" i="1"/>
  <c r="BW153" i="1"/>
  <c r="BY153" i="1" s="1"/>
  <c r="E56" i="1"/>
  <c r="E94" i="1"/>
  <c r="E102" i="1"/>
  <c r="E130" i="1"/>
  <c r="BX56" i="1"/>
  <c r="BX207" i="1" s="1"/>
  <c r="BX61" i="1"/>
  <c r="BX209" i="1" s="1"/>
  <c r="BX102" i="1"/>
  <c r="BX121" i="1"/>
  <c r="BX167" i="1"/>
  <c r="BX175" i="1"/>
  <c r="BY160" i="1"/>
  <c r="BZ160" i="1" s="1"/>
  <c r="CA160" i="1" s="1"/>
  <c r="BY138" i="1"/>
  <c r="E98" i="1"/>
  <c r="E113" i="1"/>
  <c r="E121" i="1"/>
  <c r="E145" i="1"/>
  <c r="E153" i="1"/>
  <c r="E190" i="1"/>
  <c r="BW167" i="1"/>
  <c r="BW66" i="1"/>
  <c r="BW102" i="1"/>
  <c r="BW175" i="1"/>
  <c r="BY149" i="1"/>
  <c r="E66" i="1"/>
  <c r="BY140" i="1"/>
  <c r="E61" i="1"/>
  <c r="E209" i="1" s="1"/>
  <c r="E85" i="1"/>
  <c r="E117" i="1"/>
  <c r="E149" i="1"/>
  <c r="E167" i="1"/>
  <c r="E198" i="1"/>
  <c r="BX66" i="1"/>
  <c r="BX182" i="1"/>
  <c r="BX190" i="1"/>
  <c r="BY198" i="1"/>
  <c r="BZ198" i="1" s="1"/>
  <c r="CA198" i="1" s="1"/>
  <c r="BW190" i="1"/>
  <c r="BW182" i="1"/>
  <c r="BY145" i="1"/>
  <c r="BW134" i="1"/>
  <c r="BY134" i="1" s="1"/>
  <c r="BY113" i="1"/>
  <c r="BY104" i="1"/>
  <c r="BW207" i="1" l="1"/>
  <c r="E207" i="1"/>
  <c r="H209" i="1"/>
  <c r="BW209" i="1"/>
  <c r="BP24" i="1"/>
  <c r="E211" i="1"/>
  <c r="H211" i="1"/>
  <c r="BX30" i="1"/>
  <c r="BX211" i="1"/>
  <c r="BX235" i="1" s="1"/>
  <c r="BW211" i="1"/>
  <c r="BW30" i="1"/>
  <c r="BJ10" i="1"/>
  <c r="BG7" i="1"/>
  <c r="BA21" i="1"/>
  <c r="BA17" i="1" s="1"/>
  <c r="BX231" i="1"/>
  <c r="BW233" i="1"/>
  <c r="BA36" i="1"/>
  <c r="BJ40" i="1"/>
  <c r="BM42" i="1"/>
  <c r="BP42" i="1" s="1"/>
  <c r="BD36" i="1"/>
  <c r="BG38" i="1"/>
  <c r="BJ38" i="1" s="1"/>
  <c r="BW231" i="1"/>
  <c r="AI45" i="1"/>
  <c r="BG40" i="1"/>
  <c r="AO48" i="1"/>
  <c r="BY167" i="1"/>
  <c r="BZ167" i="1" s="1"/>
  <c r="CA167" i="1" s="1"/>
  <c r="BZ145" i="1"/>
  <c r="CA145" i="1" s="1"/>
  <c r="BZ130" i="1"/>
  <c r="CA130" i="1" s="1"/>
  <c r="BY182" i="1"/>
  <c r="BZ182" i="1" s="1"/>
  <c r="CA182" i="1" s="1"/>
  <c r="BY102" i="1"/>
  <c r="BZ94" i="1" s="1"/>
  <c r="CA94" i="1" s="1"/>
  <c r="BY121" i="1"/>
  <c r="BZ113" i="1" s="1"/>
  <c r="CA113" i="1" s="1"/>
  <c r="BY56" i="1"/>
  <c r="BY207" i="1" s="1"/>
  <c r="C213" i="1"/>
  <c r="BY66" i="1"/>
  <c r="D213" i="1"/>
  <c r="BY175" i="1"/>
  <c r="BZ175" i="1" s="1"/>
  <c r="CA175" i="1" s="1"/>
  <c r="BY85" i="1"/>
  <c r="BY61" i="1"/>
  <c r="BY80" i="1"/>
  <c r="BY190" i="1"/>
  <c r="BZ190" i="1" s="1"/>
  <c r="CA190" i="1" s="1"/>
  <c r="B213" i="1"/>
  <c r="BY209" i="1" l="1"/>
  <c r="BS24" i="1"/>
  <c r="BY30" i="1"/>
  <c r="BY211" i="1"/>
  <c r="BY235" i="1" s="1"/>
  <c r="BJ7" i="1"/>
  <c r="BM10" i="1"/>
  <c r="BD21" i="1"/>
  <c r="BD17" i="1" s="1"/>
  <c r="BW213" i="1"/>
  <c r="BY231" i="1"/>
  <c r="BX213" i="1"/>
  <c r="BW235" i="1"/>
  <c r="BW237" i="1" s="1"/>
  <c r="BX233" i="1"/>
  <c r="BX237" i="1" s="1"/>
  <c r="H213" i="1"/>
  <c r="BS42" i="1"/>
  <c r="BP40" i="1"/>
  <c r="BM38" i="1"/>
  <c r="BP38" i="1" s="1"/>
  <c r="BJ36" i="1"/>
  <c r="BM40" i="1"/>
  <c r="AL45" i="1"/>
  <c r="BG36" i="1"/>
  <c r="AR48" i="1"/>
  <c r="BZ80" i="1"/>
  <c r="CA80" i="1" s="1"/>
  <c r="BZ56" i="1"/>
  <c r="CA56" i="1" s="1"/>
  <c r="E213" i="1"/>
  <c r="BP10" i="1" l="1"/>
  <c r="BM7" i="1"/>
  <c r="BG21" i="1"/>
  <c r="BG17" i="1" s="1"/>
  <c r="BY213" i="1"/>
  <c r="BY233" i="1"/>
  <c r="BS40" i="1"/>
  <c r="AO45" i="1"/>
  <c r="BM36" i="1"/>
  <c r="BS38" i="1"/>
  <c r="BP36" i="1"/>
  <c r="AU48" i="1"/>
  <c r="K69" i="1"/>
  <c r="N69" i="1" s="1"/>
  <c r="Q69" i="1" s="1"/>
  <c r="T69" i="1" s="1"/>
  <c r="K70" i="1"/>
  <c r="N70" i="1" s="1"/>
  <c r="Q70" i="1" s="1"/>
  <c r="T70" i="1" s="1"/>
  <c r="W70" i="1" s="1"/>
  <c r="Z70" i="1" s="1"/>
  <c r="AC70" i="1" s="1"/>
  <c r="AF70" i="1" s="1"/>
  <c r="AI70" i="1" s="1"/>
  <c r="AL70" i="1" s="1"/>
  <c r="AO70" i="1" s="1"/>
  <c r="AR70" i="1" s="1"/>
  <c r="AU70" i="1" s="1"/>
  <c r="AX70" i="1" s="1"/>
  <c r="BA70" i="1" s="1"/>
  <c r="BD70" i="1" s="1"/>
  <c r="BG70" i="1" s="1"/>
  <c r="BJ70" i="1" s="1"/>
  <c r="BM70" i="1" s="1"/>
  <c r="BP70" i="1" s="1"/>
  <c r="BS70" i="1" s="1"/>
  <c r="BP7" i="1" l="1"/>
  <c r="BS10" i="1"/>
  <c r="BS7" i="1" s="1"/>
  <c r="BJ21" i="1"/>
  <c r="BJ17" i="1" s="1"/>
  <c r="BS36" i="1"/>
  <c r="AR45" i="1"/>
  <c r="AX48" i="1"/>
  <c r="W69" i="1"/>
  <c r="K108" i="1"/>
  <c r="N108" i="1" s="1"/>
  <c r="Q108" i="1" s="1"/>
  <c r="T108" i="1" s="1"/>
  <c r="W108" i="1" s="1"/>
  <c r="Z108" i="1" s="1"/>
  <c r="AC108" i="1" s="1"/>
  <c r="AF108" i="1" s="1"/>
  <c r="AI108" i="1" s="1"/>
  <c r="AL108" i="1" s="1"/>
  <c r="AO108" i="1" s="1"/>
  <c r="AR108" i="1" s="1"/>
  <c r="AU108" i="1" s="1"/>
  <c r="AX108" i="1" s="1"/>
  <c r="BA108" i="1" s="1"/>
  <c r="BD108" i="1" s="1"/>
  <c r="BG108" i="1" s="1"/>
  <c r="BJ108" i="1" s="1"/>
  <c r="BM108" i="1" s="1"/>
  <c r="BP108" i="1" s="1"/>
  <c r="BS108" i="1" s="1"/>
  <c r="BM21" i="1" l="1"/>
  <c r="BM17" i="1" s="1"/>
  <c r="AU45" i="1"/>
  <c r="BA48" i="1"/>
  <c r="Z69" i="1"/>
  <c r="AC69" i="1" s="1"/>
  <c r="AF69" i="1" s="1"/>
  <c r="AI69" i="1" s="1"/>
  <c r="AL69" i="1" s="1"/>
  <c r="K155" i="1"/>
  <c r="N155" i="1" s="1"/>
  <c r="K151" i="1"/>
  <c r="N151" i="1" s="1"/>
  <c r="K147" i="1"/>
  <c r="N147" i="1" s="1"/>
  <c r="K132" i="1"/>
  <c r="N132" i="1" s="1"/>
  <c r="K134" i="1"/>
  <c r="K119" i="1"/>
  <c r="N119" i="1" s="1"/>
  <c r="K115" i="1"/>
  <c r="N115" i="1" s="1"/>
  <c r="K100" i="1"/>
  <c r="N100" i="1" s="1"/>
  <c r="K96" i="1"/>
  <c r="N96" i="1" s="1"/>
  <c r="K104" i="1"/>
  <c r="N104" i="1" s="1"/>
  <c r="Q104" i="1" s="1"/>
  <c r="T104" i="1" s="1"/>
  <c r="W104" i="1" s="1"/>
  <c r="Z104" i="1" s="1"/>
  <c r="BP21" i="1" l="1"/>
  <c r="BP17" i="1" s="1"/>
  <c r="AX45" i="1"/>
  <c r="BD48" i="1"/>
  <c r="AO69" i="1"/>
  <c r="AR69" i="1" s="1"/>
  <c r="AU69" i="1" s="1"/>
  <c r="AX69" i="1" s="1"/>
  <c r="BA69" i="1" s="1"/>
  <c r="BD69" i="1" s="1"/>
  <c r="BG69" i="1" s="1"/>
  <c r="BJ69" i="1" s="1"/>
  <c r="AC104" i="1"/>
  <c r="AF104" i="1" s="1"/>
  <c r="AI104" i="1" s="1"/>
  <c r="AL104" i="1" s="1"/>
  <c r="N149" i="1"/>
  <c r="Q149" i="1" s="1"/>
  <c r="Q151" i="1"/>
  <c r="T151" i="1" s="1"/>
  <c r="Q119" i="1"/>
  <c r="T119" i="1" s="1"/>
  <c r="N117" i="1"/>
  <c r="Q117" i="1" s="1"/>
  <c r="Q132" i="1"/>
  <c r="T132" i="1" s="1"/>
  <c r="N130" i="1"/>
  <c r="Q130" i="1" s="1"/>
  <c r="Q147" i="1"/>
  <c r="T147" i="1" s="1"/>
  <c r="N145" i="1"/>
  <c r="Q145" i="1" s="1"/>
  <c r="Q96" i="1"/>
  <c r="T96" i="1" s="1"/>
  <c r="N94" i="1"/>
  <c r="Q94" i="1" s="1"/>
  <c r="Q115" i="1"/>
  <c r="T115" i="1" s="1"/>
  <c r="N113" i="1"/>
  <c r="Q113" i="1" s="1"/>
  <c r="Q100" i="1"/>
  <c r="T100" i="1" s="1"/>
  <c r="N98" i="1"/>
  <c r="Q98" i="1" s="1"/>
  <c r="Q155" i="1"/>
  <c r="T155" i="1" s="1"/>
  <c r="N153" i="1"/>
  <c r="Q153" i="1" s="1"/>
  <c r="K153" i="1"/>
  <c r="K145" i="1"/>
  <c r="K149" i="1"/>
  <c r="K117" i="1"/>
  <c r="K98" i="1"/>
  <c r="K130" i="1"/>
  <c r="K113" i="1"/>
  <c r="K102" i="1"/>
  <c r="K94" i="1"/>
  <c r="K200" i="1"/>
  <c r="N200" i="1" s="1"/>
  <c r="BS21" i="1" l="1"/>
  <c r="BS17" i="1" s="1"/>
  <c r="BA45" i="1"/>
  <c r="BG48" i="1"/>
  <c r="BM69" i="1"/>
  <c r="BP69" i="1" s="1"/>
  <c r="BS69" i="1" s="1"/>
  <c r="AO104" i="1"/>
  <c r="AR104" i="1" s="1"/>
  <c r="W151" i="1"/>
  <c r="Z151" i="1" s="1"/>
  <c r="T149" i="1"/>
  <c r="W149" i="1" s="1"/>
  <c r="W96" i="1"/>
  <c r="Z96" i="1" s="1"/>
  <c r="T94" i="1"/>
  <c r="W94" i="1" s="1"/>
  <c r="T130" i="1"/>
  <c r="W130" i="1" s="1"/>
  <c r="W132" i="1"/>
  <c r="Z132" i="1" s="1"/>
  <c r="W100" i="1"/>
  <c r="Z100" i="1" s="1"/>
  <c r="T98" i="1"/>
  <c r="W98" i="1" s="1"/>
  <c r="W155" i="1"/>
  <c r="Z155" i="1" s="1"/>
  <c r="T153" i="1"/>
  <c r="W153" i="1" s="1"/>
  <c r="W115" i="1"/>
  <c r="Z115" i="1" s="1"/>
  <c r="T113" i="1"/>
  <c r="W113" i="1" s="1"/>
  <c r="W147" i="1"/>
  <c r="Z147" i="1" s="1"/>
  <c r="T145" i="1"/>
  <c r="W145" i="1" s="1"/>
  <c r="W119" i="1"/>
  <c r="Z119" i="1" s="1"/>
  <c r="T117" i="1"/>
  <c r="W117" i="1" s="1"/>
  <c r="Q200" i="1"/>
  <c r="T200" i="1" s="1"/>
  <c r="N198" i="1"/>
  <c r="Q198" i="1" s="1"/>
  <c r="K198" i="1"/>
  <c r="BD45" i="1" l="1"/>
  <c r="BJ48" i="1"/>
  <c r="AU104" i="1"/>
  <c r="AX104" i="1" s="1"/>
  <c r="BA104" i="1" s="1"/>
  <c r="BD104" i="1" s="1"/>
  <c r="BG104" i="1" s="1"/>
  <c r="BJ104" i="1" s="1"/>
  <c r="AC119" i="1"/>
  <c r="AF119" i="1" s="1"/>
  <c r="Z117" i="1"/>
  <c r="AC117" i="1" s="1"/>
  <c r="AC115" i="1"/>
  <c r="AF115" i="1" s="1"/>
  <c r="Z113" i="1"/>
  <c r="AC113" i="1" s="1"/>
  <c r="Z98" i="1"/>
  <c r="AC98" i="1" s="1"/>
  <c r="AC100" i="1"/>
  <c r="AF100" i="1" s="1"/>
  <c r="AC96" i="1"/>
  <c r="AF96" i="1" s="1"/>
  <c r="Z94" i="1"/>
  <c r="AC94" i="1" s="1"/>
  <c r="AC132" i="1"/>
  <c r="AF132" i="1" s="1"/>
  <c r="Z130" i="1"/>
  <c r="AC130" i="1" s="1"/>
  <c r="W200" i="1"/>
  <c r="Z200" i="1" s="1"/>
  <c r="T198" i="1"/>
  <c r="W198" i="1" s="1"/>
  <c r="AC147" i="1"/>
  <c r="AF147" i="1" s="1"/>
  <c r="Z145" i="1"/>
  <c r="AC145" i="1" s="1"/>
  <c r="AC155" i="1"/>
  <c r="AF155" i="1" s="1"/>
  <c r="Z153" i="1"/>
  <c r="AC153" i="1" s="1"/>
  <c r="Z149" i="1"/>
  <c r="AC149" i="1" s="1"/>
  <c r="AC151" i="1"/>
  <c r="AF151" i="1" s="1"/>
  <c r="K162" i="1"/>
  <c r="N162" i="1" s="1"/>
  <c r="BG45" i="1" l="1"/>
  <c r="BM48" i="1"/>
  <c r="BM104" i="1"/>
  <c r="BP104" i="1" s="1"/>
  <c r="BS104" i="1" s="1"/>
  <c r="AI132" i="1"/>
  <c r="AL132" i="1" s="1"/>
  <c r="AF130" i="1"/>
  <c r="AI130" i="1" s="1"/>
  <c r="AI119" i="1"/>
  <c r="AL119" i="1" s="1"/>
  <c r="AF117" i="1"/>
  <c r="AI117" i="1" s="1"/>
  <c r="AI155" i="1"/>
  <c r="AL155" i="1" s="1"/>
  <c r="AF153" i="1"/>
  <c r="AI153" i="1" s="1"/>
  <c r="AC200" i="1"/>
  <c r="AF200" i="1" s="1"/>
  <c r="Z198" i="1"/>
  <c r="AC198" i="1" s="1"/>
  <c r="AI96" i="1"/>
  <c r="AL96" i="1" s="1"/>
  <c r="AF94" i="1"/>
  <c r="AI94" i="1" s="1"/>
  <c r="AF113" i="1"/>
  <c r="AI113" i="1" s="1"/>
  <c r="AI115" i="1"/>
  <c r="AL115" i="1" s="1"/>
  <c r="AI151" i="1"/>
  <c r="AL151" i="1" s="1"/>
  <c r="AF149" i="1"/>
  <c r="AI149" i="1" s="1"/>
  <c r="AF98" i="1"/>
  <c r="AI98" i="1" s="1"/>
  <c r="AI100" i="1"/>
  <c r="AL100" i="1" s="1"/>
  <c r="AI147" i="1"/>
  <c r="AL147" i="1" s="1"/>
  <c r="AF145" i="1"/>
  <c r="AI145" i="1" s="1"/>
  <c r="Q162" i="1"/>
  <c r="T162" i="1" s="1"/>
  <c r="N160" i="1"/>
  <c r="Q160" i="1" s="1"/>
  <c r="K160" i="1"/>
  <c r="K170" i="1"/>
  <c r="N170" i="1" s="1"/>
  <c r="Q170" i="1" s="1"/>
  <c r="T170" i="1" s="1"/>
  <c r="K169" i="1"/>
  <c r="N169" i="1" s="1"/>
  <c r="BJ45" i="1" l="1"/>
  <c r="BP48" i="1"/>
  <c r="AO115" i="1"/>
  <c r="AR115" i="1" s="1"/>
  <c r="AL113" i="1"/>
  <c r="AO113" i="1" s="1"/>
  <c r="AO119" i="1"/>
  <c r="AR119" i="1" s="1"/>
  <c r="AL117" i="1"/>
  <c r="AO117" i="1" s="1"/>
  <c r="AO100" i="1"/>
  <c r="AR100" i="1" s="1"/>
  <c r="AL98" i="1"/>
  <c r="AO98" i="1" s="1"/>
  <c r="AO147" i="1"/>
  <c r="AR147" i="1" s="1"/>
  <c r="AL145" i="1"/>
  <c r="AO145" i="1" s="1"/>
  <c r="AO151" i="1"/>
  <c r="AR151" i="1" s="1"/>
  <c r="AL149" i="1"/>
  <c r="AO149" i="1" s="1"/>
  <c r="AO96" i="1"/>
  <c r="AR96" i="1" s="1"/>
  <c r="AL94" i="1"/>
  <c r="AO94" i="1" s="1"/>
  <c r="AO155" i="1"/>
  <c r="AR155" i="1" s="1"/>
  <c r="AL153" i="1"/>
  <c r="AO153" i="1" s="1"/>
  <c r="AO132" i="1"/>
  <c r="AR132" i="1" s="1"/>
  <c r="AL130" i="1"/>
  <c r="AO130" i="1" s="1"/>
  <c r="W162" i="1"/>
  <c r="Z162" i="1" s="1"/>
  <c r="T160" i="1"/>
  <c r="W160" i="1" s="1"/>
  <c r="AF198" i="1"/>
  <c r="AI198" i="1" s="1"/>
  <c r="AI200" i="1"/>
  <c r="AL200" i="1" s="1"/>
  <c r="W170" i="1"/>
  <c r="Z170" i="1" s="1"/>
  <c r="Q169" i="1"/>
  <c r="T169" i="1" s="1"/>
  <c r="W169" i="1" s="1"/>
  <c r="Z169" i="1" s="1"/>
  <c r="AC169" i="1" s="1"/>
  <c r="AF169" i="1" s="1"/>
  <c r="N167" i="1"/>
  <c r="Q167" i="1" s="1"/>
  <c r="K167" i="1"/>
  <c r="K177" i="1"/>
  <c r="N177" i="1" s="1"/>
  <c r="K185" i="1"/>
  <c r="N185" i="1" s="1"/>
  <c r="Q185" i="1" s="1"/>
  <c r="T185" i="1" s="1"/>
  <c r="K184" i="1"/>
  <c r="N184" i="1" s="1"/>
  <c r="BM45" i="1" l="1"/>
  <c r="BS48" i="1"/>
  <c r="AU155" i="1"/>
  <c r="AX155" i="1" s="1"/>
  <c r="AR153" i="1"/>
  <c r="AU153" i="1" s="1"/>
  <c r="AU151" i="1"/>
  <c r="AX151" i="1" s="1"/>
  <c r="AR149" i="1"/>
  <c r="AU149" i="1" s="1"/>
  <c r="AU147" i="1"/>
  <c r="AX147" i="1" s="1"/>
  <c r="AR145" i="1"/>
  <c r="AU145" i="1" s="1"/>
  <c r="AU132" i="1"/>
  <c r="AX132" i="1" s="1"/>
  <c r="AR130" i="1"/>
  <c r="AU130" i="1" s="1"/>
  <c r="AU119" i="1"/>
  <c r="AX119" i="1" s="1"/>
  <c r="AR117" i="1"/>
  <c r="AU117" i="1" s="1"/>
  <c r="AU115" i="1"/>
  <c r="AX115" i="1" s="1"/>
  <c r="AR113" i="1"/>
  <c r="AU113" i="1" s="1"/>
  <c r="AU100" i="1"/>
  <c r="AX100" i="1" s="1"/>
  <c r="AR98" i="1"/>
  <c r="AU98" i="1" s="1"/>
  <c r="AU96" i="1"/>
  <c r="AX96" i="1" s="1"/>
  <c r="AR94" i="1"/>
  <c r="AU94" i="1" s="1"/>
  <c r="AO200" i="1"/>
  <c r="AR200" i="1" s="1"/>
  <c r="AL198" i="1"/>
  <c r="AO198" i="1" s="1"/>
  <c r="AI169" i="1"/>
  <c r="AL169" i="1" s="1"/>
  <c r="AO169" i="1" s="1"/>
  <c r="AR169" i="1" s="1"/>
  <c r="Z167" i="1"/>
  <c r="AC167" i="1" s="1"/>
  <c r="AC170" i="1"/>
  <c r="AF170" i="1" s="1"/>
  <c r="AI170" i="1" s="1"/>
  <c r="AL170" i="1" s="1"/>
  <c r="T167" i="1"/>
  <c r="W167" i="1" s="1"/>
  <c r="AC162" i="1"/>
  <c r="AF162" i="1" s="1"/>
  <c r="Z160" i="1"/>
  <c r="AC160" i="1" s="1"/>
  <c r="W185" i="1"/>
  <c r="Z185" i="1" s="1"/>
  <c r="Q184" i="1"/>
  <c r="T184" i="1" s="1"/>
  <c r="W184" i="1" s="1"/>
  <c r="Z184" i="1" s="1"/>
  <c r="AC184" i="1" s="1"/>
  <c r="AF184" i="1" s="1"/>
  <c r="N182" i="1"/>
  <c r="Q182" i="1" s="1"/>
  <c r="Q177" i="1"/>
  <c r="T177" i="1" s="1"/>
  <c r="N175" i="1"/>
  <c r="Q175" i="1" s="1"/>
  <c r="K175" i="1"/>
  <c r="K182" i="1"/>
  <c r="BP45" i="1" l="1"/>
  <c r="AR198" i="1"/>
  <c r="AU198" i="1" s="1"/>
  <c r="AU200" i="1"/>
  <c r="AX200" i="1" s="1"/>
  <c r="AU169" i="1"/>
  <c r="AX169" i="1" s="1"/>
  <c r="BA155" i="1"/>
  <c r="BD155" i="1" s="1"/>
  <c r="AX153" i="1"/>
  <c r="BA153" i="1" s="1"/>
  <c r="BA151" i="1"/>
  <c r="BD151" i="1" s="1"/>
  <c r="AX149" i="1"/>
  <c r="BA149" i="1" s="1"/>
  <c r="AX145" i="1"/>
  <c r="BA145" i="1" s="1"/>
  <c r="BA147" i="1"/>
  <c r="BD147" i="1" s="1"/>
  <c r="BA132" i="1"/>
  <c r="BD132" i="1" s="1"/>
  <c r="AX130" i="1"/>
  <c r="BA130" i="1" s="1"/>
  <c r="BA119" i="1"/>
  <c r="BD119" i="1" s="1"/>
  <c r="AX117" i="1"/>
  <c r="BA117" i="1" s="1"/>
  <c r="AX113" i="1"/>
  <c r="BA113" i="1" s="1"/>
  <c r="BA115" i="1"/>
  <c r="BD115" i="1" s="1"/>
  <c r="AX98" i="1"/>
  <c r="BA98" i="1" s="1"/>
  <c r="BA100" i="1"/>
  <c r="BD100" i="1" s="1"/>
  <c r="BA96" i="1"/>
  <c r="BD96" i="1" s="1"/>
  <c r="AX94" i="1"/>
  <c r="BA94" i="1" s="1"/>
  <c r="AL167" i="1"/>
  <c r="AO167" i="1" s="1"/>
  <c r="AO170" i="1"/>
  <c r="AR170" i="1" s="1"/>
  <c r="AU170" i="1" s="1"/>
  <c r="AX170" i="1" s="1"/>
  <c r="BA170" i="1" s="1"/>
  <c r="BD170" i="1" s="1"/>
  <c r="BG170" i="1" s="1"/>
  <c r="BJ170" i="1" s="1"/>
  <c r="AI162" i="1"/>
  <c r="AL162" i="1" s="1"/>
  <c r="AF160" i="1"/>
  <c r="AI160" i="1" s="1"/>
  <c r="Z182" i="1"/>
  <c r="AC182" i="1" s="1"/>
  <c r="AC185" i="1"/>
  <c r="AF185" i="1" s="1"/>
  <c r="AI185" i="1" s="1"/>
  <c r="AL185" i="1" s="1"/>
  <c r="T182" i="1"/>
  <c r="W182" i="1" s="1"/>
  <c r="AI184" i="1"/>
  <c r="AL184" i="1" s="1"/>
  <c r="AO184" i="1" s="1"/>
  <c r="AR184" i="1" s="1"/>
  <c r="AF167" i="1"/>
  <c r="AI167" i="1" s="1"/>
  <c r="W177" i="1"/>
  <c r="Z177" i="1" s="1"/>
  <c r="T175" i="1"/>
  <c r="W175" i="1" s="1"/>
  <c r="K193" i="1"/>
  <c r="N193" i="1" s="1"/>
  <c r="Q193" i="1" s="1"/>
  <c r="T193" i="1" s="1"/>
  <c r="K192" i="1"/>
  <c r="N192" i="1" s="1"/>
  <c r="BS45" i="1" l="1"/>
  <c r="AX198" i="1"/>
  <c r="BA198" i="1" s="1"/>
  <c r="BA200" i="1"/>
  <c r="BD200" i="1" s="1"/>
  <c r="AU184" i="1"/>
  <c r="AX184" i="1" s="1"/>
  <c r="AR167" i="1"/>
  <c r="AU167" i="1" s="1"/>
  <c r="BM170" i="1"/>
  <c r="BP170" i="1" s="1"/>
  <c r="BA169" i="1"/>
  <c r="BD169" i="1" s="1"/>
  <c r="AX167" i="1"/>
  <c r="BA167" i="1" s="1"/>
  <c r="BG155" i="1"/>
  <c r="BJ155" i="1" s="1"/>
  <c r="BD153" i="1"/>
  <c r="BG153" i="1" s="1"/>
  <c r="BG151" i="1"/>
  <c r="BJ151" i="1" s="1"/>
  <c r="BD149" i="1"/>
  <c r="BG149" i="1" s="1"/>
  <c r="BG147" i="1"/>
  <c r="BJ147" i="1" s="1"/>
  <c r="BD145" i="1"/>
  <c r="BG145" i="1" s="1"/>
  <c r="BG132" i="1"/>
  <c r="BJ132" i="1" s="1"/>
  <c r="BD130" i="1"/>
  <c r="BG130" i="1" s="1"/>
  <c r="BG119" i="1"/>
  <c r="BJ119" i="1" s="1"/>
  <c r="BD117" i="1"/>
  <c r="BG117" i="1" s="1"/>
  <c r="BG115" i="1"/>
  <c r="BJ115" i="1" s="1"/>
  <c r="BD113" i="1"/>
  <c r="BG113" i="1" s="1"/>
  <c r="BG100" i="1"/>
  <c r="BJ100" i="1" s="1"/>
  <c r="BD98" i="1"/>
  <c r="BG98" i="1" s="1"/>
  <c r="BG96" i="1"/>
  <c r="BJ96" i="1" s="1"/>
  <c r="BD94" i="1"/>
  <c r="BG94" i="1" s="1"/>
  <c r="AL182" i="1"/>
  <c r="AO182" i="1" s="1"/>
  <c r="AO185" i="1"/>
  <c r="AR185" i="1" s="1"/>
  <c r="AU185" i="1" s="1"/>
  <c r="AX185" i="1" s="1"/>
  <c r="BA185" i="1" s="1"/>
  <c r="BD185" i="1" s="1"/>
  <c r="BG185" i="1" s="1"/>
  <c r="BJ185" i="1" s="1"/>
  <c r="AO162" i="1"/>
  <c r="AR162" i="1" s="1"/>
  <c r="AL160" i="1"/>
  <c r="AO160" i="1" s="1"/>
  <c r="AF182" i="1"/>
  <c r="AI182" i="1" s="1"/>
  <c r="AC177" i="1"/>
  <c r="AF177" i="1" s="1"/>
  <c r="Z175" i="1"/>
  <c r="AC175" i="1" s="1"/>
  <c r="W193" i="1"/>
  <c r="Z193" i="1" s="1"/>
  <c r="Q192" i="1"/>
  <c r="T192" i="1" s="1"/>
  <c r="W192" i="1" s="1"/>
  <c r="Z192" i="1" s="1"/>
  <c r="AC192" i="1" s="1"/>
  <c r="AF192" i="1" s="1"/>
  <c r="N190" i="1"/>
  <c r="Q190" i="1" s="1"/>
  <c r="K190" i="1"/>
  <c r="AR182" i="1" l="1"/>
  <c r="AU182" i="1" s="1"/>
  <c r="BG200" i="1"/>
  <c r="BJ200" i="1" s="1"/>
  <c r="BD198" i="1"/>
  <c r="BG198" i="1" s="1"/>
  <c r="BM185" i="1"/>
  <c r="BP185" i="1" s="1"/>
  <c r="BA184" i="1"/>
  <c r="BD184" i="1" s="1"/>
  <c r="AX182" i="1"/>
  <c r="BA182" i="1" s="1"/>
  <c r="BG169" i="1"/>
  <c r="BJ169" i="1" s="1"/>
  <c r="BD167" i="1"/>
  <c r="BG167" i="1" s="1"/>
  <c r="BS170" i="1"/>
  <c r="AU162" i="1"/>
  <c r="AX162" i="1" s="1"/>
  <c r="AR160" i="1"/>
  <c r="AU160" i="1" s="1"/>
  <c r="BM155" i="1"/>
  <c r="BP155" i="1" s="1"/>
  <c r="BJ153" i="1"/>
  <c r="BM153" i="1" s="1"/>
  <c r="BM151" i="1"/>
  <c r="BP151" i="1" s="1"/>
  <c r="BJ149" i="1"/>
  <c r="BM149" i="1" s="1"/>
  <c r="BM147" i="1"/>
  <c r="BP147" i="1" s="1"/>
  <c r="BJ145" i="1"/>
  <c r="BM145" i="1" s="1"/>
  <c r="BM132" i="1"/>
  <c r="BP132" i="1" s="1"/>
  <c r="BJ130" i="1"/>
  <c r="BM130" i="1" s="1"/>
  <c r="BM119" i="1"/>
  <c r="BP119" i="1" s="1"/>
  <c r="BJ117" i="1"/>
  <c r="BM117" i="1" s="1"/>
  <c r="BM115" i="1"/>
  <c r="BP115" i="1" s="1"/>
  <c r="BJ113" i="1"/>
  <c r="BM113" i="1" s="1"/>
  <c r="BM100" i="1"/>
  <c r="BP100" i="1" s="1"/>
  <c r="BJ98" i="1"/>
  <c r="BM98" i="1" s="1"/>
  <c r="BM96" i="1"/>
  <c r="BP96" i="1" s="1"/>
  <c r="BJ94" i="1"/>
  <c r="BM94" i="1" s="1"/>
  <c r="Z190" i="1"/>
  <c r="AC190" i="1" s="1"/>
  <c r="AC193" i="1"/>
  <c r="AF193" i="1" s="1"/>
  <c r="AI193" i="1" s="1"/>
  <c r="AL193" i="1" s="1"/>
  <c r="AF175" i="1"/>
  <c r="AI175" i="1" s="1"/>
  <c r="AI177" i="1"/>
  <c r="AL177" i="1" s="1"/>
  <c r="AI192" i="1"/>
  <c r="AL192" i="1" s="1"/>
  <c r="AO192" i="1" s="1"/>
  <c r="AR192" i="1" s="1"/>
  <c r="T190" i="1"/>
  <c r="W190" i="1" s="1"/>
  <c r="K71" i="1"/>
  <c r="N71" i="1" s="1"/>
  <c r="Q71" i="1" s="1"/>
  <c r="T71" i="1" s="1"/>
  <c r="W71" i="1" s="1"/>
  <c r="Z71" i="1" s="1"/>
  <c r="AC71" i="1" s="1"/>
  <c r="AF71" i="1" s="1"/>
  <c r="AI71" i="1" s="1"/>
  <c r="AL71" i="1" s="1"/>
  <c r="AO71" i="1" s="1"/>
  <c r="AR71" i="1" s="1"/>
  <c r="AU71" i="1" s="1"/>
  <c r="AX71" i="1" s="1"/>
  <c r="BA71" i="1" s="1"/>
  <c r="BD71" i="1" s="1"/>
  <c r="BG71" i="1" s="1"/>
  <c r="BJ71" i="1" s="1"/>
  <c r="BM71" i="1" s="1"/>
  <c r="BP71" i="1" s="1"/>
  <c r="BS71" i="1" s="1"/>
  <c r="K58" i="1"/>
  <c r="N58" i="1" s="1"/>
  <c r="BM200" i="1" l="1"/>
  <c r="BP200" i="1" s="1"/>
  <c r="BJ198" i="1"/>
  <c r="BM198" i="1" s="1"/>
  <c r="AU192" i="1"/>
  <c r="AX192" i="1" s="1"/>
  <c r="BG184" i="1"/>
  <c r="BJ184" i="1" s="1"/>
  <c r="BD182" i="1"/>
  <c r="BG182" i="1" s="1"/>
  <c r="BS185" i="1"/>
  <c r="BM169" i="1"/>
  <c r="BP169" i="1" s="1"/>
  <c r="BJ167" i="1"/>
  <c r="BM167" i="1" s="1"/>
  <c r="BA162" i="1"/>
  <c r="BD162" i="1" s="1"/>
  <c r="AX160" i="1"/>
  <c r="BA160" i="1" s="1"/>
  <c r="BS155" i="1"/>
  <c r="BP153" i="1"/>
  <c r="BS153" i="1" s="1"/>
  <c r="BP149" i="1"/>
  <c r="BS149" i="1" s="1"/>
  <c r="BS151" i="1"/>
  <c r="BS147" i="1"/>
  <c r="BP145" i="1"/>
  <c r="BS145" i="1" s="1"/>
  <c r="BS132" i="1"/>
  <c r="BP130" i="1"/>
  <c r="BS130" i="1" s="1"/>
  <c r="BS119" i="1"/>
  <c r="BP117" i="1"/>
  <c r="BS117" i="1" s="1"/>
  <c r="BS115" i="1"/>
  <c r="BP113" i="1"/>
  <c r="BS113" i="1" s="1"/>
  <c r="BS100" i="1"/>
  <c r="BP98" i="1"/>
  <c r="BS98" i="1" s="1"/>
  <c r="BP94" i="1"/>
  <c r="BS94" i="1" s="1"/>
  <c r="BS96" i="1"/>
  <c r="AO177" i="1"/>
  <c r="AR177" i="1" s="1"/>
  <c r="AL175" i="1"/>
  <c r="AO175" i="1" s="1"/>
  <c r="AL190" i="1"/>
  <c r="AO190" i="1" s="1"/>
  <c r="AO193" i="1"/>
  <c r="AR193" i="1" s="1"/>
  <c r="AU193" i="1" s="1"/>
  <c r="AX193" i="1" s="1"/>
  <c r="BA193" i="1" s="1"/>
  <c r="BD193" i="1" s="1"/>
  <c r="BG193" i="1" s="1"/>
  <c r="BJ193" i="1" s="1"/>
  <c r="AF190" i="1"/>
  <c r="AI190" i="1" s="1"/>
  <c r="Q58" i="1"/>
  <c r="T58" i="1" s="1"/>
  <c r="W58" i="1" s="1"/>
  <c r="Z58" i="1" s="1"/>
  <c r="K75" i="1"/>
  <c r="N75" i="1" s="1"/>
  <c r="Q75" i="1" s="1"/>
  <c r="T75" i="1" s="1"/>
  <c r="W75" i="1" s="1"/>
  <c r="Z75" i="1" s="1"/>
  <c r="AC75" i="1" s="1"/>
  <c r="AF75" i="1" s="1"/>
  <c r="AI75" i="1" s="1"/>
  <c r="AL75" i="1" s="1"/>
  <c r="AO75" i="1" s="1"/>
  <c r="AR75" i="1" s="1"/>
  <c r="AU75" i="1" s="1"/>
  <c r="AX75" i="1" s="1"/>
  <c r="BA75" i="1" s="1"/>
  <c r="BD75" i="1" s="1"/>
  <c r="BG75" i="1" s="1"/>
  <c r="BJ75" i="1" s="1"/>
  <c r="BM75" i="1" s="1"/>
  <c r="BP75" i="1" s="1"/>
  <c r="BS75" i="1" s="1"/>
  <c r="K73" i="1"/>
  <c r="N73" i="1" s="1"/>
  <c r="Q73" i="1" s="1"/>
  <c r="T73" i="1" s="1"/>
  <c r="W73" i="1" s="1"/>
  <c r="Z73" i="1" s="1"/>
  <c r="AC73" i="1" s="1"/>
  <c r="AF73" i="1" s="1"/>
  <c r="AI73" i="1" s="1"/>
  <c r="AL73" i="1" s="1"/>
  <c r="AO73" i="1" s="1"/>
  <c r="AR73" i="1" s="1"/>
  <c r="AU73" i="1" s="1"/>
  <c r="AX73" i="1" s="1"/>
  <c r="BA73" i="1" s="1"/>
  <c r="BD73" i="1" s="1"/>
  <c r="BG73" i="1" s="1"/>
  <c r="BJ73" i="1" s="1"/>
  <c r="BM73" i="1" s="1"/>
  <c r="BP73" i="1" s="1"/>
  <c r="BS73" i="1" s="1"/>
  <c r="K72" i="1"/>
  <c r="N72" i="1" s="1"/>
  <c r="Q72" i="1" s="1"/>
  <c r="T72" i="1" s="1"/>
  <c r="W72" i="1" s="1"/>
  <c r="Z72" i="1" s="1"/>
  <c r="AC72" i="1" s="1"/>
  <c r="AF72" i="1" s="1"/>
  <c r="AI72" i="1" s="1"/>
  <c r="AL72" i="1" s="1"/>
  <c r="AO72" i="1" s="1"/>
  <c r="AR72" i="1" s="1"/>
  <c r="AU72" i="1" s="1"/>
  <c r="AX72" i="1" s="1"/>
  <c r="BA72" i="1" s="1"/>
  <c r="BD72" i="1" s="1"/>
  <c r="BG72" i="1" s="1"/>
  <c r="BJ72" i="1" s="1"/>
  <c r="BM72" i="1" s="1"/>
  <c r="BP72" i="1" s="1"/>
  <c r="BS72" i="1" s="1"/>
  <c r="K68" i="1"/>
  <c r="N68" i="1" s="1"/>
  <c r="K64" i="1"/>
  <c r="N64" i="1" s="1"/>
  <c r="Q64" i="1" s="1"/>
  <c r="T64" i="1" s="1"/>
  <c r="K63" i="1"/>
  <c r="N63" i="1" s="1"/>
  <c r="K59" i="1"/>
  <c r="N59" i="1" s="1"/>
  <c r="Q59" i="1" s="1"/>
  <c r="T59" i="1" s="1"/>
  <c r="K56" i="1"/>
  <c r="K207" i="1" s="1"/>
  <c r="BS200" i="1" l="1"/>
  <c r="BP198" i="1"/>
  <c r="BS198" i="1" s="1"/>
  <c r="AR190" i="1"/>
  <c r="AU190" i="1" s="1"/>
  <c r="BM193" i="1"/>
  <c r="BP193" i="1" s="1"/>
  <c r="BA192" i="1"/>
  <c r="BD192" i="1" s="1"/>
  <c r="AX190" i="1"/>
  <c r="BA190" i="1" s="1"/>
  <c r="BM184" i="1"/>
  <c r="BP184" i="1" s="1"/>
  <c r="BJ182" i="1"/>
  <c r="BM182" i="1" s="1"/>
  <c r="AU177" i="1"/>
  <c r="AX177" i="1" s="1"/>
  <c r="AR175" i="1"/>
  <c r="AU175" i="1" s="1"/>
  <c r="BS169" i="1"/>
  <c r="BP167" i="1"/>
  <c r="BS167" i="1" s="1"/>
  <c r="BG162" i="1"/>
  <c r="BJ162" i="1" s="1"/>
  <c r="BD160" i="1"/>
  <c r="BG160" i="1" s="1"/>
  <c r="W64" i="1"/>
  <c r="Z64" i="1" s="1"/>
  <c r="AC64" i="1" s="1"/>
  <c r="AF64" i="1" s="1"/>
  <c r="AI64" i="1" s="1"/>
  <c r="AL64" i="1" s="1"/>
  <c r="AO64" i="1" s="1"/>
  <c r="AR64" i="1" s="1"/>
  <c r="AU64" i="1" s="1"/>
  <c r="AX64" i="1" s="1"/>
  <c r="BA64" i="1" s="1"/>
  <c r="BD64" i="1" s="1"/>
  <c r="BG64" i="1" s="1"/>
  <c r="BJ64" i="1" s="1"/>
  <c r="T56" i="1"/>
  <c r="T207" i="1" s="1"/>
  <c r="W59" i="1"/>
  <c r="Z59" i="1" s="1"/>
  <c r="AC59" i="1" s="1"/>
  <c r="AF59" i="1" s="1"/>
  <c r="AI59" i="1" s="1"/>
  <c r="AL59" i="1" s="1"/>
  <c r="AO59" i="1" s="1"/>
  <c r="AR59" i="1" s="1"/>
  <c r="AU59" i="1" s="1"/>
  <c r="AX59" i="1" s="1"/>
  <c r="BA59" i="1" s="1"/>
  <c r="BD59" i="1" s="1"/>
  <c r="BG59" i="1" s="1"/>
  <c r="BJ59" i="1" s="1"/>
  <c r="AC58" i="1"/>
  <c r="AF58" i="1" s="1"/>
  <c r="Q63" i="1"/>
  <c r="T63" i="1" s="1"/>
  <c r="W63" i="1" s="1"/>
  <c r="Z63" i="1" s="1"/>
  <c r="N61" i="1"/>
  <c r="Q68" i="1"/>
  <c r="N66" i="1"/>
  <c r="N56" i="1"/>
  <c r="N207" i="1" s="1"/>
  <c r="K66" i="1"/>
  <c r="K61" i="1"/>
  <c r="W56" i="1" l="1"/>
  <c r="W207" i="1" s="1"/>
  <c r="BS193" i="1"/>
  <c r="BG192" i="1"/>
  <c r="BJ192" i="1" s="1"/>
  <c r="BD190" i="1"/>
  <c r="BG190" i="1" s="1"/>
  <c r="BS184" i="1"/>
  <c r="BP182" i="1"/>
  <c r="BS182" i="1" s="1"/>
  <c r="AX175" i="1"/>
  <c r="BA175" i="1" s="1"/>
  <c r="BA177" i="1"/>
  <c r="BD177" i="1" s="1"/>
  <c r="BM162" i="1"/>
  <c r="BP162" i="1" s="1"/>
  <c r="BJ160" i="1"/>
  <c r="BM160" i="1" s="1"/>
  <c r="BM64" i="1"/>
  <c r="BP64" i="1" s="1"/>
  <c r="BS64" i="1" s="1"/>
  <c r="BM59" i="1"/>
  <c r="BP59" i="1" s="1"/>
  <c r="BS59" i="1" s="1"/>
  <c r="AC63" i="1"/>
  <c r="AF63" i="1" s="1"/>
  <c r="Z61" i="1"/>
  <c r="Z56" i="1"/>
  <c r="Z207" i="1" s="1"/>
  <c r="Q66" i="1"/>
  <c r="T68" i="1"/>
  <c r="AI58" i="1"/>
  <c r="AL58" i="1" s="1"/>
  <c r="AF56" i="1"/>
  <c r="AF207" i="1" s="1"/>
  <c r="T61" i="1"/>
  <c r="Q61" i="1"/>
  <c r="Q56" i="1"/>
  <c r="Q207" i="1" s="1"/>
  <c r="K83" i="1"/>
  <c r="N83" i="1" s="1"/>
  <c r="Q83" i="1" s="1"/>
  <c r="T83" i="1" s="1"/>
  <c r="K82" i="1"/>
  <c r="N82" i="1" s="1"/>
  <c r="AC56" i="1" l="1"/>
  <c r="AC207" i="1" s="1"/>
  <c r="BM192" i="1"/>
  <c r="BP192" i="1" s="1"/>
  <c r="BJ190" i="1"/>
  <c r="BM190" i="1" s="1"/>
  <c r="BG177" i="1"/>
  <c r="BJ177" i="1" s="1"/>
  <c r="BD175" i="1"/>
  <c r="BG175" i="1" s="1"/>
  <c r="BS162" i="1"/>
  <c r="BP160" i="1"/>
  <c r="BS160" i="1" s="1"/>
  <c r="AO58" i="1"/>
  <c r="AR58" i="1" s="1"/>
  <c r="AL56" i="1"/>
  <c r="AL207" i="1" s="1"/>
  <c r="W61" i="1"/>
  <c r="AI56" i="1"/>
  <c r="AI207" i="1" s="1"/>
  <c r="AC61" i="1"/>
  <c r="W83" i="1"/>
  <c r="Z83" i="1" s="1"/>
  <c r="AC83" i="1" s="1"/>
  <c r="AF83" i="1" s="1"/>
  <c r="AI83" i="1" s="1"/>
  <c r="AL83" i="1" s="1"/>
  <c r="W68" i="1"/>
  <c r="T66" i="1"/>
  <c r="AI63" i="1"/>
  <c r="AL63" i="1" s="1"/>
  <c r="AF61" i="1"/>
  <c r="Q82" i="1"/>
  <c r="T82" i="1" s="1"/>
  <c r="W82" i="1" s="1"/>
  <c r="Z82" i="1" s="1"/>
  <c r="N80" i="1"/>
  <c r="K87" i="1"/>
  <c r="N87" i="1" s="1"/>
  <c r="Q87" i="1" s="1"/>
  <c r="T87" i="1" s="1"/>
  <c r="W87" i="1" s="1"/>
  <c r="Z87" i="1" s="1"/>
  <c r="AC87" i="1" s="1"/>
  <c r="AF87" i="1" s="1"/>
  <c r="AI87" i="1" s="1"/>
  <c r="AL87" i="1" s="1"/>
  <c r="AO87" i="1" s="1"/>
  <c r="AR87" i="1" s="1"/>
  <c r="AU87" i="1" s="1"/>
  <c r="AX87" i="1" s="1"/>
  <c r="BA87" i="1" s="1"/>
  <c r="BD87" i="1" s="1"/>
  <c r="BG87" i="1" s="1"/>
  <c r="BJ87" i="1" s="1"/>
  <c r="BM87" i="1" s="1"/>
  <c r="BP87" i="1" s="1"/>
  <c r="BS87" i="1" s="1"/>
  <c r="K88" i="1"/>
  <c r="N88" i="1" s="1"/>
  <c r="Q88" i="1" s="1"/>
  <c r="T88" i="1" s="1"/>
  <c r="W88" i="1" s="1"/>
  <c r="Z88" i="1" s="1"/>
  <c r="AC88" i="1" s="1"/>
  <c r="AF88" i="1" s="1"/>
  <c r="AI88" i="1" s="1"/>
  <c r="AL88" i="1" s="1"/>
  <c r="AO88" i="1" s="1"/>
  <c r="AR88" i="1" s="1"/>
  <c r="AU88" i="1" s="1"/>
  <c r="AX88" i="1" s="1"/>
  <c r="BA88" i="1" s="1"/>
  <c r="BD88" i="1" s="1"/>
  <c r="BG88" i="1" s="1"/>
  <c r="BJ88" i="1" s="1"/>
  <c r="BM88" i="1" s="1"/>
  <c r="BP88" i="1" s="1"/>
  <c r="BS88" i="1" s="1"/>
  <c r="K89" i="1"/>
  <c r="N89" i="1" s="1"/>
  <c r="Q89" i="1" s="1"/>
  <c r="T89" i="1" s="1"/>
  <c r="W89" i="1" s="1"/>
  <c r="Z89" i="1" s="1"/>
  <c r="AC89" i="1" s="1"/>
  <c r="AF89" i="1" s="1"/>
  <c r="AI89" i="1" s="1"/>
  <c r="AL89" i="1" s="1"/>
  <c r="AO89" i="1" s="1"/>
  <c r="AR89" i="1" s="1"/>
  <c r="AU89" i="1" s="1"/>
  <c r="AX89" i="1" s="1"/>
  <c r="BA89" i="1" s="1"/>
  <c r="BS192" i="1" l="1"/>
  <c r="BP190" i="1"/>
  <c r="BS190" i="1" s="1"/>
  <c r="BM177" i="1"/>
  <c r="BP177" i="1" s="1"/>
  <c r="BJ175" i="1"/>
  <c r="BM175" i="1" s="1"/>
  <c r="BD89" i="1"/>
  <c r="BG89" i="1" s="1"/>
  <c r="BJ89" i="1" s="1"/>
  <c r="BM89" i="1" s="1"/>
  <c r="BP89" i="1" s="1"/>
  <c r="BS89" i="1" s="1"/>
  <c r="AU58" i="1"/>
  <c r="AX58" i="1" s="1"/>
  <c r="AR56" i="1"/>
  <c r="AR207" i="1" s="1"/>
  <c r="AO83" i="1"/>
  <c r="AR83" i="1" s="1"/>
  <c r="AU83" i="1" s="1"/>
  <c r="AX83" i="1" s="1"/>
  <c r="BA83" i="1" s="1"/>
  <c r="BD83" i="1" s="1"/>
  <c r="BG83" i="1" s="1"/>
  <c r="BJ83" i="1" s="1"/>
  <c r="AO56" i="1"/>
  <c r="AO207" i="1" s="1"/>
  <c r="AO63" i="1"/>
  <c r="AR63" i="1" s="1"/>
  <c r="AL61" i="1"/>
  <c r="AI61" i="1"/>
  <c r="AC82" i="1"/>
  <c r="AF82" i="1" s="1"/>
  <c r="Z80" i="1"/>
  <c r="T80" i="1"/>
  <c r="Z68" i="1"/>
  <c r="W66" i="1"/>
  <c r="Q80" i="1"/>
  <c r="BS177" i="1" l="1"/>
  <c r="BP175" i="1"/>
  <c r="BS175" i="1" s="1"/>
  <c r="BM83" i="1"/>
  <c r="BP83" i="1" s="1"/>
  <c r="BS83" i="1" s="1"/>
  <c r="AR61" i="1"/>
  <c r="AU63" i="1"/>
  <c r="AX63" i="1" s="1"/>
  <c r="AU56" i="1"/>
  <c r="AU207" i="1" s="1"/>
  <c r="BA58" i="1"/>
  <c r="BD58" i="1" s="1"/>
  <c r="AX56" i="1"/>
  <c r="AX207" i="1" s="1"/>
  <c r="AO61" i="1"/>
  <c r="AI82" i="1"/>
  <c r="AL82" i="1" s="1"/>
  <c r="AF80" i="1"/>
  <c r="W80" i="1"/>
  <c r="AC68" i="1"/>
  <c r="Z66" i="1"/>
  <c r="AC80" i="1"/>
  <c r="BA63" i="1" l="1"/>
  <c r="BD63" i="1" s="1"/>
  <c r="AX61" i="1"/>
  <c r="AU61" i="1"/>
  <c r="BA56" i="1"/>
  <c r="BA207" i="1" s="1"/>
  <c r="BG58" i="1"/>
  <c r="BJ58" i="1" s="1"/>
  <c r="BD56" i="1"/>
  <c r="BD207" i="1" s="1"/>
  <c r="AO82" i="1"/>
  <c r="AR82" i="1" s="1"/>
  <c r="AL80" i="1"/>
  <c r="AF68" i="1"/>
  <c r="AC66" i="1"/>
  <c r="AI80" i="1"/>
  <c r="AU82" i="1" l="1"/>
  <c r="AX82" i="1" s="1"/>
  <c r="AR80" i="1"/>
  <c r="BA61" i="1"/>
  <c r="BD61" i="1"/>
  <c r="BG63" i="1"/>
  <c r="BJ63" i="1" s="1"/>
  <c r="BG56" i="1"/>
  <c r="BG207" i="1" s="1"/>
  <c r="BM58" i="1"/>
  <c r="BP58" i="1" s="1"/>
  <c r="BJ56" i="1"/>
  <c r="BJ207" i="1" s="1"/>
  <c r="AO80" i="1"/>
  <c r="AI68" i="1"/>
  <c r="AF66" i="1"/>
  <c r="K80" i="1"/>
  <c r="K209" i="1" s="1"/>
  <c r="K140" i="1"/>
  <c r="N140" i="1" s="1"/>
  <c r="K136" i="1"/>
  <c r="N136" i="1" s="1"/>
  <c r="Q136" i="1" s="1"/>
  <c r="T136" i="1" s="1"/>
  <c r="W136" i="1" s="1"/>
  <c r="Z136" i="1" s="1"/>
  <c r="AC136" i="1" s="1"/>
  <c r="AF136" i="1" s="1"/>
  <c r="AI136" i="1" s="1"/>
  <c r="AL136" i="1" s="1"/>
  <c r="AO136" i="1" s="1"/>
  <c r="AR136" i="1" s="1"/>
  <c r="AU136" i="1" s="1"/>
  <c r="AX136" i="1" s="1"/>
  <c r="BA136" i="1" s="1"/>
  <c r="BD136" i="1" s="1"/>
  <c r="BG136" i="1" s="1"/>
  <c r="BJ136" i="1" s="1"/>
  <c r="BM136" i="1" s="1"/>
  <c r="BP136" i="1" s="1"/>
  <c r="BS136" i="1" s="1"/>
  <c r="K125" i="1"/>
  <c r="N125" i="1" s="1"/>
  <c r="Q125" i="1" s="1"/>
  <c r="T125" i="1" s="1"/>
  <c r="W125" i="1" s="1"/>
  <c r="Z125" i="1" s="1"/>
  <c r="AC125" i="1" s="1"/>
  <c r="AF125" i="1" s="1"/>
  <c r="AI125" i="1" s="1"/>
  <c r="AL125" i="1" s="1"/>
  <c r="AO125" i="1" s="1"/>
  <c r="AR125" i="1" s="1"/>
  <c r="AU125" i="1" s="1"/>
  <c r="AX125" i="1" s="1"/>
  <c r="BA125" i="1" s="1"/>
  <c r="BD125" i="1" s="1"/>
  <c r="BG125" i="1" s="1"/>
  <c r="BJ125" i="1" s="1"/>
  <c r="BM125" i="1" s="1"/>
  <c r="BP125" i="1" s="1"/>
  <c r="BS125" i="1" s="1"/>
  <c r="K124" i="1"/>
  <c r="N124" i="1" s="1"/>
  <c r="Q124" i="1" s="1"/>
  <c r="T124" i="1" s="1"/>
  <c r="W124" i="1" s="1"/>
  <c r="Z124" i="1" s="1"/>
  <c r="AC124" i="1" s="1"/>
  <c r="AF124" i="1" s="1"/>
  <c r="AI124" i="1" s="1"/>
  <c r="AL124" i="1" s="1"/>
  <c r="AO124" i="1" s="1"/>
  <c r="AR124" i="1" s="1"/>
  <c r="AU124" i="1" s="1"/>
  <c r="AX124" i="1" s="1"/>
  <c r="BA124" i="1" s="1"/>
  <c r="BD124" i="1" s="1"/>
  <c r="BG124" i="1" s="1"/>
  <c r="BJ124" i="1" s="1"/>
  <c r="BM124" i="1" s="1"/>
  <c r="BP124" i="1" s="1"/>
  <c r="BS124" i="1" s="1"/>
  <c r="K123" i="1"/>
  <c r="N123" i="1" s="1"/>
  <c r="K107" i="1"/>
  <c r="N107" i="1" s="1"/>
  <c r="Q107" i="1" s="1"/>
  <c r="T107" i="1" s="1"/>
  <c r="W107" i="1" s="1"/>
  <c r="Z107" i="1" s="1"/>
  <c r="AC107" i="1" s="1"/>
  <c r="AF107" i="1" s="1"/>
  <c r="AI107" i="1" s="1"/>
  <c r="AL107" i="1" s="1"/>
  <c r="AO107" i="1" s="1"/>
  <c r="AR107" i="1" s="1"/>
  <c r="AU107" i="1" s="1"/>
  <c r="AX107" i="1" s="1"/>
  <c r="BA107" i="1" s="1"/>
  <c r="BD107" i="1" s="1"/>
  <c r="BG107" i="1" s="1"/>
  <c r="BJ107" i="1" s="1"/>
  <c r="BM107" i="1" s="1"/>
  <c r="BP107" i="1" s="1"/>
  <c r="BS107" i="1" s="1"/>
  <c r="K106" i="1"/>
  <c r="N106" i="1" s="1"/>
  <c r="Q106" i="1" s="1"/>
  <c r="T106" i="1" s="1"/>
  <c r="W106" i="1" s="1"/>
  <c r="Z106" i="1" s="1"/>
  <c r="AC106" i="1" s="1"/>
  <c r="AF106" i="1" s="1"/>
  <c r="AI106" i="1" s="1"/>
  <c r="AL106" i="1" s="1"/>
  <c r="AO106" i="1" s="1"/>
  <c r="AR106" i="1" s="1"/>
  <c r="AU106" i="1" s="1"/>
  <c r="AX106" i="1" s="1"/>
  <c r="BA106" i="1" s="1"/>
  <c r="BD106" i="1" s="1"/>
  <c r="BG106" i="1" s="1"/>
  <c r="BJ106" i="1" s="1"/>
  <c r="BM106" i="1" s="1"/>
  <c r="BP106" i="1" s="1"/>
  <c r="BS106" i="1" s="1"/>
  <c r="K105" i="1"/>
  <c r="N105" i="1" s="1"/>
  <c r="N134" i="1" l="1"/>
  <c r="N209" i="1" s="1"/>
  <c r="AU80" i="1"/>
  <c r="BA82" i="1"/>
  <c r="BD82" i="1" s="1"/>
  <c r="AX80" i="1"/>
  <c r="BG61" i="1"/>
  <c r="BM63" i="1"/>
  <c r="BP63" i="1" s="1"/>
  <c r="BJ61" i="1"/>
  <c r="BM56" i="1"/>
  <c r="BM207" i="1" s="1"/>
  <c r="BS58" i="1"/>
  <c r="BP56" i="1"/>
  <c r="BP207" i="1" s="1"/>
  <c r="AI66" i="1"/>
  <c r="AL68" i="1"/>
  <c r="N102" i="1"/>
  <c r="Q102" i="1" s="1"/>
  <c r="Q105" i="1"/>
  <c r="T105" i="1" s="1"/>
  <c r="N121" i="1"/>
  <c r="Q121" i="1" s="1"/>
  <c r="Q123" i="1"/>
  <c r="T123" i="1" s="1"/>
  <c r="W123" i="1" s="1"/>
  <c r="Z123" i="1" s="1"/>
  <c r="AC123" i="1" s="1"/>
  <c r="AF123" i="1" s="1"/>
  <c r="Q140" i="1"/>
  <c r="T140" i="1" s="1"/>
  <c r="N138" i="1"/>
  <c r="Q138" i="1" s="1"/>
  <c r="N85" i="1"/>
  <c r="N211" i="1" s="1"/>
  <c r="K138" i="1"/>
  <c r="K121" i="1"/>
  <c r="K85" i="1"/>
  <c r="K211" i="1" l="1"/>
  <c r="Q134" i="1"/>
  <c r="Q209" i="1" s="1"/>
  <c r="T134" i="1"/>
  <c r="T209" i="1" s="1"/>
  <c r="BG82" i="1"/>
  <c r="BJ82" i="1" s="1"/>
  <c r="BD80" i="1"/>
  <c r="BA80" i="1"/>
  <c r="BS63" i="1"/>
  <c r="BP61" i="1"/>
  <c r="BM61" i="1"/>
  <c r="BS56" i="1"/>
  <c r="BS207" i="1" s="1"/>
  <c r="AO68" i="1"/>
  <c r="AL66" i="1"/>
  <c r="T121" i="1"/>
  <c r="W121" i="1" s="1"/>
  <c r="Q85" i="1"/>
  <c r="Q211" i="1" s="1"/>
  <c r="Z121" i="1"/>
  <c r="AC121" i="1" s="1"/>
  <c r="W140" i="1"/>
  <c r="Z140" i="1" s="1"/>
  <c r="T138" i="1"/>
  <c r="W138" i="1" s="1"/>
  <c r="AI123" i="1"/>
  <c r="AL123" i="1" s="1"/>
  <c r="AO123" i="1" s="1"/>
  <c r="AR123" i="1" s="1"/>
  <c r="AU123" i="1" s="1"/>
  <c r="AX123" i="1" s="1"/>
  <c r="W105" i="1"/>
  <c r="Z105" i="1" s="1"/>
  <c r="T102" i="1"/>
  <c r="K213" i="1"/>
  <c r="N213" i="1" l="1"/>
  <c r="Q213" i="1" s="1"/>
  <c r="Z134" i="1"/>
  <c r="Z209" i="1" s="1"/>
  <c r="W134" i="1"/>
  <c r="W209" i="1" s="1"/>
  <c r="BA123" i="1"/>
  <c r="BD123" i="1" s="1"/>
  <c r="BG80" i="1"/>
  <c r="BM82" i="1"/>
  <c r="BP82" i="1" s="1"/>
  <c r="BJ80" i="1"/>
  <c r="AO66" i="1"/>
  <c r="AR68" i="1"/>
  <c r="BS61" i="1"/>
  <c r="AL121" i="1"/>
  <c r="AO121" i="1" s="1"/>
  <c r="T85" i="1"/>
  <c r="T211" i="1" s="1"/>
  <c r="AF121" i="1"/>
  <c r="AI121" i="1" s="1"/>
  <c r="AC105" i="1"/>
  <c r="AF105" i="1" s="1"/>
  <c r="Z102" i="1"/>
  <c r="AC102" i="1" s="1"/>
  <c r="AC140" i="1"/>
  <c r="AF140" i="1" s="1"/>
  <c r="Z138" i="1"/>
  <c r="AC138" i="1" s="1"/>
  <c r="W102" i="1"/>
  <c r="T213" i="1" l="1"/>
  <c r="W213" i="1" s="1"/>
  <c r="AF134" i="1"/>
  <c r="AF209" i="1" s="1"/>
  <c r="AC134" i="1"/>
  <c r="AC209" i="1" s="1"/>
  <c r="AR121" i="1"/>
  <c r="AU121" i="1" s="1"/>
  <c r="BG123" i="1"/>
  <c r="BJ123" i="1" s="1"/>
  <c r="BM123" i="1" s="1"/>
  <c r="BP123" i="1" s="1"/>
  <c r="BM80" i="1"/>
  <c r="BS82" i="1"/>
  <c r="BP80" i="1"/>
  <c r="AU68" i="1"/>
  <c r="AR66" i="1"/>
  <c r="AF102" i="1"/>
  <c r="AI102" i="1" s="1"/>
  <c r="AI105" i="1"/>
  <c r="AL105" i="1" s="1"/>
  <c r="AF138" i="1"/>
  <c r="AI138" i="1" s="1"/>
  <c r="AI140" i="1"/>
  <c r="AL140" i="1" s="1"/>
  <c r="W85" i="1"/>
  <c r="W211" i="1" s="1"/>
  <c r="AL134" i="1" l="1"/>
  <c r="AL209" i="1" s="1"/>
  <c r="AI134" i="1"/>
  <c r="AI209" i="1" s="1"/>
  <c r="BS123" i="1"/>
  <c r="AX121" i="1"/>
  <c r="BA121" i="1" s="1"/>
  <c r="BS80" i="1"/>
  <c r="AX68" i="1"/>
  <c r="AU66" i="1"/>
  <c r="AO140" i="1"/>
  <c r="AR140" i="1" s="1"/>
  <c r="AL138" i="1"/>
  <c r="AO138" i="1" s="1"/>
  <c r="AO105" i="1"/>
  <c r="AR105" i="1" s="1"/>
  <c r="AL102" i="1"/>
  <c r="AO102" i="1" s="1"/>
  <c r="Z85" i="1"/>
  <c r="Z211" i="1" s="1"/>
  <c r="Z213" i="1" l="1"/>
  <c r="AC213" i="1" s="1"/>
  <c r="AU140" i="1"/>
  <c r="AX140" i="1" s="1"/>
  <c r="AR138" i="1"/>
  <c r="AU138" i="1" s="1"/>
  <c r="AO134" i="1"/>
  <c r="AO209" i="1" s="1"/>
  <c r="AR134" i="1"/>
  <c r="AR209" i="1" s="1"/>
  <c r="BD121" i="1"/>
  <c r="BG121" i="1" s="1"/>
  <c r="AU105" i="1"/>
  <c r="AX105" i="1" s="1"/>
  <c r="AR102" i="1"/>
  <c r="AU102" i="1" s="1"/>
  <c r="BA68" i="1"/>
  <c r="AX66" i="1"/>
  <c r="AC85" i="1"/>
  <c r="AC211" i="1" s="1"/>
  <c r="BA140" i="1" l="1"/>
  <c r="BD140" i="1" s="1"/>
  <c r="AX138" i="1"/>
  <c r="BA138" i="1" s="1"/>
  <c r="AU134" i="1"/>
  <c r="AU209" i="1" s="1"/>
  <c r="AX134" i="1"/>
  <c r="AX209" i="1" s="1"/>
  <c r="BJ121" i="1"/>
  <c r="BM121" i="1" s="1"/>
  <c r="AX102" i="1"/>
  <c r="BA102" i="1" s="1"/>
  <c r="BA105" i="1"/>
  <c r="BD105" i="1" s="1"/>
  <c r="BD68" i="1"/>
  <c r="BA66" i="1"/>
  <c r="AF85" i="1"/>
  <c r="AF211" i="1" s="1"/>
  <c r="AF213" i="1" l="1"/>
  <c r="AI213" i="1" s="1"/>
  <c r="BG140" i="1"/>
  <c r="BJ140" i="1" s="1"/>
  <c r="BD138" i="1"/>
  <c r="BG138" i="1" s="1"/>
  <c r="BD134" i="1"/>
  <c r="BD209" i="1" s="1"/>
  <c r="BA134" i="1"/>
  <c r="BA209" i="1" s="1"/>
  <c r="BP121" i="1"/>
  <c r="BS121" i="1" s="1"/>
  <c r="BD102" i="1"/>
  <c r="BG102" i="1" s="1"/>
  <c r="BG105" i="1"/>
  <c r="BJ105" i="1" s="1"/>
  <c r="BG68" i="1"/>
  <c r="BD66" i="1"/>
  <c r="AI85" i="1"/>
  <c r="AI211" i="1" s="1"/>
  <c r="BM140" i="1" l="1"/>
  <c r="BP140" i="1" s="1"/>
  <c r="BJ138" i="1"/>
  <c r="BM138" i="1" s="1"/>
  <c r="BJ134" i="1"/>
  <c r="BJ209" i="1" s="1"/>
  <c r="BG134" i="1"/>
  <c r="BG209" i="1" s="1"/>
  <c r="BM105" i="1"/>
  <c r="BP105" i="1" s="1"/>
  <c r="BJ102" i="1"/>
  <c r="BM102" i="1" s="1"/>
  <c r="BJ68" i="1"/>
  <c r="BG66" i="1"/>
  <c r="AL85" i="1"/>
  <c r="AL211" i="1" s="1"/>
  <c r="AL213" i="1" l="1"/>
  <c r="AO213" i="1" s="1"/>
  <c r="BP138" i="1"/>
  <c r="BS138" i="1" s="1"/>
  <c r="BS140" i="1"/>
  <c r="BM134" i="1"/>
  <c r="BM209" i="1" s="1"/>
  <c r="BP134" i="1"/>
  <c r="BP209" i="1" s="1"/>
  <c r="BP102" i="1"/>
  <c r="BS102" i="1" s="1"/>
  <c r="BS105" i="1"/>
  <c r="AO85" i="1"/>
  <c r="AO211" i="1" s="1"/>
  <c r="BM68" i="1"/>
  <c r="BJ66" i="1"/>
  <c r="BS134" i="1" l="1"/>
  <c r="BS209" i="1" s="1"/>
  <c r="AR85" i="1"/>
  <c r="AR211" i="1" s="1"/>
  <c r="BP68" i="1"/>
  <c r="BM66" i="1"/>
  <c r="AR213" i="1" l="1"/>
  <c r="AU213" i="1" s="1"/>
  <c r="AU85" i="1"/>
  <c r="AU211" i="1" s="1"/>
  <c r="BS68" i="1"/>
  <c r="BS66" i="1" s="1"/>
  <c r="BP66" i="1"/>
  <c r="AX85" i="1" l="1"/>
  <c r="AX211" i="1" s="1"/>
  <c r="AX213" i="1" l="1"/>
  <c r="BA213" i="1" s="1"/>
  <c r="BA85" i="1"/>
  <c r="BA211" i="1" s="1"/>
  <c r="BD85" i="1" l="1"/>
  <c r="BD211" i="1" s="1"/>
  <c r="BD213" i="1" l="1"/>
  <c r="BG213" i="1" s="1"/>
  <c r="BG85" i="1"/>
  <c r="BG211" i="1" s="1"/>
  <c r="BJ85" i="1" l="1"/>
  <c r="BJ211" i="1" s="1"/>
  <c r="BJ213" i="1" l="1"/>
  <c r="BM213" i="1" s="1"/>
  <c r="BM85" i="1"/>
  <c r="BM211" i="1" s="1"/>
  <c r="BS85" i="1" l="1"/>
  <c r="BS211" i="1" s="1"/>
  <c r="BP85" i="1"/>
  <c r="BP211" i="1" s="1"/>
  <c r="BP213" i="1" l="1"/>
  <c r="BS213" i="1" s="1"/>
  <c r="BV34" i="1" l="1"/>
  <c r="BV225" i="1" l="1"/>
  <c r="BY225" i="1" s="1"/>
  <c r="BV213" i="1"/>
  <c r="BV235" i="1" l="1"/>
  <c r="BV237" i="1" s="1"/>
  <c r="BY237" i="1" s="1"/>
</calcChain>
</file>

<file path=xl/sharedStrings.xml><?xml version="1.0" encoding="utf-8"?>
<sst xmlns="http://schemas.openxmlformats.org/spreadsheetml/2006/main" count="2058" uniqueCount="84">
  <si>
    <t>FUENTE</t>
  </si>
  <si>
    <t>CREE</t>
  </si>
  <si>
    <t>PASIVOS 2016</t>
  </si>
  <si>
    <t>PASIVOS 2015</t>
  </si>
  <si>
    <t>PASIVOS 2014</t>
  </si>
  <si>
    <t>PASIVOS 2013</t>
  </si>
  <si>
    <t>PASIVOS 2012</t>
  </si>
  <si>
    <t>PASIVOS 2011</t>
  </si>
  <si>
    <t>PASIVOS 2010</t>
  </si>
  <si>
    <t>PASIVOS 2009</t>
  </si>
  <si>
    <t>PASIVOS 2008</t>
  </si>
  <si>
    <t>FUNCIONAMIENTO</t>
  </si>
  <si>
    <t>INVERSIÓN</t>
  </si>
  <si>
    <r>
      <t>GASTOS EN PENSIONES</t>
    </r>
    <r>
      <rPr>
        <sz val="12"/>
        <color theme="1"/>
        <rFont val="Arial"/>
        <family val="2"/>
      </rPr>
      <t/>
    </r>
  </si>
  <si>
    <t>SALDO MENSUAL</t>
  </si>
  <si>
    <t xml:space="preserve">Distribución Punto Adicional Impuesto CREE Vigencias Anteriores </t>
  </si>
  <si>
    <t xml:space="preserve">Estampilla PRO-UNAL  </t>
  </si>
  <si>
    <t xml:space="preserve">Estampilla UD, Ley 1825/2017 (1,1) </t>
  </si>
  <si>
    <t xml:space="preserve">Estampilla UD, ley 648/2001 (1,0) </t>
  </si>
  <si>
    <t>Aporte Distrito años anteriores</t>
  </si>
  <si>
    <t xml:space="preserve">Estampilla Pro UNAL </t>
  </si>
  <si>
    <t>Estampilla Pro UNAL años anteriores</t>
  </si>
  <si>
    <t xml:space="preserve">Estampilla UD </t>
  </si>
  <si>
    <t>Recursos Propios</t>
  </si>
  <si>
    <t xml:space="preserve">Rendimientos Estampilla UD </t>
  </si>
  <si>
    <t>TOTALES</t>
  </si>
  <si>
    <t>RESERVAS Y PASIVOS</t>
  </si>
  <si>
    <t>GRAN TOTAL</t>
  </si>
  <si>
    <t>Recursos del Distrito 01-12</t>
  </si>
  <si>
    <t>Recursos Administrados de libre Destinación 03-21</t>
  </si>
  <si>
    <t>Estampilla UD</t>
  </si>
  <si>
    <t xml:space="preserve">Aportes MEN Vigencias Anteriores </t>
  </si>
  <si>
    <t>PASIVOS 2017</t>
  </si>
  <si>
    <t>PASIVOS EXIGIBLES 2018</t>
  </si>
  <si>
    <t>Rendimiento Estampilla UD</t>
  </si>
  <si>
    <t>PAGOS ACUMULADOS</t>
  </si>
  <si>
    <t>ANULACIONES ACUMULADAS</t>
  </si>
  <si>
    <t>SALDO ACUMULADO</t>
  </si>
  <si>
    <t>SALDO INICIAL AÑO</t>
  </si>
  <si>
    <t>PAGOS MES</t>
  </si>
  <si>
    <t>ANULACIONES MES</t>
  </si>
  <si>
    <t>SALDO INICIAL MES</t>
  </si>
  <si>
    <t>ACUMULADO DE PAGOS Y ANULACIONES DE  RESERVAS Y PASIVOS VIGENCIA 2021</t>
  </si>
  <si>
    <t>PASIVOS 2019</t>
  </si>
  <si>
    <t>VA-Estampilla prouniversidades estatales</t>
  </si>
  <si>
    <t>RB-Estampilla prouniversidades estatales</t>
  </si>
  <si>
    <t>VA-Recursos distrito</t>
  </si>
  <si>
    <t>VA-Administrados de libre destinación</t>
  </si>
  <si>
    <t>REAF-Distribución punto adicional impuesto CREE</t>
  </si>
  <si>
    <t>GASTOS EN PENSIONES</t>
  </si>
  <si>
    <t>PASIVOS 2018</t>
  </si>
  <si>
    <t>RESERVAS</t>
  </si>
  <si>
    <t>GRAN TOTAL RESERVAS</t>
  </si>
  <si>
    <t>PASIVOS</t>
  </si>
  <si>
    <t>GRAN TOTAL PASIVOS</t>
  </si>
  <si>
    <t>ENERO 2022</t>
  </si>
  <si>
    <t>PASIVOS 2020</t>
  </si>
  <si>
    <t>RESERVAS 2021</t>
  </si>
  <si>
    <t>ACUMULADO DE PAGOS Y ANULACIONES DE  RESERVAS Y PASIVOS VIGENCIA 2022</t>
  </si>
  <si>
    <t>ACUMULADO 2022</t>
  </si>
  <si>
    <t>PASIVOS 2020 A 2008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</si>
  <si>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</si>
  <si>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</si>
  <si>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</si>
  <si>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</si>
  <si>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</si>
  <si>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</si>
  <si>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</si>
  <si>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</si>
  <si>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</si>
  <si>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</si>
  <si>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</si>
  <si>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Recursos Administrados de libre Destinación 03-21 Fomento de la calidad Mesa de Dialogo</t>
  </si>
  <si>
    <t>Recursos del Balance Estampilla UD ley 1825/2017</t>
  </si>
  <si>
    <t>Recursos del Balance Estampilla Pro Universidades</t>
  </si>
  <si>
    <t>VA-Administrados de libre destinación M.E.N 2019 Plan de Fomento de la Calidad Mesa de Dialogo</t>
  </si>
  <si>
    <t>VA-Estampilla Universidad Distrital Ley 1825 de 2017</t>
  </si>
  <si>
    <t>RB-Administrados de destinación especifica M.E.N.  del 2018 Recursos de Inversión</t>
  </si>
  <si>
    <t>RB-Administrados de destinación especifica M.E.N. 2019 Plan Fomento de la Calidad Mesa de Dialogo</t>
  </si>
  <si>
    <t>RB-Estampilla Universidad Distrital Ley 1825 de 2017</t>
  </si>
  <si>
    <t xml:space="preserve">VA-Administrados de libre destinación M.E.N. 2019 Plan Fomento de la Calidad Mesa de Dialogo </t>
  </si>
  <si>
    <t>VA-Administrados de libre destinación Recursos propios excedentes de funcionamiento que se adicionaron a Inversión</t>
  </si>
  <si>
    <t>Recursos Administrados de libre Destinación 03-21 excedentes de funcionamiento que pasaron a inversión</t>
  </si>
  <si>
    <t>VA-Administrados de libre destinación (prestamos)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</si>
</sst>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&quot;$&quot;\ #,##0.00_);[Red]\(&quot;$&quot;\ #,##0.00\)"/>
    <numFmt numFmtId="165" formatCode="_ * #,##0.00_ ;_ * \-#,##0.00_ ;_ * &quot;-&quot;??_ ;_ @_ "/>
    <numFmt numFmtId="166" formatCode="&quot;$&quot;\ #,##0.00;[Red]&quot;$&quot;\ #,##0.00"/>
  </numFmts>
  <fonts count="1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rgb="FFFF0000"/>
      <name val="Arial"/>
      <family val="2"/>
    </font>
    <font>
      <b/>
      <sz val="14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8">
    <xf numFmtId="0" fontId="0" fillId="0" borderId="0"/>
    <xf numFmtId="0" fontId="9" fillId="0" borderId="0"/>
    <xf numFmtId="41" fontId="1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10" fillId="0" borderId="0"/>
    <xf numFmtId="0" fontId="9" fillId="0" borderId="0"/>
    <xf numFmtId="9" fontId="10" fillId="0" borderId="0" applyFont="0" applyFill="0" applyBorder="0" applyAlignment="0" applyProtection="0"/>
  </cellStyleXfs>
  <cellXfs count="443">
    <xf numFmtId="0" fontId="0" fillId="0" borderId="0" xfId="0"/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 horizontal="justify" vertic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6" fillId="0" borderId="1" xfId="0" applyFont="1" applyBorder="1" applyAlignment="1">
      <alignment horizontal="justify" vertical="center"/>
    </xf>
    <xf numFmtId="164" fontId="6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/>
    <xf numFmtId="0" fontId="3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justify" vertical="center"/>
    </xf>
    <xf numFmtId="0" fontId="6" fillId="2" borderId="1" xfId="0" applyFont="1" applyFill="1" applyBorder="1" applyAlignment="1">
      <alignment horizontal="justify" vertical="center"/>
    </xf>
    <xf numFmtId="164" fontId="6" fillId="2" borderId="1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41" fontId="3" fillId="2" borderId="0" xfId="2" applyFont="1" applyFill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justify" vertical="center"/>
    </xf>
    <xf numFmtId="164" fontId="3" fillId="2" borderId="0" xfId="0" applyNumberFormat="1" applyFont="1" applyFill="1" applyAlignment="1">
      <alignment horizontal="right" vertical="center"/>
    </xf>
    <xf numFmtId="0" fontId="6" fillId="3" borderId="1" xfId="0" applyFont="1" applyFill="1" applyBorder="1" applyAlignment="1">
      <alignment horizontal="justify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justify" vertical="center"/>
    </xf>
    <xf numFmtId="164" fontId="3" fillId="3" borderId="1" xfId="0" applyNumberFormat="1" applyFont="1" applyFill="1" applyBorder="1" applyAlignment="1">
      <alignment horizontal="right" vertical="center"/>
    </xf>
    <xf numFmtId="49" fontId="11" fillId="0" borderId="0" xfId="0" applyNumberFormat="1" applyFont="1" applyAlignment="1">
      <alignment horizontal="right"/>
    </xf>
    <xf numFmtId="0" fontId="3" fillId="4" borderId="0" xfId="0" applyFont="1" applyFill="1"/>
    <xf numFmtId="0" fontId="6" fillId="4" borderId="0" xfId="0" applyFont="1" applyFill="1" applyAlignment="1">
      <alignment horizontal="right"/>
    </xf>
    <xf numFmtId="49" fontId="11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justify" vertical="center"/>
    </xf>
    <xf numFmtId="0" fontId="3" fillId="4" borderId="0" xfId="0" applyFont="1" applyFill="1" applyAlignment="1">
      <alignment horizontal="right"/>
    </xf>
    <xf numFmtId="0" fontId="4" fillId="4" borderId="0" xfId="0" applyFont="1" applyFill="1" applyAlignment="1">
      <alignment horizontal="justify" vertical="center"/>
    </xf>
    <xf numFmtId="0" fontId="6" fillId="4" borderId="1" xfId="0" applyFont="1" applyFill="1" applyBorder="1" applyAlignment="1">
      <alignment horizontal="justify" vertical="center"/>
    </xf>
    <xf numFmtId="164" fontId="6" fillId="4" borderId="1" xfId="0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horizontal="right" vertical="center" wrapText="1"/>
    </xf>
    <xf numFmtId="41" fontId="3" fillId="4" borderId="0" xfId="2" applyFont="1" applyFill="1" applyAlignment="1">
      <alignment horizontal="right"/>
    </xf>
    <xf numFmtId="0" fontId="4" fillId="4" borderId="0" xfId="0" applyFont="1" applyFill="1" applyAlignment="1">
      <alignment horizontal="right" vertical="center"/>
    </xf>
    <xf numFmtId="0" fontId="8" fillId="4" borderId="2" xfId="0" applyFont="1" applyFill="1" applyBorder="1" applyAlignment="1">
      <alignment vertical="center"/>
    </xf>
    <xf numFmtId="0" fontId="5" fillId="4" borderId="0" xfId="0" applyFont="1" applyFill="1" applyAlignment="1">
      <alignment horizontal="justify" vertical="center"/>
    </xf>
    <xf numFmtId="0" fontId="7" fillId="4" borderId="0" xfId="0" applyFont="1" applyFill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horizontal="justify" vertical="center"/>
    </xf>
    <xf numFmtId="164" fontId="3" fillId="4" borderId="0" xfId="0" applyNumberFormat="1" applyFont="1" applyFill="1" applyAlignment="1">
      <alignment horizontal="right" vertical="center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9" fillId="0" borderId="0" xfId="0" applyFont="1"/>
    <xf numFmtId="0" fontId="12" fillId="2" borderId="2" xfId="0" applyFont="1" applyFill="1" applyBorder="1" applyAlignment="1">
      <alignment vertical="center" wrapText="1"/>
    </xf>
    <xf numFmtId="4" fontId="12" fillId="2" borderId="2" xfId="0" applyNumberFormat="1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vertical="center" wrapText="1"/>
    </xf>
    <xf numFmtId="4" fontId="12" fillId="4" borderId="2" xfId="0" applyNumberFormat="1" applyFont="1" applyFill="1" applyBorder="1" applyAlignment="1">
      <alignment horizontal="right" vertical="center" wrapText="1"/>
    </xf>
    <xf numFmtId="0" fontId="3" fillId="5" borderId="0" xfId="0" applyFont="1" applyFill="1"/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0" fontId="1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right"/>
    </xf>
    <xf numFmtId="0" fontId="4" fillId="5" borderId="0" xfId="0" applyFont="1" applyFill="1" applyAlignment="1">
      <alignment horizontal="justify" vertical="center"/>
    </xf>
    <xf numFmtId="0" fontId="6" fillId="5" borderId="1" xfId="0" applyFont="1" applyFill="1" applyBorder="1" applyAlignment="1">
      <alignment horizontal="justify" vertical="center"/>
    </xf>
    <xf numFmtId="164" fontId="6" fillId="5" borderId="1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vertical="center" wrapText="1"/>
    </xf>
    <xf numFmtId="4" fontId="8" fillId="5" borderId="2" xfId="0" applyNumberFormat="1" applyFont="1" applyFill="1" applyBorder="1" applyAlignment="1">
      <alignment horizontal="right" vertical="center" wrapText="1"/>
    </xf>
    <xf numFmtId="0" fontId="8" fillId="5" borderId="0" xfId="0" applyFont="1" applyFill="1" applyBorder="1" applyAlignment="1">
      <alignment vertical="center" wrapText="1"/>
    </xf>
    <xf numFmtId="4" fontId="8" fillId="5" borderId="0" xfId="0" applyNumberFormat="1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vertical="center" wrapText="1"/>
    </xf>
    <xf numFmtId="4" fontId="12" fillId="5" borderId="2" xfId="0" applyNumberFormat="1" applyFont="1" applyFill="1" applyBorder="1" applyAlignment="1">
      <alignment horizontal="right" vertical="center" wrapText="1"/>
    </xf>
    <xf numFmtId="41" fontId="3" fillId="5" borderId="0" xfId="2" applyFont="1" applyFill="1" applyAlignment="1">
      <alignment horizontal="right"/>
    </xf>
    <xf numFmtId="0" fontId="4" fillId="5" borderId="0" xfId="0" applyFont="1" applyFill="1" applyAlignment="1">
      <alignment horizontal="right" vertical="center"/>
    </xf>
    <xf numFmtId="0" fontId="8" fillId="5" borderId="2" xfId="0" applyFont="1" applyFill="1" applyBorder="1" applyAlignment="1">
      <alignment vertical="center"/>
    </xf>
    <xf numFmtId="0" fontId="5" fillId="5" borderId="0" xfId="0" applyFont="1" applyFill="1" applyAlignment="1">
      <alignment horizontal="justify" vertical="center"/>
    </xf>
    <xf numFmtId="0" fontId="7" fillId="5" borderId="0" xfId="0" applyFont="1" applyFill="1" applyAlignment="1">
      <alignment horizontal="justify" vertical="center"/>
    </xf>
    <xf numFmtId="0" fontId="3" fillId="5" borderId="1" xfId="0" applyFont="1" applyFill="1" applyBorder="1" applyAlignment="1">
      <alignment horizontal="justify" vertical="center"/>
    </xf>
    <xf numFmtId="164" fontId="3" fillId="5" borderId="1" xfId="0" applyNumberFormat="1" applyFont="1" applyFill="1" applyBorder="1" applyAlignment="1">
      <alignment horizontal="right" vertical="center"/>
    </xf>
    <xf numFmtId="0" fontId="6" fillId="5" borderId="0" xfId="0" applyFont="1" applyFill="1" applyAlignment="1">
      <alignment horizontal="justify" vertical="center"/>
    </xf>
    <xf numFmtId="164" fontId="3" fillId="5" borderId="0" xfId="0" applyNumberFormat="1" applyFont="1" applyFill="1" applyAlignment="1">
      <alignment horizontal="right" vertical="center"/>
    </xf>
    <xf numFmtId="4" fontId="12" fillId="5" borderId="0" xfId="0" applyNumberFormat="1" applyFont="1" applyFill="1" applyBorder="1" applyAlignment="1">
      <alignment horizontal="right" vertical="center" wrapText="1"/>
    </xf>
    <xf numFmtId="164" fontId="13" fillId="5" borderId="1" xfId="0" applyNumberFormat="1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right" vertical="center"/>
    </xf>
    <xf numFmtId="0" fontId="3" fillId="6" borderId="0" xfId="0" applyFont="1" applyFill="1"/>
    <xf numFmtId="0" fontId="6" fillId="6" borderId="0" xfId="0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1" fillId="6" borderId="0" xfId="0" applyFont="1" applyFill="1" applyAlignment="1">
      <alignment horizontal="justify" vertical="center"/>
    </xf>
    <xf numFmtId="0" fontId="3" fillId="6" borderId="0" xfId="0" applyFont="1" applyFill="1" applyAlignment="1">
      <alignment horizontal="right"/>
    </xf>
    <xf numFmtId="0" fontId="4" fillId="6" borderId="0" xfId="0" applyFont="1" applyFill="1" applyAlignment="1">
      <alignment horizontal="justify" vertical="center"/>
    </xf>
    <xf numFmtId="0" fontId="6" fillId="6" borderId="1" xfId="0" applyFont="1" applyFill="1" applyBorder="1" applyAlignment="1">
      <alignment horizontal="justify" vertical="center"/>
    </xf>
    <xf numFmtId="164" fontId="6" fillId="6" borderId="1" xfId="0" applyNumberFormat="1" applyFont="1" applyFill="1" applyBorder="1" applyAlignment="1">
      <alignment horizontal="right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right" vertical="center"/>
    </xf>
    <xf numFmtId="0" fontId="8" fillId="6" borderId="2" xfId="0" applyFont="1" applyFill="1" applyBorder="1" applyAlignment="1">
      <alignment vertical="center" wrapText="1"/>
    </xf>
    <xf numFmtId="4" fontId="8" fillId="6" borderId="2" xfId="0" applyNumberFormat="1" applyFont="1" applyFill="1" applyBorder="1" applyAlignment="1">
      <alignment horizontal="right" vertical="center" wrapText="1"/>
    </xf>
    <xf numFmtId="4" fontId="12" fillId="6" borderId="2" xfId="0" applyNumberFormat="1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vertical="center" wrapText="1"/>
    </xf>
    <xf numFmtId="4" fontId="8" fillId="6" borderId="0" xfId="0" applyNumberFormat="1" applyFont="1" applyFill="1" applyBorder="1" applyAlignment="1">
      <alignment horizontal="right" vertical="center" wrapText="1"/>
    </xf>
    <xf numFmtId="4" fontId="12" fillId="6" borderId="0" xfId="0" applyNumberFormat="1" applyFont="1" applyFill="1" applyBorder="1" applyAlignment="1">
      <alignment horizontal="right" vertical="center" wrapText="1"/>
    </xf>
    <xf numFmtId="164" fontId="13" fillId="6" borderId="1" xfId="0" applyNumberFormat="1" applyFont="1" applyFill="1" applyBorder="1" applyAlignment="1">
      <alignment horizontal="right" vertical="center"/>
    </xf>
    <xf numFmtId="0" fontId="12" fillId="6" borderId="2" xfId="0" applyFont="1" applyFill="1" applyBorder="1" applyAlignment="1">
      <alignment horizontal="right" vertical="center"/>
    </xf>
    <xf numFmtId="0" fontId="12" fillId="6" borderId="2" xfId="0" applyFont="1" applyFill="1" applyBorder="1" applyAlignment="1">
      <alignment vertical="center" wrapText="1"/>
    </xf>
    <xf numFmtId="41" fontId="3" fillId="6" borderId="0" xfId="2" applyFont="1" applyFill="1" applyAlignment="1">
      <alignment horizontal="right"/>
    </xf>
    <xf numFmtId="0" fontId="4" fillId="6" borderId="0" xfId="0" applyFont="1" applyFill="1" applyAlignment="1">
      <alignment horizontal="right" vertical="center"/>
    </xf>
    <xf numFmtId="0" fontId="8" fillId="6" borderId="2" xfId="0" applyFont="1" applyFill="1" applyBorder="1" applyAlignment="1">
      <alignment vertical="center"/>
    </xf>
    <xf numFmtId="0" fontId="5" fillId="6" borderId="0" xfId="0" applyFont="1" applyFill="1" applyAlignment="1">
      <alignment horizontal="justify" vertical="center"/>
    </xf>
    <xf numFmtId="0" fontId="7" fillId="6" borderId="0" xfId="0" applyFont="1" applyFill="1" applyAlignment="1">
      <alignment horizontal="justify" vertical="center"/>
    </xf>
    <xf numFmtId="0" fontId="3" fillId="6" borderId="1" xfId="0" applyFont="1" applyFill="1" applyBorder="1" applyAlignment="1">
      <alignment horizontal="justify" vertical="center"/>
    </xf>
    <xf numFmtId="164" fontId="3" fillId="6" borderId="1" xfId="0" applyNumberFormat="1" applyFont="1" applyFill="1" applyBorder="1" applyAlignment="1">
      <alignment horizontal="right" vertical="center"/>
    </xf>
    <xf numFmtId="0" fontId="6" fillId="6" borderId="0" xfId="0" applyFont="1" applyFill="1" applyAlignment="1">
      <alignment horizontal="justify" vertical="center"/>
    </xf>
    <xf numFmtId="164" fontId="3" fillId="6" borderId="0" xfId="0" applyNumberFormat="1" applyFont="1" applyFill="1" applyAlignment="1">
      <alignment horizontal="right" vertical="center"/>
    </xf>
    <xf numFmtId="0" fontId="3" fillId="7" borderId="0" xfId="0" applyFont="1" applyFill="1"/>
    <xf numFmtId="0" fontId="6" fillId="7" borderId="0" xfId="0" applyFont="1" applyFill="1" applyAlignment="1">
      <alignment horizontal="right"/>
    </xf>
    <xf numFmtId="49" fontId="11" fillId="7" borderId="0" xfId="0" applyNumberFormat="1" applyFont="1" applyFill="1" applyAlignment="1">
      <alignment horizontal="right"/>
    </xf>
    <xf numFmtId="0" fontId="6" fillId="7" borderId="0" xfId="0" applyFont="1" applyFill="1" applyAlignment="1">
      <alignment horizontal="center"/>
    </xf>
    <xf numFmtId="0" fontId="1" fillId="7" borderId="0" xfId="0" applyFont="1" applyFill="1" applyAlignment="1">
      <alignment horizontal="justify" vertical="center"/>
    </xf>
    <xf numFmtId="0" fontId="3" fillId="7" borderId="0" xfId="0" applyFont="1" applyFill="1" applyAlignment="1">
      <alignment horizontal="right"/>
    </xf>
    <xf numFmtId="0" fontId="4" fillId="7" borderId="0" xfId="0" applyFont="1" applyFill="1" applyAlignment="1">
      <alignment horizontal="justify" vertical="center"/>
    </xf>
    <xf numFmtId="0" fontId="6" fillId="7" borderId="1" xfId="0" applyFont="1" applyFill="1" applyBorder="1" applyAlignment="1">
      <alignment horizontal="justify" vertical="center"/>
    </xf>
    <xf numFmtId="164" fontId="6" fillId="7" borderId="1" xfId="0" applyNumberFormat="1" applyFont="1" applyFill="1" applyBorder="1" applyAlignment="1">
      <alignment horizontal="right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right" vertical="center"/>
    </xf>
    <xf numFmtId="0" fontId="8" fillId="7" borderId="2" xfId="0" applyFont="1" applyFill="1" applyBorder="1" applyAlignment="1">
      <alignment vertical="center" wrapText="1"/>
    </xf>
    <xf numFmtId="4" fontId="8" fillId="7" borderId="2" xfId="0" applyNumberFormat="1" applyFont="1" applyFill="1" applyBorder="1" applyAlignment="1">
      <alignment horizontal="right" vertical="center" wrapText="1"/>
    </xf>
    <xf numFmtId="4" fontId="12" fillId="7" borderId="2" xfId="0" applyNumberFormat="1" applyFont="1" applyFill="1" applyBorder="1" applyAlignment="1">
      <alignment horizontal="right" vertical="center" wrapText="1"/>
    </xf>
    <xf numFmtId="0" fontId="8" fillId="7" borderId="0" xfId="0" applyFont="1" applyFill="1" applyBorder="1" applyAlignment="1">
      <alignment vertical="center" wrapText="1"/>
    </xf>
    <xf numFmtId="4" fontId="8" fillId="7" borderId="0" xfId="0" applyNumberFormat="1" applyFont="1" applyFill="1" applyBorder="1" applyAlignment="1">
      <alignment horizontal="right" vertical="center" wrapText="1"/>
    </xf>
    <xf numFmtId="4" fontId="12" fillId="7" borderId="0" xfId="0" applyNumberFormat="1" applyFont="1" applyFill="1" applyBorder="1" applyAlignment="1">
      <alignment horizontal="right" vertical="center" wrapText="1"/>
    </xf>
    <xf numFmtId="164" fontId="13" fillId="7" borderId="1" xfId="0" applyNumberFormat="1" applyFont="1" applyFill="1" applyBorder="1" applyAlignment="1">
      <alignment horizontal="right" vertical="center"/>
    </xf>
    <xf numFmtId="0" fontId="12" fillId="7" borderId="2" xfId="0" applyFont="1" applyFill="1" applyBorder="1" applyAlignment="1">
      <alignment horizontal="right" vertical="center"/>
    </xf>
    <xf numFmtId="0" fontId="12" fillId="7" borderId="2" xfId="0" applyFont="1" applyFill="1" applyBorder="1" applyAlignment="1">
      <alignment vertical="center" wrapText="1"/>
    </xf>
    <xf numFmtId="41" fontId="3" fillId="7" borderId="0" xfId="2" applyFont="1" applyFill="1" applyAlignment="1">
      <alignment horizontal="right"/>
    </xf>
    <xf numFmtId="0" fontId="4" fillId="7" borderId="0" xfId="0" applyFont="1" applyFill="1" applyAlignment="1">
      <alignment horizontal="right" vertical="center"/>
    </xf>
    <xf numFmtId="0" fontId="8" fillId="7" borderId="2" xfId="0" applyFont="1" applyFill="1" applyBorder="1" applyAlignment="1">
      <alignment vertical="center"/>
    </xf>
    <xf numFmtId="0" fontId="5" fillId="7" borderId="0" xfId="0" applyFont="1" applyFill="1" applyAlignment="1">
      <alignment horizontal="justify" vertical="center"/>
    </xf>
    <xf numFmtId="0" fontId="7" fillId="7" borderId="0" xfId="0" applyFont="1" applyFill="1" applyAlignment="1">
      <alignment horizontal="justify" vertical="center"/>
    </xf>
    <xf numFmtId="0" fontId="3" fillId="7" borderId="1" xfId="0" applyFont="1" applyFill="1" applyBorder="1" applyAlignment="1">
      <alignment horizontal="justify" vertical="center"/>
    </xf>
    <xf numFmtId="164" fontId="3" fillId="7" borderId="1" xfId="0" applyNumberFormat="1" applyFont="1" applyFill="1" applyBorder="1" applyAlignment="1">
      <alignment horizontal="right" vertical="center"/>
    </xf>
    <xf numFmtId="0" fontId="6" fillId="7" borderId="0" xfId="0" applyFont="1" applyFill="1" applyAlignment="1">
      <alignment horizontal="justify" vertical="center"/>
    </xf>
    <xf numFmtId="164" fontId="3" fillId="7" borderId="0" xfId="0" applyNumberFormat="1" applyFont="1" applyFill="1" applyAlignment="1">
      <alignment horizontal="right" vertical="center"/>
    </xf>
    <xf numFmtId="4" fontId="9" fillId="7" borderId="0" xfId="0" applyNumberFormat="1" applyFont="1" applyFill="1" applyAlignment="1">
      <alignment horizontal="right"/>
    </xf>
    <xf numFmtId="0" fontId="9" fillId="7" borderId="0" xfId="0" applyFont="1" applyFill="1" applyAlignment="1">
      <alignment horizontal="right"/>
    </xf>
    <xf numFmtId="0" fontId="3" fillId="8" borderId="0" xfId="0" applyFont="1" applyFill="1"/>
    <xf numFmtId="0" fontId="6" fillId="8" borderId="0" xfId="0" applyFont="1" applyFill="1" applyAlignment="1">
      <alignment horizontal="right"/>
    </xf>
    <xf numFmtId="0" fontId="6" fillId="8" borderId="0" xfId="0" applyFont="1" applyFill="1" applyAlignment="1">
      <alignment horizontal="center"/>
    </xf>
    <xf numFmtId="0" fontId="1" fillId="8" borderId="0" xfId="0" applyFont="1" applyFill="1" applyAlignment="1">
      <alignment horizontal="justify" vertical="center"/>
    </xf>
    <xf numFmtId="0" fontId="3" fillId="8" borderId="0" xfId="0" applyFont="1" applyFill="1" applyAlignment="1">
      <alignment horizontal="right"/>
    </xf>
    <xf numFmtId="0" fontId="4" fillId="8" borderId="0" xfId="0" applyFont="1" applyFill="1" applyAlignment="1">
      <alignment horizontal="justify" vertical="center"/>
    </xf>
    <xf numFmtId="0" fontId="6" fillId="8" borderId="1" xfId="0" applyFont="1" applyFill="1" applyBorder="1" applyAlignment="1">
      <alignment horizontal="justify" vertical="center"/>
    </xf>
    <xf numFmtId="164" fontId="6" fillId="8" borderId="1" xfId="0" applyNumberFormat="1" applyFont="1" applyFill="1" applyBorder="1" applyAlignment="1">
      <alignment horizontal="right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right" vertical="center"/>
    </xf>
    <xf numFmtId="0" fontId="8" fillId="8" borderId="2" xfId="0" applyFont="1" applyFill="1" applyBorder="1" applyAlignment="1">
      <alignment vertical="center" wrapText="1"/>
    </xf>
    <xf numFmtId="4" fontId="8" fillId="8" borderId="2" xfId="0" applyNumberFormat="1" applyFont="1" applyFill="1" applyBorder="1" applyAlignment="1">
      <alignment horizontal="right" vertical="center" wrapText="1"/>
    </xf>
    <xf numFmtId="4" fontId="12" fillId="8" borderId="2" xfId="0" applyNumberFormat="1" applyFont="1" applyFill="1" applyBorder="1" applyAlignment="1">
      <alignment horizontal="right" vertical="center" wrapText="1"/>
    </xf>
    <xf numFmtId="0" fontId="8" fillId="8" borderId="0" xfId="0" applyFont="1" applyFill="1" applyBorder="1" applyAlignment="1">
      <alignment vertical="center" wrapText="1"/>
    </xf>
    <xf numFmtId="4" fontId="8" fillId="8" borderId="0" xfId="0" applyNumberFormat="1" applyFont="1" applyFill="1" applyBorder="1" applyAlignment="1">
      <alignment horizontal="right" vertical="center" wrapText="1"/>
    </xf>
    <xf numFmtId="4" fontId="12" fillId="8" borderId="0" xfId="0" applyNumberFormat="1" applyFont="1" applyFill="1" applyBorder="1" applyAlignment="1">
      <alignment horizontal="right" vertical="center" wrapText="1"/>
    </xf>
    <xf numFmtId="164" fontId="13" fillId="8" borderId="1" xfId="0" applyNumberFormat="1" applyFont="1" applyFill="1" applyBorder="1" applyAlignment="1">
      <alignment horizontal="right" vertical="center"/>
    </xf>
    <xf numFmtId="0" fontId="12" fillId="8" borderId="2" xfId="0" applyFont="1" applyFill="1" applyBorder="1" applyAlignment="1">
      <alignment horizontal="right" vertical="center"/>
    </xf>
    <xf numFmtId="0" fontId="12" fillId="8" borderId="2" xfId="0" applyFont="1" applyFill="1" applyBorder="1" applyAlignment="1">
      <alignment vertical="center" wrapText="1"/>
    </xf>
    <xf numFmtId="4" fontId="9" fillId="8" borderId="0" xfId="0" applyNumberFormat="1" applyFont="1" applyFill="1" applyAlignment="1">
      <alignment horizontal="right"/>
    </xf>
    <xf numFmtId="0" fontId="9" fillId="8" borderId="0" xfId="0" applyFont="1" applyFill="1" applyAlignment="1">
      <alignment horizontal="right"/>
    </xf>
    <xf numFmtId="41" fontId="3" fillId="8" borderId="0" xfId="2" applyFont="1" applyFill="1" applyAlignment="1">
      <alignment horizontal="right"/>
    </xf>
    <xf numFmtId="0" fontId="4" fillId="8" borderId="0" xfId="0" applyFont="1" applyFill="1" applyAlignment="1">
      <alignment horizontal="right" vertical="center"/>
    </xf>
    <xf numFmtId="0" fontId="8" fillId="8" borderId="2" xfId="0" applyFont="1" applyFill="1" applyBorder="1" applyAlignment="1">
      <alignment vertical="center"/>
    </xf>
    <xf numFmtId="0" fontId="5" fillId="8" borderId="0" xfId="0" applyFont="1" applyFill="1" applyAlignment="1">
      <alignment horizontal="justify" vertical="center"/>
    </xf>
    <xf numFmtId="0" fontId="7" fillId="8" borderId="0" xfId="0" applyFont="1" applyFill="1" applyAlignment="1">
      <alignment horizontal="justify" vertical="center"/>
    </xf>
    <xf numFmtId="0" fontId="3" fillId="8" borderId="1" xfId="0" applyFont="1" applyFill="1" applyBorder="1" applyAlignment="1">
      <alignment horizontal="justify" vertical="center"/>
    </xf>
    <xf numFmtId="164" fontId="3" fillId="8" borderId="1" xfId="0" applyNumberFormat="1" applyFont="1" applyFill="1" applyBorder="1" applyAlignment="1">
      <alignment horizontal="right" vertical="center"/>
    </xf>
    <xf numFmtId="0" fontId="6" fillId="8" borderId="0" xfId="0" applyFont="1" applyFill="1" applyAlignment="1">
      <alignment horizontal="justify" vertical="center"/>
    </xf>
    <xf numFmtId="164" fontId="3" fillId="8" borderId="0" xfId="0" applyNumberFormat="1" applyFont="1" applyFill="1" applyAlignment="1">
      <alignment horizontal="right" vertical="center"/>
    </xf>
    <xf numFmtId="166" fontId="3" fillId="0" borderId="0" xfId="0" applyNumberFormat="1" applyFont="1"/>
    <xf numFmtId="166" fontId="6" fillId="0" borderId="0" xfId="0" applyNumberFormat="1" applyFont="1"/>
    <xf numFmtId="0" fontId="3" fillId="9" borderId="0" xfId="0" applyFont="1" applyFill="1"/>
    <xf numFmtId="0" fontId="6" fillId="9" borderId="0" xfId="0" applyFont="1" applyFill="1" applyAlignment="1">
      <alignment horizontal="right"/>
    </xf>
    <xf numFmtId="0" fontId="6" fillId="9" borderId="0" xfId="0" applyFont="1" applyFill="1" applyAlignment="1">
      <alignment horizontal="center"/>
    </xf>
    <xf numFmtId="0" fontId="1" fillId="9" borderId="0" xfId="0" applyFont="1" applyFill="1" applyAlignment="1">
      <alignment horizontal="justify" vertical="center"/>
    </xf>
    <xf numFmtId="0" fontId="3" fillId="9" borderId="0" xfId="0" applyFont="1" applyFill="1" applyAlignment="1">
      <alignment horizontal="right"/>
    </xf>
    <xf numFmtId="0" fontId="4" fillId="9" borderId="0" xfId="0" applyFont="1" applyFill="1" applyAlignment="1">
      <alignment horizontal="justify" vertical="center"/>
    </xf>
    <xf numFmtId="0" fontId="6" fillId="9" borderId="1" xfId="0" applyFont="1" applyFill="1" applyBorder="1" applyAlignment="1">
      <alignment horizontal="justify" vertical="center"/>
    </xf>
    <xf numFmtId="164" fontId="6" fillId="9" borderId="1" xfId="0" applyNumberFormat="1" applyFont="1" applyFill="1" applyBorder="1" applyAlignment="1">
      <alignment horizontal="right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right" vertical="center"/>
    </xf>
    <xf numFmtId="0" fontId="8" fillId="9" borderId="2" xfId="0" applyFont="1" applyFill="1" applyBorder="1" applyAlignment="1">
      <alignment vertical="center" wrapText="1"/>
    </xf>
    <xf numFmtId="4" fontId="8" fillId="9" borderId="2" xfId="0" applyNumberFormat="1" applyFont="1" applyFill="1" applyBorder="1" applyAlignment="1">
      <alignment horizontal="right" vertical="center" wrapText="1"/>
    </xf>
    <xf numFmtId="4" fontId="12" fillId="9" borderId="2" xfId="0" applyNumberFormat="1" applyFont="1" applyFill="1" applyBorder="1" applyAlignment="1">
      <alignment horizontal="right" vertical="center" wrapText="1"/>
    </xf>
    <xf numFmtId="0" fontId="8" fillId="9" borderId="0" xfId="0" applyFont="1" applyFill="1" applyBorder="1" applyAlignment="1">
      <alignment vertical="center" wrapText="1"/>
    </xf>
    <xf numFmtId="4" fontId="8" fillId="9" borderId="0" xfId="0" applyNumberFormat="1" applyFont="1" applyFill="1" applyBorder="1" applyAlignment="1">
      <alignment horizontal="right" vertical="center" wrapText="1"/>
    </xf>
    <xf numFmtId="4" fontId="12" fillId="9" borderId="0" xfId="0" applyNumberFormat="1" applyFont="1" applyFill="1" applyBorder="1" applyAlignment="1">
      <alignment horizontal="right" vertical="center" wrapText="1"/>
    </xf>
    <xf numFmtId="164" fontId="13" fillId="9" borderId="1" xfId="0" applyNumberFormat="1" applyFont="1" applyFill="1" applyBorder="1" applyAlignment="1">
      <alignment horizontal="right" vertical="center"/>
    </xf>
    <xf numFmtId="0" fontId="12" fillId="9" borderId="2" xfId="0" applyFont="1" applyFill="1" applyBorder="1" applyAlignment="1">
      <alignment horizontal="right" vertical="center"/>
    </xf>
    <xf numFmtId="0" fontId="12" fillId="9" borderId="2" xfId="0" applyFont="1" applyFill="1" applyBorder="1" applyAlignment="1">
      <alignment vertical="center" wrapText="1"/>
    </xf>
    <xf numFmtId="4" fontId="9" fillId="9" borderId="0" xfId="0" applyNumberFormat="1" applyFont="1" applyFill="1" applyAlignment="1">
      <alignment horizontal="right"/>
    </xf>
    <xf numFmtId="0" fontId="9" fillId="9" borderId="0" xfId="0" applyFont="1" applyFill="1" applyAlignment="1">
      <alignment horizontal="right"/>
    </xf>
    <xf numFmtId="41" fontId="3" fillId="9" borderId="0" xfId="2" applyFont="1" applyFill="1" applyAlignment="1">
      <alignment horizontal="right"/>
    </xf>
    <xf numFmtId="0" fontId="4" fillId="9" borderId="0" xfId="0" applyFont="1" applyFill="1" applyAlignment="1">
      <alignment horizontal="right" vertical="center"/>
    </xf>
    <xf numFmtId="0" fontId="8" fillId="9" borderId="2" xfId="0" applyFont="1" applyFill="1" applyBorder="1" applyAlignment="1">
      <alignment vertical="center"/>
    </xf>
    <xf numFmtId="0" fontId="5" fillId="9" borderId="0" xfId="0" applyFont="1" applyFill="1" applyAlignment="1">
      <alignment horizontal="justify" vertical="center"/>
    </xf>
    <xf numFmtId="0" fontId="7" fillId="9" borderId="0" xfId="0" applyFont="1" applyFill="1" applyAlignment="1">
      <alignment horizontal="justify" vertical="center"/>
    </xf>
    <xf numFmtId="0" fontId="3" fillId="9" borderId="1" xfId="0" applyFont="1" applyFill="1" applyBorder="1" applyAlignment="1">
      <alignment horizontal="justify" vertical="center"/>
    </xf>
    <xf numFmtId="164" fontId="3" fillId="9" borderId="1" xfId="0" applyNumberFormat="1" applyFont="1" applyFill="1" applyBorder="1" applyAlignment="1">
      <alignment horizontal="right" vertical="center"/>
    </xf>
    <xf numFmtId="0" fontId="6" fillId="9" borderId="0" xfId="0" applyFont="1" applyFill="1" applyAlignment="1">
      <alignment horizontal="justify" vertical="center"/>
    </xf>
    <xf numFmtId="164" fontId="3" fillId="9" borderId="0" xfId="0" applyNumberFormat="1" applyFont="1" applyFill="1" applyAlignment="1">
      <alignment horizontal="right" vertical="center"/>
    </xf>
    <xf numFmtId="0" fontId="9" fillId="9" borderId="0" xfId="0" applyFont="1" applyFill="1" applyAlignment="1">
      <alignment horizontal="right" vertical="center"/>
    </xf>
    <xf numFmtId="0" fontId="9" fillId="10" borderId="0" xfId="0" applyFont="1" applyFill="1"/>
    <xf numFmtId="0" fontId="13" fillId="10" borderId="0" xfId="0" applyFont="1" applyFill="1" applyAlignment="1">
      <alignment horizontal="right"/>
    </xf>
    <xf numFmtId="49" fontId="14" fillId="10" borderId="0" xfId="0" applyNumberFormat="1" applyFont="1" applyFill="1" applyAlignment="1">
      <alignment horizontal="right"/>
    </xf>
    <xf numFmtId="0" fontId="13" fillId="10" borderId="0" xfId="0" applyFont="1" applyFill="1" applyAlignment="1">
      <alignment horizontal="center"/>
    </xf>
    <xf numFmtId="0" fontId="14" fillId="10" borderId="0" xfId="0" applyFont="1" applyFill="1" applyAlignment="1">
      <alignment horizontal="justify" vertical="center"/>
    </xf>
    <xf numFmtId="0" fontId="9" fillId="10" borderId="0" xfId="0" applyFont="1" applyFill="1" applyAlignment="1">
      <alignment horizontal="right"/>
    </xf>
    <xf numFmtId="0" fontId="9" fillId="10" borderId="0" xfId="0" applyFont="1" applyFill="1" applyAlignment="1">
      <alignment horizontal="justify" vertical="center"/>
    </xf>
    <xf numFmtId="0" fontId="13" fillId="10" borderId="1" xfId="0" applyFont="1" applyFill="1" applyBorder="1" applyAlignment="1">
      <alignment horizontal="justify" vertical="center"/>
    </xf>
    <xf numFmtId="164" fontId="13" fillId="10" borderId="1" xfId="0" applyNumberFormat="1" applyFont="1" applyFill="1" applyBorder="1" applyAlignment="1">
      <alignment horizontal="right"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right" vertical="center"/>
    </xf>
    <xf numFmtId="0" fontId="12" fillId="10" borderId="2" xfId="0" applyFont="1" applyFill="1" applyBorder="1" applyAlignment="1">
      <alignment vertical="center" wrapText="1"/>
    </xf>
    <xf numFmtId="4" fontId="12" fillId="10" borderId="2" xfId="0" applyNumberFormat="1" applyFont="1" applyFill="1" applyBorder="1" applyAlignment="1">
      <alignment horizontal="right" vertical="center" wrapText="1"/>
    </xf>
    <xf numFmtId="0" fontId="12" fillId="10" borderId="0" xfId="0" applyFont="1" applyFill="1" applyBorder="1" applyAlignment="1">
      <alignment vertical="center" wrapText="1"/>
    </xf>
    <xf numFmtId="4" fontId="12" fillId="10" borderId="0" xfId="0" applyNumberFormat="1" applyFont="1" applyFill="1" applyBorder="1" applyAlignment="1">
      <alignment horizontal="right" vertical="center" wrapText="1"/>
    </xf>
    <xf numFmtId="4" fontId="9" fillId="10" borderId="0" xfId="0" applyNumberFormat="1" applyFont="1" applyFill="1" applyAlignment="1">
      <alignment horizontal="right"/>
    </xf>
    <xf numFmtId="41" fontId="9" fillId="10" borderId="0" xfId="2" applyFont="1" applyFill="1" applyAlignment="1">
      <alignment horizontal="right"/>
    </xf>
    <xf numFmtId="0" fontId="9" fillId="10" borderId="0" xfId="0" applyFont="1" applyFill="1" applyAlignment="1">
      <alignment horizontal="right" vertical="center"/>
    </xf>
    <xf numFmtId="0" fontId="12" fillId="10" borderId="2" xfId="0" applyFont="1" applyFill="1" applyBorder="1" applyAlignment="1">
      <alignment vertical="center"/>
    </xf>
    <xf numFmtId="0" fontId="13" fillId="10" borderId="0" xfId="0" applyFont="1" applyFill="1" applyAlignment="1">
      <alignment horizontal="justify" vertical="center"/>
    </xf>
    <xf numFmtId="0" fontId="9" fillId="10" borderId="1" xfId="0" applyFont="1" applyFill="1" applyBorder="1" applyAlignment="1">
      <alignment horizontal="justify" vertical="center"/>
    </xf>
    <xf numFmtId="164" fontId="9" fillId="10" borderId="1" xfId="0" applyNumberFormat="1" applyFont="1" applyFill="1" applyBorder="1" applyAlignment="1">
      <alignment horizontal="right" vertical="center"/>
    </xf>
    <xf numFmtId="164" fontId="9" fillId="1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/>
    </xf>
    <xf numFmtId="0" fontId="9" fillId="8" borderId="0" xfId="0" applyFont="1" applyFill="1"/>
    <xf numFmtId="0" fontId="13" fillId="8" borderId="0" xfId="0" applyFont="1" applyFill="1" applyAlignment="1">
      <alignment horizontal="right"/>
    </xf>
    <xf numFmtId="49" fontId="14" fillId="8" borderId="0" xfId="0" applyNumberFormat="1" applyFont="1" applyFill="1" applyAlignment="1">
      <alignment horizontal="right"/>
    </xf>
    <xf numFmtId="0" fontId="13" fillId="8" borderId="0" xfId="0" applyFont="1" applyFill="1" applyAlignment="1">
      <alignment horizontal="center"/>
    </xf>
    <xf numFmtId="0" fontId="14" fillId="8" borderId="0" xfId="0" applyFont="1" applyFill="1" applyAlignment="1">
      <alignment horizontal="justify" vertical="center"/>
    </xf>
    <xf numFmtId="0" fontId="9" fillId="8" borderId="0" xfId="0" applyFont="1" applyFill="1" applyAlignment="1">
      <alignment horizontal="justify" vertical="center"/>
    </xf>
    <xf numFmtId="0" fontId="13" fillId="8" borderId="1" xfId="0" applyFont="1" applyFill="1" applyBorder="1" applyAlignment="1">
      <alignment horizontal="justify" vertical="center"/>
    </xf>
    <xf numFmtId="0" fontId="12" fillId="8" borderId="2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vertical="center" wrapText="1"/>
    </xf>
    <xf numFmtId="41" fontId="9" fillId="8" borderId="0" xfId="2" applyFont="1" applyFill="1" applyAlignment="1">
      <alignment horizontal="right"/>
    </xf>
    <xf numFmtId="0" fontId="9" fillId="8" borderId="0" xfId="0" applyFont="1" applyFill="1" applyAlignment="1">
      <alignment horizontal="right" vertical="center"/>
    </xf>
    <xf numFmtId="0" fontId="12" fillId="8" borderId="2" xfId="0" applyFont="1" applyFill="1" applyBorder="1" applyAlignment="1">
      <alignment vertical="center"/>
    </xf>
    <xf numFmtId="0" fontId="13" fillId="8" borderId="0" xfId="0" applyFont="1" applyFill="1" applyAlignment="1">
      <alignment horizontal="justify" vertical="center"/>
    </xf>
    <xf numFmtId="0" fontId="9" fillId="8" borderId="1" xfId="0" applyFont="1" applyFill="1" applyBorder="1" applyAlignment="1">
      <alignment horizontal="justify" vertical="center"/>
    </xf>
    <xf numFmtId="164" fontId="9" fillId="8" borderId="1" xfId="0" applyNumberFormat="1" applyFont="1" applyFill="1" applyBorder="1" applyAlignment="1">
      <alignment horizontal="right" vertical="center"/>
    </xf>
    <xf numFmtId="164" fontId="9" fillId="8" borderId="0" xfId="0" applyNumberFormat="1" applyFont="1" applyFill="1" applyAlignment="1">
      <alignment horizontal="right" vertical="center"/>
    </xf>
    <xf numFmtId="164" fontId="6" fillId="0" borderId="0" xfId="0" applyNumberFormat="1" applyFont="1"/>
    <xf numFmtId="0" fontId="9" fillId="11" borderId="0" xfId="0" applyFont="1" applyFill="1"/>
    <xf numFmtId="0" fontId="13" fillId="11" borderId="0" xfId="0" applyFont="1" applyFill="1" applyAlignment="1">
      <alignment horizontal="right"/>
    </xf>
    <xf numFmtId="49" fontId="14" fillId="11" borderId="0" xfId="0" applyNumberFormat="1" applyFont="1" applyFill="1" applyAlignment="1">
      <alignment horizontal="right"/>
    </xf>
    <xf numFmtId="0" fontId="13" fillId="11" borderId="0" xfId="0" applyFont="1" applyFill="1" applyAlignment="1">
      <alignment horizontal="center"/>
    </xf>
    <xf numFmtId="0" fontId="14" fillId="11" borderId="0" xfId="0" applyFont="1" applyFill="1" applyAlignment="1">
      <alignment horizontal="justify" vertical="center"/>
    </xf>
    <xf numFmtId="0" fontId="9" fillId="11" borderId="0" xfId="0" applyFont="1" applyFill="1" applyAlignment="1">
      <alignment horizontal="right"/>
    </xf>
    <xf numFmtId="0" fontId="9" fillId="11" borderId="0" xfId="0" applyFont="1" applyFill="1" applyAlignment="1">
      <alignment horizontal="justify" vertical="center"/>
    </xf>
    <xf numFmtId="0" fontId="13" fillId="11" borderId="1" xfId="0" applyFont="1" applyFill="1" applyBorder="1" applyAlignment="1">
      <alignment horizontal="justify" vertical="center"/>
    </xf>
    <xf numFmtId="164" fontId="13" fillId="11" borderId="1" xfId="0" applyNumberFormat="1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horizontal="center" vertical="center"/>
    </xf>
    <xf numFmtId="0" fontId="12" fillId="11" borderId="2" xfId="0" applyFont="1" applyFill="1" applyBorder="1" applyAlignment="1">
      <alignment horizontal="right" vertical="center"/>
    </xf>
    <xf numFmtId="0" fontId="12" fillId="11" borderId="2" xfId="0" applyFont="1" applyFill="1" applyBorder="1" applyAlignment="1">
      <alignment vertical="center" wrapText="1"/>
    </xf>
    <xf numFmtId="4" fontId="12" fillId="11" borderId="2" xfId="0" applyNumberFormat="1" applyFont="1" applyFill="1" applyBorder="1" applyAlignment="1">
      <alignment horizontal="right" vertical="center" wrapText="1"/>
    </xf>
    <xf numFmtId="0" fontId="12" fillId="11" borderId="0" xfId="0" applyFont="1" applyFill="1" applyBorder="1" applyAlignment="1">
      <alignment vertical="center" wrapText="1"/>
    </xf>
    <xf numFmtId="4" fontId="12" fillId="11" borderId="0" xfId="0" applyNumberFormat="1" applyFont="1" applyFill="1" applyBorder="1" applyAlignment="1">
      <alignment horizontal="right" vertical="center" wrapText="1"/>
    </xf>
    <xf numFmtId="4" fontId="9" fillId="11" borderId="0" xfId="0" applyNumberFormat="1" applyFont="1" applyFill="1" applyAlignment="1">
      <alignment horizontal="right"/>
    </xf>
    <xf numFmtId="41" fontId="9" fillId="11" borderId="0" xfId="2" applyFont="1" applyFill="1" applyAlignment="1">
      <alignment horizontal="right"/>
    </xf>
    <xf numFmtId="0" fontId="9" fillId="11" borderId="0" xfId="0" applyFont="1" applyFill="1" applyAlignment="1">
      <alignment horizontal="right" vertical="center"/>
    </xf>
    <xf numFmtId="0" fontId="12" fillId="11" borderId="2" xfId="0" applyFont="1" applyFill="1" applyBorder="1" applyAlignment="1">
      <alignment vertical="center"/>
    </xf>
    <xf numFmtId="0" fontId="13" fillId="11" borderId="0" xfId="0" applyFont="1" applyFill="1" applyAlignment="1">
      <alignment horizontal="justify" vertical="center"/>
    </xf>
    <xf numFmtId="0" fontId="9" fillId="11" borderId="1" xfId="0" applyFont="1" applyFill="1" applyBorder="1" applyAlignment="1">
      <alignment horizontal="justify" vertical="center"/>
    </xf>
    <xf numFmtId="164" fontId="9" fillId="11" borderId="1" xfId="0" applyNumberFormat="1" applyFont="1" applyFill="1" applyBorder="1" applyAlignment="1">
      <alignment horizontal="right" vertical="center"/>
    </xf>
    <xf numFmtId="164" fontId="9" fillId="11" borderId="0" xfId="0" applyNumberFormat="1" applyFont="1" applyFill="1" applyAlignment="1">
      <alignment horizontal="right" vertical="center"/>
    </xf>
    <xf numFmtId="166" fontId="3" fillId="0" borderId="0" xfId="0" applyNumberFormat="1" applyFont="1" applyAlignment="1">
      <alignment horizontal="right"/>
    </xf>
    <xf numFmtId="4" fontId="12" fillId="0" borderId="0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166" fontId="6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1" fontId="9" fillId="0" borderId="0" xfId="2" applyFont="1" applyAlignment="1">
      <alignment horizontal="right"/>
    </xf>
    <xf numFmtId="0" fontId="9" fillId="0" borderId="0" xfId="0" applyFont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49" fontId="14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164" fontId="9" fillId="0" borderId="1" xfId="0" applyNumberFormat="1" applyFont="1" applyBorder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164" fontId="13" fillId="2" borderId="1" xfId="0" applyNumberFormat="1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right" vertical="center"/>
    </xf>
    <xf numFmtId="4" fontId="12" fillId="2" borderId="0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4" fontId="9" fillId="2" borderId="0" xfId="0" applyNumberFormat="1" applyFont="1" applyFill="1" applyAlignment="1">
      <alignment horizontal="right"/>
    </xf>
    <xf numFmtId="164" fontId="13" fillId="4" borderId="1" xfId="0" applyNumberFormat="1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4" fontId="12" fillId="4" borderId="0" xfId="0" applyNumberFormat="1" applyFont="1" applyFill="1" applyBorder="1" applyAlignment="1">
      <alignment horizontal="right" vertical="center" wrapText="1"/>
    </xf>
    <xf numFmtId="0" fontId="13" fillId="4" borderId="0" xfId="0" applyFont="1" applyFill="1" applyAlignment="1">
      <alignment horizontal="center"/>
    </xf>
    <xf numFmtId="0" fontId="9" fillId="4" borderId="0" xfId="0" applyFont="1" applyFill="1" applyAlignment="1">
      <alignment horizontal="right"/>
    </xf>
    <xf numFmtId="4" fontId="9" fillId="4" borderId="0" xfId="0" applyNumberFormat="1" applyFont="1" applyFill="1" applyAlignment="1">
      <alignment horizontal="right"/>
    </xf>
    <xf numFmtId="49" fontId="14" fillId="5" borderId="0" xfId="0" applyNumberFormat="1" applyFont="1" applyFill="1" applyAlignment="1">
      <alignment horizontal="right"/>
    </xf>
    <xf numFmtId="0" fontId="13" fillId="5" borderId="0" xfId="0" applyFont="1" applyFill="1" applyAlignment="1">
      <alignment horizontal="right"/>
    </xf>
    <xf numFmtId="0" fontId="13" fillId="5" borderId="0" xfId="0" applyFont="1" applyFill="1" applyAlignment="1">
      <alignment horizontal="center"/>
    </xf>
    <xf numFmtId="0" fontId="9" fillId="5" borderId="0" xfId="0" applyFont="1" applyFill="1" applyAlignment="1">
      <alignment horizontal="right"/>
    </xf>
    <xf numFmtId="4" fontId="9" fillId="5" borderId="0" xfId="0" applyNumberFormat="1" applyFont="1" applyFill="1" applyAlignment="1">
      <alignment horizontal="right"/>
    </xf>
    <xf numFmtId="0" fontId="9" fillId="5" borderId="0" xfId="0" applyFont="1" applyFill="1" applyAlignment="1">
      <alignment horizontal="right" vertical="center"/>
    </xf>
    <xf numFmtId="164" fontId="9" fillId="5" borderId="1" xfId="0" applyNumberFormat="1" applyFont="1" applyFill="1" applyBorder="1" applyAlignment="1">
      <alignment horizontal="right" vertical="center"/>
    </xf>
    <xf numFmtId="164" fontId="9" fillId="5" borderId="0" xfId="0" applyNumberFormat="1" applyFont="1" applyFill="1" applyAlignment="1">
      <alignment horizontal="right" vertical="center"/>
    </xf>
    <xf numFmtId="49" fontId="14" fillId="6" borderId="0" xfId="0" applyNumberFormat="1" applyFont="1" applyFill="1" applyAlignment="1">
      <alignment horizontal="right"/>
    </xf>
    <xf numFmtId="0" fontId="13" fillId="6" borderId="0" xfId="0" applyFont="1" applyFill="1" applyAlignment="1">
      <alignment horizontal="right"/>
    </xf>
    <xf numFmtId="0" fontId="13" fillId="6" borderId="0" xfId="0" applyFont="1" applyFill="1" applyAlignment="1">
      <alignment horizontal="center"/>
    </xf>
    <xf numFmtId="0" fontId="9" fillId="6" borderId="0" xfId="0" applyFont="1" applyFill="1" applyAlignment="1">
      <alignment horizontal="right"/>
    </xf>
    <xf numFmtId="4" fontId="9" fillId="6" borderId="0" xfId="0" applyNumberFormat="1" applyFont="1" applyFill="1" applyAlignment="1">
      <alignment horizontal="right"/>
    </xf>
    <xf numFmtId="0" fontId="9" fillId="6" borderId="0" xfId="0" applyFont="1" applyFill="1" applyAlignment="1">
      <alignment horizontal="right" vertical="center"/>
    </xf>
    <xf numFmtId="164" fontId="9" fillId="6" borderId="1" xfId="0" applyNumberFormat="1" applyFont="1" applyFill="1" applyBorder="1" applyAlignment="1">
      <alignment horizontal="right" vertical="center"/>
    </xf>
    <xf numFmtId="164" fontId="9" fillId="6" borderId="0" xfId="0" applyNumberFormat="1" applyFont="1" applyFill="1" applyAlignment="1">
      <alignment horizontal="right" vertical="center"/>
    </xf>
    <xf numFmtId="0" fontId="13" fillId="7" borderId="0" xfId="0" applyFont="1" applyFill="1" applyAlignment="1">
      <alignment horizontal="center"/>
    </xf>
    <xf numFmtId="0" fontId="9" fillId="7" borderId="0" xfId="0" applyFont="1" applyFill="1" applyAlignment="1">
      <alignment horizontal="right" vertical="center"/>
    </xf>
    <xf numFmtId="0" fontId="3" fillId="12" borderId="1" xfId="0" applyFont="1" applyFill="1" applyBorder="1" applyAlignment="1">
      <alignment horizontal="justify" vertical="center"/>
    </xf>
    <xf numFmtId="164" fontId="3" fillId="12" borderId="1" xfId="0" applyNumberFormat="1" applyFont="1" applyFill="1" applyBorder="1" applyAlignment="1">
      <alignment horizontal="right" vertical="center"/>
    </xf>
    <xf numFmtId="0" fontId="6" fillId="12" borderId="1" xfId="0" applyFont="1" applyFill="1" applyBorder="1" applyAlignment="1">
      <alignment horizontal="justify" vertical="center"/>
    </xf>
    <xf numFmtId="164" fontId="6" fillId="12" borderId="1" xfId="0" applyNumberFormat="1" applyFont="1" applyFill="1" applyBorder="1" applyAlignment="1">
      <alignment horizontal="right" vertical="center"/>
    </xf>
    <xf numFmtId="0" fontId="3" fillId="13" borderId="1" xfId="0" applyFont="1" applyFill="1" applyBorder="1" applyAlignment="1">
      <alignment horizontal="justify" vertical="center"/>
    </xf>
    <xf numFmtId="164" fontId="3" fillId="13" borderId="1" xfId="0" applyNumberFormat="1" applyFont="1" applyFill="1" applyBorder="1" applyAlignment="1">
      <alignment horizontal="right" vertical="center"/>
    </xf>
    <xf numFmtId="0" fontId="6" fillId="13" borderId="1" xfId="0" applyFont="1" applyFill="1" applyBorder="1" applyAlignment="1">
      <alignment horizontal="justify" vertical="center"/>
    </xf>
    <xf numFmtId="164" fontId="6" fillId="13" borderId="1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justify" vertical="center"/>
    </xf>
    <xf numFmtId="49" fontId="14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right"/>
    </xf>
    <xf numFmtId="166" fontId="9" fillId="7" borderId="0" xfId="0" applyNumberFormat="1" applyFont="1" applyFill="1" applyAlignment="1">
      <alignment horizontal="right"/>
    </xf>
    <xf numFmtId="164" fontId="9" fillId="7" borderId="1" xfId="0" applyNumberFormat="1" applyFont="1" applyFill="1" applyBorder="1" applyAlignment="1">
      <alignment horizontal="right" vertical="center"/>
    </xf>
    <xf numFmtId="164" fontId="9" fillId="7" borderId="0" xfId="0" applyNumberFormat="1" applyFont="1" applyFill="1" applyAlignment="1">
      <alignment horizontal="right" vertical="center"/>
    </xf>
    <xf numFmtId="49" fontId="14" fillId="9" borderId="0" xfId="0" applyNumberFormat="1" applyFont="1" applyFill="1" applyAlignment="1">
      <alignment horizontal="right"/>
    </xf>
    <xf numFmtId="0" fontId="13" fillId="9" borderId="0" xfId="0" applyFont="1" applyFill="1" applyAlignment="1">
      <alignment horizontal="right"/>
    </xf>
    <xf numFmtId="0" fontId="13" fillId="9" borderId="0" xfId="0" applyFont="1" applyFill="1" applyAlignment="1">
      <alignment horizontal="center"/>
    </xf>
    <xf numFmtId="164" fontId="9" fillId="9" borderId="1" xfId="0" applyNumberFormat="1" applyFont="1" applyFill="1" applyBorder="1" applyAlignment="1">
      <alignment horizontal="right" vertical="center"/>
    </xf>
    <xf numFmtId="164" fontId="9" fillId="9" borderId="0" xfId="0" applyNumberFormat="1" applyFont="1" applyFill="1" applyAlignment="1">
      <alignment horizontal="right" vertical="center"/>
    </xf>
    <xf numFmtId="4" fontId="15" fillId="8" borderId="2" xfId="0" applyNumberFormat="1" applyFont="1" applyFill="1" applyBorder="1" applyAlignment="1">
      <alignment horizontal="right" vertical="center" wrapText="1"/>
    </xf>
    <xf numFmtId="4" fontId="15" fillId="11" borderId="2" xfId="0" applyNumberFormat="1" applyFont="1" applyFill="1" applyBorder="1" applyAlignment="1">
      <alignment horizontal="right" vertical="center" wrapText="1"/>
    </xf>
    <xf numFmtId="166" fontId="9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4" fontId="12" fillId="0" borderId="2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49" fontId="14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Alignment="1">
      <alignment horizontal="right" vertical="center"/>
    </xf>
    <xf numFmtId="4" fontId="15" fillId="4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6" fillId="14" borderId="1" xfId="0" applyFont="1" applyFill="1" applyBorder="1" applyAlignment="1">
      <alignment horizontal="justify" vertical="center"/>
    </xf>
    <xf numFmtId="166" fontId="6" fillId="14" borderId="1" xfId="0" applyNumberFormat="1" applyFont="1" applyFill="1" applyBorder="1" applyAlignment="1">
      <alignment horizontal="right"/>
    </xf>
    <xf numFmtId="164" fontId="6" fillId="14" borderId="1" xfId="0" applyNumberFormat="1" applyFont="1" applyFill="1" applyBorder="1" applyAlignment="1">
      <alignment horizontal="right" vertical="center"/>
    </xf>
    <xf numFmtId="0" fontId="8" fillId="14" borderId="2" xfId="0" applyFont="1" applyFill="1" applyBorder="1" applyAlignment="1">
      <alignment horizontal="center" vertical="center"/>
    </xf>
    <xf numFmtId="0" fontId="8" fillId="14" borderId="2" xfId="0" applyFont="1" applyFill="1" applyBorder="1" applyAlignment="1">
      <alignment horizontal="right" vertical="center"/>
    </xf>
    <xf numFmtId="0" fontId="12" fillId="14" borderId="2" xfId="0" applyFont="1" applyFill="1" applyBorder="1" applyAlignment="1">
      <alignment vertical="center" wrapText="1"/>
    </xf>
    <xf numFmtId="4" fontId="8" fillId="14" borderId="2" xfId="0" applyNumberFormat="1" applyFont="1" applyFill="1" applyBorder="1" applyAlignment="1">
      <alignment horizontal="right" vertical="center" wrapText="1"/>
    </xf>
    <xf numFmtId="0" fontId="8" fillId="14" borderId="2" xfId="0" applyFont="1" applyFill="1" applyBorder="1" applyAlignment="1">
      <alignment vertical="center" wrapText="1"/>
    </xf>
    <xf numFmtId="0" fontId="8" fillId="14" borderId="0" xfId="0" applyFont="1" applyFill="1" applyBorder="1" applyAlignment="1">
      <alignment vertical="center" wrapText="1"/>
    </xf>
    <xf numFmtId="4" fontId="8" fillId="14" borderId="0" xfId="0" applyNumberFormat="1" applyFont="1" applyFill="1" applyBorder="1" applyAlignment="1">
      <alignment horizontal="right" vertical="center" wrapText="1"/>
    </xf>
    <xf numFmtId="0" fontId="6" fillId="14" borderId="0" xfId="0" applyFont="1" applyFill="1" applyBorder="1" applyAlignment="1">
      <alignment horizontal="justify" vertical="center"/>
    </xf>
    <xf numFmtId="166" fontId="6" fillId="14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14" borderId="0" xfId="0" applyFont="1" applyFill="1" applyBorder="1"/>
    <xf numFmtId="0" fontId="6" fillId="14" borderId="0" xfId="0" applyFont="1" applyFill="1" applyBorder="1" applyAlignment="1">
      <alignment horizontal="right"/>
    </xf>
    <xf numFmtId="49" fontId="11" fillId="14" borderId="0" xfId="0" applyNumberFormat="1" applyFont="1" applyFill="1" applyBorder="1" applyAlignment="1">
      <alignment horizontal="right"/>
    </xf>
    <xf numFmtId="0" fontId="6" fillId="14" borderId="0" xfId="0" applyFont="1" applyFill="1" applyBorder="1" applyAlignment="1">
      <alignment horizontal="center" wrapText="1"/>
    </xf>
    <xf numFmtId="0" fontId="1" fillId="14" borderId="0" xfId="0" applyFont="1" applyFill="1" applyBorder="1" applyAlignment="1">
      <alignment horizontal="justify" vertical="center"/>
    </xf>
    <xf numFmtId="0" fontId="6" fillId="14" borderId="0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right"/>
    </xf>
    <xf numFmtId="0" fontId="4" fillId="14" borderId="0" xfId="0" applyFont="1" applyFill="1" applyBorder="1" applyAlignment="1">
      <alignment horizontal="justify" vertical="center"/>
    </xf>
    <xf numFmtId="4" fontId="3" fillId="14" borderId="0" xfId="0" applyNumberFormat="1" applyFont="1" applyFill="1" applyBorder="1" applyAlignment="1">
      <alignment horizontal="right"/>
    </xf>
    <xf numFmtId="41" fontId="3" fillId="14" borderId="0" xfId="2" applyFont="1" applyFill="1" applyBorder="1" applyAlignment="1">
      <alignment horizontal="right"/>
    </xf>
    <xf numFmtId="0" fontId="4" fillId="14" borderId="0" xfId="0" applyFont="1" applyFill="1" applyBorder="1" applyAlignment="1">
      <alignment horizontal="right" vertical="center"/>
    </xf>
    <xf numFmtId="0" fontId="5" fillId="14" borderId="0" xfId="0" applyFont="1" applyFill="1" applyBorder="1" applyAlignment="1">
      <alignment horizontal="justify" vertical="center"/>
    </xf>
    <xf numFmtId="0" fontId="7" fillId="14" borderId="0" xfId="0" applyFont="1" applyFill="1" applyBorder="1" applyAlignment="1">
      <alignment horizontal="justify" vertical="center"/>
    </xf>
    <xf numFmtId="0" fontId="4" fillId="3" borderId="0" xfId="0" applyFont="1" applyFill="1" applyBorder="1" applyAlignment="1">
      <alignment horizontal="justify" vertic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/>
    <xf numFmtId="0" fontId="6" fillId="3" borderId="0" xfId="0" applyFont="1" applyFill="1" applyBorder="1" applyAlignment="1">
      <alignment horizontal="right"/>
    </xf>
    <xf numFmtId="49" fontId="1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justify" vertical="center"/>
    </xf>
    <xf numFmtId="0" fontId="6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12" borderId="0" xfId="0" applyFont="1" applyFill="1" applyBorder="1"/>
    <xf numFmtId="0" fontId="6" fillId="12" borderId="0" xfId="0" applyFont="1" applyFill="1" applyBorder="1" applyAlignment="1">
      <alignment horizontal="right"/>
    </xf>
    <xf numFmtId="49" fontId="11" fillId="12" borderId="0" xfId="0" applyNumberFormat="1" applyFont="1" applyFill="1" applyBorder="1" applyAlignment="1">
      <alignment horizontal="right"/>
    </xf>
    <xf numFmtId="0" fontId="1" fillId="12" borderId="0" xfId="0" applyFont="1" applyFill="1" applyBorder="1" applyAlignment="1">
      <alignment horizontal="justify" vertical="center"/>
    </xf>
    <xf numFmtId="0" fontId="6" fillId="12" borderId="0" xfId="0" applyFont="1" applyFill="1" applyBorder="1" applyAlignment="1">
      <alignment horizontal="center"/>
    </xf>
    <xf numFmtId="0" fontId="4" fillId="12" borderId="0" xfId="0" applyFont="1" applyFill="1" applyBorder="1" applyAlignment="1">
      <alignment horizontal="justify" vertical="center"/>
    </xf>
    <xf numFmtId="0" fontId="3" fillId="12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justify" vertical="center"/>
    </xf>
    <xf numFmtId="164" fontId="3" fillId="12" borderId="0" xfId="0" applyNumberFormat="1" applyFont="1" applyFill="1" applyBorder="1" applyAlignment="1">
      <alignment horizontal="right" vertical="center"/>
    </xf>
    <xf numFmtId="0" fontId="4" fillId="12" borderId="0" xfId="0" applyFont="1" applyFill="1" applyBorder="1" applyAlignment="1">
      <alignment horizontal="right" vertical="center"/>
    </xf>
    <xf numFmtId="0" fontId="3" fillId="13" borderId="0" xfId="0" applyFont="1" applyFill="1" applyBorder="1"/>
    <xf numFmtId="0" fontId="6" fillId="13" borderId="0" xfId="0" applyFont="1" applyFill="1" applyBorder="1" applyAlignment="1">
      <alignment horizontal="right"/>
    </xf>
    <xf numFmtId="49" fontId="11" fillId="13" borderId="0" xfId="0" applyNumberFormat="1" applyFont="1" applyFill="1" applyBorder="1" applyAlignment="1">
      <alignment horizontal="right"/>
    </xf>
    <xf numFmtId="0" fontId="1" fillId="13" borderId="0" xfId="0" applyFont="1" applyFill="1" applyBorder="1" applyAlignment="1">
      <alignment horizontal="justify" vertical="center"/>
    </xf>
    <xf numFmtId="0" fontId="6" fillId="13" borderId="0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justify" vertical="center"/>
    </xf>
    <xf numFmtId="0" fontId="3" fillId="13" borderId="0" xfId="0" applyFont="1" applyFill="1" applyBorder="1" applyAlignment="1">
      <alignment horizontal="right"/>
    </xf>
    <xf numFmtId="0" fontId="6" fillId="13" borderId="0" xfId="0" applyFont="1" applyFill="1" applyBorder="1" applyAlignment="1">
      <alignment horizontal="justify" vertical="center"/>
    </xf>
    <xf numFmtId="164" fontId="3" fillId="13" borderId="0" xfId="0" applyNumberFormat="1" applyFont="1" applyFill="1" applyBorder="1" applyAlignment="1">
      <alignment horizontal="right" vertical="center"/>
    </xf>
    <xf numFmtId="0" fontId="4" fillId="13" borderId="0" xfId="0" applyFont="1" applyFill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/>
    </xf>
    <xf numFmtId="0" fontId="16" fillId="14" borderId="1" xfId="0" applyFont="1" applyFill="1" applyBorder="1" applyAlignment="1">
      <alignment horizontal="right" vertical="center"/>
    </xf>
    <xf numFmtId="0" fontId="8" fillId="14" borderId="3" xfId="0" applyFont="1" applyFill="1" applyBorder="1" applyAlignment="1">
      <alignment vertical="center" wrapText="1"/>
    </xf>
    <xf numFmtId="4" fontId="8" fillId="14" borderId="3" xfId="0" applyNumberFormat="1" applyFont="1" applyFill="1" applyBorder="1" applyAlignment="1">
      <alignment horizontal="right" vertical="center" wrapText="1"/>
    </xf>
    <xf numFmtId="0" fontId="8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right" vertical="center"/>
    </xf>
    <xf numFmtId="0" fontId="12" fillId="14" borderId="1" xfId="0" applyFont="1" applyFill="1" applyBorder="1" applyAlignment="1">
      <alignment vertical="center" wrapText="1"/>
    </xf>
    <xf numFmtId="4" fontId="8" fillId="14" borderId="1" xfId="0" applyNumberFormat="1" applyFont="1" applyFill="1" applyBorder="1" applyAlignment="1">
      <alignment horizontal="right" vertical="center" wrapText="1"/>
    </xf>
    <xf numFmtId="0" fontId="8" fillId="14" borderId="1" xfId="0" applyFont="1" applyFill="1" applyBorder="1" applyAlignment="1">
      <alignment vertical="center" wrapText="1"/>
    </xf>
    <xf numFmtId="0" fontId="8" fillId="14" borderId="4" xfId="0" applyFont="1" applyFill="1" applyBorder="1" applyAlignment="1">
      <alignment horizontal="center" vertical="center"/>
    </xf>
    <xf numFmtId="0" fontId="8" fillId="14" borderId="4" xfId="0" applyFont="1" applyFill="1" applyBorder="1" applyAlignment="1">
      <alignment horizontal="right" vertical="center"/>
    </xf>
    <xf numFmtId="0" fontId="8" fillId="14" borderId="5" xfId="0" applyFont="1" applyFill="1" applyBorder="1" applyAlignment="1">
      <alignment vertical="center" wrapText="1"/>
    </xf>
    <xf numFmtId="4" fontId="8" fillId="14" borderId="5" xfId="0" applyNumberFormat="1" applyFont="1" applyFill="1" applyBorder="1" applyAlignment="1">
      <alignment horizontal="right" vertical="center" wrapText="1"/>
    </xf>
    <xf numFmtId="0" fontId="8" fillId="14" borderId="1" xfId="0" applyFont="1" applyFill="1" applyBorder="1" applyAlignment="1">
      <alignment vertical="center"/>
    </xf>
    <xf numFmtId="10" fontId="3" fillId="0" borderId="0" xfId="7" applyNumberFormat="1" applyFont="1"/>
  </cellXfs>
  <cellStyles count="8">
    <cellStyle name="Millares [0]" xfId="2" builtinId="6"/>
    <cellStyle name="Millares 2" xfId="4" xr:uid="{00000000-0005-0000-0000-000001000000}"/>
    <cellStyle name="Normal" xfId="0" builtinId="0"/>
    <cellStyle name="Normal 16" xfId="3" xr:uid="{00000000-0005-0000-0000-000003000000}"/>
    <cellStyle name="Normal 2 7" xfId="5" xr:uid="{00000000-0005-0000-0000-000004000000}"/>
    <cellStyle name="Normal 3" xfId="1" xr:uid="{00000000-0005-0000-0000-000005000000}"/>
    <cellStyle name="Normal 5" xfId="6" xr:uid="{00000000-0005-0000-0000-000006000000}"/>
    <cellStyle name="Porcentaje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B285"/>
  <sheetViews>
    <sheetView tabSelected="1" topLeftCell="P19" zoomScale="86" zoomScaleNormal="86" workbookViewId="0">
      <selection activeCell="BZ25" sqref="BZ25"/>
    </sheetView>
  </sheetViews>
  <sheetFormatPr baseColWidth="10" defaultRowHeight="12.75" x14ac:dyDescent="0.2"/>
  <cols>
    <col min="1" max="1" width="0.85546875" style="7" hidden="1" customWidth="1"/>
    <col min="2" max="2" width="18.7109375" style="251" hidden="1" customWidth="1"/>
    <col min="3" max="3" width="17.5703125" style="6" hidden="1" customWidth="1"/>
    <col min="4" max="4" width="18.85546875" style="6" hidden="1" customWidth="1"/>
    <col min="5" max="5" width="18.7109375" style="6" hidden="1" customWidth="1"/>
    <col min="6" max="6" width="17.140625" style="7" hidden="1" customWidth="1"/>
    <col min="7" max="7" width="44.42578125" style="7" hidden="1" customWidth="1"/>
    <col min="8" max="8" width="18.7109375" style="6" hidden="1" customWidth="1"/>
    <col min="9" max="9" width="17.5703125" style="251" hidden="1" customWidth="1"/>
    <col min="10" max="10" width="15.85546875" style="251" hidden="1" customWidth="1"/>
    <col min="11" max="11" width="18.7109375" style="6" hidden="1" customWidth="1"/>
    <col min="12" max="12" width="6.28515625" style="7" hidden="1" customWidth="1"/>
    <col min="13" max="13" width="44.42578125" style="7" customWidth="1"/>
    <col min="14" max="14" width="18.7109375" style="6" customWidth="1"/>
    <col min="15" max="15" width="17.5703125" style="6" customWidth="1"/>
    <col min="16" max="16" width="15.85546875" style="6" customWidth="1"/>
    <col min="17" max="17" width="18.7109375" style="6" customWidth="1"/>
    <col min="18" max="18" width="6.28515625" style="7" hidden="1" customWidth="1"/>
    <col min="19" max="19" width="44.42578125" style="7" hidden="1" customWidth="1"/>
    <col min="20" max="20" width="18.7109375" style="6" hidden="1" customWidth="1"/>
    <col min="21" max="21" width="17.5703125" style="251" hidden="1" customWidth="1"/>
    <col min="22" max="22" width="15.85546875" style="251" hidden="1" customWidth="1"/>
    <col min="23" max="23" width="18.7109375" style="6" hidden="1" customWidth="1"/>
    <col min="24" max="24" width="6.28515625" style="7" hidden="1" customWidth="1"/>
    <col min="25" max="25" width="44.42578125" style="7" hidden="1" customWidth="1"/>
    <col min="26" max="26" width="18.7109375" style="6" hidden="1" customWidth="1"/>
    <col min="27" max="27" width="17.5703125" style="251" hidden="1" customWidth="1"/>
    <col min="28" max="28" width="19" style="251" hidden="1" customWidth="1"/>
    <col min="29" max="29" width="18.5703125" style="6" hidden="1" customWidth="1"/>
    <col min="30" max="30" width="7" style="7" hidden="1" customWidth="1"/>
    <col min="31" max="31" width="44.42578125" style="7" hidden="1" customWidth="1"/>
    <col min="32" max="32" width="18.7109375" style="6" hidden="1" customWidth="1"/>
    <col min="33" max="33" width="17.5703125" style="6" hidden="1" customWidth="1"/>
    <col min="34" max="34" width="15.85546875" style="6" hidden="1" customWidth="1"/>
    <col min="35" max="35" width="18.7109375" style="6" hidden="1" customWidth="1"/>
    <col min="36" max="36" width="6.28515625" style="7" hidden="1" customWidth="1"/>
    <col min="37" max="37" width="44.42578125" style="7" hidden="1" customWidth="1"/>
    <col min="38" max="38" width="18.7109375" style="6" hidden="1" customWidth="1"/>
    <col min="39" max="39" width="17.5703125" style="251" hidden="1" customWidth="1"/>
    <col min="40" max="40" width="15.85546875" style="251" hidden="1" customWidth="1"/>
    <col min="41" max="41" width="18.7109375" style="6" hidden="1" customWidth="1"/>
    <col min="42" max="42" width="6.28515625" style="7" hidden="1" customWidth="1"/>
    <col min="43" max="43" width="44.42578125" style="7" hidden="1" customWidth="1"/>
    <col min="44" max="44" width="18.7109375" style="6" hidden="1" customWidth="1"/>
    <col min="45" max="45" width="17.5703125" style="251" hidden="1" customWidth="1"/>
    <col min="46" max="46" width="15.140625" style="251" hidden="1" customWidth="1"/>
    <col min="47" max="47" width="18.85546875" style="6" hidden="1" customWidth="1"/>
    <col min="48" max="48" width="10.140625" style="7" hidden="1" customWidth="1"/>
    <col min="49" max="49" width="44.42578125" style="7" hidden="1" customWidth="1"/>
    <col min="50" max="50" width="18.7109375" style="6" hidden="1" customWidth="1"/>
    <col min="51" max="51" width="17.5703125" style="251" hidden="1" customWidth="1"/>
    <col min="52" max="52" width="15.85546875" style="251" hidden="1" customWidth="1"/>
    <col min="53" max="53" width="18.7109375" style="6" hidden="1" customWidth="1"/>
    <col min="54" max="54" width="6.28515625" style="7" hidden="1" customWidth="1"/>
    <col min="55" max="55" width="44.42578125" style="7" hidden="1" customWidth="1"/>
    <col min="56" max="56" width="18.7109375" style="251" hidden="1" customWidth="1"/>
    <col min="57" max="57" width="17.5703125" style="251" hidden="1" customWidth="1"/>
    <col min="58" max="58" width="15.85546875" style="251" hidden="1" customWidth="1"/>
    <col min="59" max="59" width="18.7109375" style="251" hidden="1" customWidth="1"/>
    <col min="60" max="60" width="6.28515625" style="7" hidden="1" customWidth="1"/>
    <col min="61" max="61" width="44.42578125" style="7" hidden="1" customWidth="1"/>
    <col min="62" max="62" width="18.7109375" style="251" hidden="1" customWidth="1"/>
    <col min="63" max="63" width="17.5703125" style="251" hidden="1" customWidth="1"/>
    <col min="64" max="64" width="15.85546875" style="251" hidden="1" customWidth="1"/>
    <col min="65" max="65" width="18.7109375" style="251" hidden="1" customWidth="1"/>
    <col min="66" max="66" width="6.28515625" style="7" hidden="1" customWidth="1"/>
    <col min="67" max="67" width="44.42578125" style="7" hidden="1" customWidth="1"/>
    <col min="68" max="68" width="18.7109375" style="251" hidden="1" customWidth="1"/>
    <col min="69" max="69" width="17.5703125" style="251" hidden="1" customWidth="1"/>
    <col min="70" max="70" width="15.85546875" style="251" hidden="1" customWidth="1"/>
    <col min="71" max="71" width="18.7109375" style="251" hidden="1" customWidth="1"/>
    <col min="72" max="72" width="6.28515625" style="7" customWidth="1"/>
    <col min="73" max="73" width="44.5703125" style="406" customWidth="1"/>
    <col min="74" max="74" width="18.28515625" style="407" customWidth="1"/>
    <col min="75" max="75" width="18.7109375" style="407" customWidth="1"/>
    <col min="76" max="76" width="18.5703125" style="407" customWidth="1"/>
    <col min="77" max="77" width="20.28515625" style="407" customWidth="1"/>
    <col min="78" max="78" width="19.7109375" style="7" customWidth="1"/>
    <col min="79" max="79" width="20.5703125" style="7" customWidth="1"/>
    <col min="80" max="16384" width="11.42578125" style="7"/>
  </cols>
  <sheetData>
    <row r="1" spans="1:80" ht="15.75" x14ac:dyDescent="0.2">
      <c r="A1" s="370" t="s">
        <v>42</v>
      </c>
      <c r="B1" s="370"/>
      <c r="C1" s="370"/>
      <c r="D1" s="370"/>
      <c r="E1" s="370"/>
      <c r="G1" s="370" t="s">
        <v>42</v>
      </c>
      <c r="H1" s="370"/>
      <c r="I1" s="370"/>
      <c r="J1" s="370"/>
      <c r="K1" s="370"/>
      <c r="M1" s="370" t="s">
        <v>42</v>
      </c>
      <c r="N1" s="370"/>
      <c r="O1" s="370"/>
      <c r="P1" s="370"/>
      <c r="Q1" s="370"/>
      <c r="S1" s="370" t="s">
        <v>42</v>
      </c>
      <c r="T1" s="370"/>
      <c r="U1" s="370"/>
      <c r="V1" s="370"/>
      <c r="W1" s="370"/>
      <c r="Y1" s="370" t="s">
        <v>42</v>
      </c>
      <c r="Z1" s="370"/>
      <c r="AA1" s="370"/>
      <c r="AB1" s="370"/>
      <c r="AC1" s="370"/>
      <c r="AE1" s="370" t="s">
        <v>42</v>
      </c>
      <c r="AF1" s="370"/>
      <c r="AG1" s="370"/>
      <c r="AH1" s="370"/>
      <c r="AI1" s="370"/>
      <c r="AK1" s="370" t="s">
        <v>42</v>
      </c>
      <c r="AL1" s="370"/>
      <c r="AM1" s="370"/>
      <c r="AN1" s="370"/>
      <c r="AO1" s="370"/>
      <c r="AQ1" s="370" t="s">
        <v>42</v>
      </c>
      <c r="AR1" s="370"/>
      <c r="AS1" s="370"/>
      <c r="AT1" s="370"/>
      <c r="AU1" s="370"/>
      <c r="AW1" s="370" t="s">
        <v>42</v>
      </c>
      <c r="AX1" s="370"/>
      <c r="AY1" s="370"/>
      <c r="AZ1" s="370"/>
      <c r="BA1" s="370"/>
      <c r="BC1" s="370" t="s">
        <v>42</v>
      </c>
      <c r="BD1" s="370"/>
      <c r="BE1" s="370"/>
      <c r="BF1" s="370"/>
      <c r="BG1" s="370"/>
      <c r="BI1" s="370" t="s">
        <v>42</v>
      </c>
      <c r="BJ1" s="370"/>
      <c r="BK1" s="370"/>
      <c r="BL1" s="370"/>
      <c r="BM1" s="370"/>
      <c r="BO1" s="370" t="s">
        <v>42</v>
      </c>
      <c r="BP1" s="370"/>
      <c r="BQ1" s="370"/>
      <c r="BR1" s="370"/>
      <c r="BS1" s="370"/>
      <c r="BU1" s="383" t="s">
        <v>58</v>
      </c>
      <c r="BV1" s="383"/>
      <c r="BW1" s="383"/>
      <c r="BX1" s="383"/>
      <c r="BY1" s="383"/>
    </row>
    <row r="2" spans="1:80" ht="15.75" x14ac:dyDescent="0.25">
      <c r="B2" s="360"/>
      <c r="C2" s="46" t="s">
        <v>55</v>
      </c>
      <c r="D2" s="8"/>
      <c r="E2" s="8"/>
      <c r="G2" s="19"/>
      <c r="H2" s="20"/>
      <c r="I2" s="364" t="s">
        <v>61</v>
      </c>
      <c r="J2" s="365"/>
      <c r="K2" s="20"/>
      <c r="M2" s="47"/>
      <c r="N2" s="48"/>
      <c r="O2" s="49" t="s">
        <v>62</v>
      </c>
      <c r="P2" s="48"/>
      <c r="Q2" s="48"/>
      <c r="S2" s="78"/>
      <c r="T2" s="79"/>
      <c r="U2" s="320" t="s">
        <v>63</v>
      </c>
      <c r="V2" s="321"/>
      <c r="W2" s="79"/>
      <c r="Y2" s="106"/>
      <c r="Z2" s="107"/>
      <c r="AA2" s="328" t="s">
        <v>64</v>
      </c>
      <c r="AB2" s="329"/>
      <c r="AC2" s="107"/>
      <c r="AE2" s="134"/>
      <c r="AF2" s="135"/>
      <c r="AG2" s="136" t="s">
        <v>65</v>
      </c>
      <c r="AH2" s="135"/>
      <c r="AI2" s="135"/>
      <c r="AK2" s="165"/>
      <c r="AL2" s="166"/>
      <c r="AM2" s="254" t="s">
        <v>66</v>
      </c>
      <c r="AN2" s="253"/>
      <c r="AO2" s="166"/>
      <c r="AQ2" s="134"/>
      <c r="AR2" s="135"/>
      <c r="AS2" s="347" t="s">
        <v>67</v>
      </c>
      <c r="AT2" s="348"/>
      <c r="AU2" s="135"/>
      <c r="AW2" s="197"/>
      <c r="AX2" s="198"/>
      <c r="AY2" s="352" t="s">
        <v>68</v>
      </c>
      <c r="AZ2" s="353"/>
      <c r="BA2" s="198"/>
      <c r="BC2" s="228"/>
      <c r="BD2" s="229"/>
      <c r="BE2" s="230" t="s">
        <v>69</v>
      </c>
      <c r="BF2" s="229"/>
      <c r="BG2" s="229"/>
      <c r="BI2" s="252"/>
      <c r="BJ2" s="253"/>
      <c r="BK2" s="254" t="s">
        <v>70</v>
      </c>
      <c r="BL2" s="253"/>
      <c r="BM2" s="253"/>
      <c r="BO2" s="269"/>
      <c r="BP2" s="270"/>
      <c r="BQ2" s="271" t="s">
        <v>71</v>
      </c>
      <c r="BR2" s="270"/>
      <c r="BS2" s="270"/>
      <c r="BU2" s="384"/>
      <c r="BV2" s="385"/>
      <c r="BW2" s="386" t="s">
        <v>59</v>
      </c>
      <c r="BX2" s="385"/>
      <c r="BY2" s="385"/>
      <c r="BZ2" s="195"/>
    </row>
    <row r="3" spans="1:80" ht="25.5" x14ac:dyDescent="0.2">
      <c r="B3" s="305" t="s">
        <v>41</v>
      </c>
      <c r="C3" s="10" t="s">
        <v>39</v>
      </c>
      <c r="D3" s="10" t="s">
        <v>40</v>
      </c>
      <c r="E3" s="10" t="s">
        <v>14</v>
      </c>
      <c r="G3" s="19"/>
      <c r="H3" s="21" t="s">
        <v>41</v>
      </c>
      <c r="I3" s="311" t="s">
        <v>39</v>
      </c>
      <c r="J3" s="311" t="s">
        <v>40</v>
      </c>
      <c r="K3" s="21" t="s">
        <v>14</v>
      </c>
      <c r="M3" s="47"/>
      <c r="N3" s="50" t="s">
        <v>41</v>
      </c>
      <c r="O3" s="50" t="s">
        <v>39</v>
      </c>
      <c r="P3" s="50" t="s">
        <v>40</v>
      </c>
      <c r="Q3" s="50" t="s">
        <v>14</v>
      </c>
      <c r="S3" s="78"/>
      <c r="T3" s="80" t="s">
        <v>41</v>
      </c>
      <c r="U3" s="322" t="s">
        <v>39</v>
      </c>
      <c r="V3" s="322" t="s">
        <v>40</v>
      </c>
      <c r="W3" s="80" t="s">
        <v>14</v>
      </c>
      <c r="Y3" s="106"/>
      <c r="Z3" s="108" t="s">
        <v>41</v>
      </c>
      <c r="AA3" s="330" t="s">
        <v>39</v>
      </c>
      <c r="AB3" s="330" t="s">
        <v>40</v>
      </c>
      <c r="AC3" s="108" t="s">
        <v>14</v>
      </c>
      <c r="AE3" s="134"/>
      <c r="AF3" s="137" t="s">
        <v>41</v>
      </c>
      <c r="AG3" s="137" t="s">
        <v>39</v>
      </c>
      <c r="AH3" s="137" t="s">
        <v>40</v>
      </c>
      <c r="AI3" s="137" t="s">
        <v>14</v>
      </c>
      <c r="AK3" s="165"/>
      <c r="AL3" s="167" t="s">
        <v>41</v>
      </c>
      <c r="AM3" s="255" t="s">
        <v>39</v>
      </c>
      <c r="AN3" s="255" t="s">
        <v>40</v>
      </c>
      <c r="AO3" s="167" t="s">
        <v>14</v>
      </c>
      <c r="AQ3" s="134"/>
      <c r="AR3" s="137" t="s">
        <v>41</v>
      </c>
      <c r="AS3" s="336" t="s">
        <v>39</v>
      </c>
      <c r="AT3" s="336" t="s">
        <v>40</v>
      </c>
      <c r="AU3" s="137" t="s">
        <v>14</v>
      </c>
      <c r="AW3" s="197"/>
      <c r="AX3" s="199" t="s">
        <v>41</v>
      </c>
      <c r="AY3" s="354" t="s">
        <v>39</v>
      </c>
      <c r="AZ3" s="354" t="s">
        <v>40</v>
      </c>
      <c r="BA3" s="199" t="s">
        <v>14</v>
      </c>
      <c r="BC3" s="228"/>
      <c r="BD3" s="231" t="s">
        <v>41</v>
      </c>
      <c r="BE3" s="231" t="s">
        <v>39</v>
      </c>
      <c r="BF3" s="231" t="s">
        <v>40</v>
      </c>
      <c r="BG3" s="231" t="s">
        <v>14</v>
      </c>
      <c r="BI3" s="252"/>
      <c r="BJ3" s="255" t="s">
        <v>41</v>
      </c>
      <c r="BK3" s="255" t="s">
        <v>39</v>
      </c>
      <c r="BL3" s="255" t="s">
        <v>40</v>
      </c>
      <c r="BM3" s="255" t="s">
        <v>14</v>
      </c>
      <c r="BO3" s="269"/>
      <c r="BP3" s="272" t="s">
        <v>41</v>
      </c>
      <c r="BQ3" s="272" t="s">
        <v>39</v>
      </c>
      <c r="BR3" s="272" t="s">
        <v>40</v>
      </c>
      <c r="BS3" s="272" t="s">
        <v>14</v>
      </c>
      <c r="BU3" s="384"/>
      <c r="BV3" s="387" t="s">
        <v>38</v>
      </c>
      <c r="BW3" s="387" t="s">
        <v>35</v>
      </c>
      <c r="BX3" s="387" t="s">
        <v>36</v>
      </c>
      <c r="BY3" s="387" t="s">
        <v>37</v>
      </c>
      <c r="BZ3" s="195"/>
    </row>
    <row r="4" spans="1:80" ht="15.75" x14ac:dyDescent="0.2">
      <c r="B4" s="361"/>
      <c r="C4" s="10"/>
      <c r="D4" s="10"/>
      <c r="E4" s="10"/>
      <c r="G4" s="19"/>
      <c r="H4" s="21"/>
      <c r="I4" s="311"/>
      <c r="J4" s="311"/>
      <c r="K4" s="21"/>
      <c r="M4" s="47"/>
      <c r="N4" s="50"/>
      <c r="O4" s="50"/>
      <c r="P4" s="50"/>
      <c r="Q4" s="50"/>
      <c r="S4" s="78"/>
      <c r="T4" s="80"/>
      <c r="U4" s="322"/>
      <c r="V4" s="322"/>
      <c r="W4" s="80"/>
      <c r="Y4" s="106"/>
      <c r="Z4" s="108"/>
      <c r="AA4" s="330"/>
      <c r="AB4" s="330"/>
      <c r="AC4" s="108"/>
      <c r="AE4" s="134"/>
      <c r="AF4" s="137"/>
      <c r="AG4" s="137"/>
      <c r="AH4" s="137"/>
      <c r="AI4" s="137"/>
      <c r="AK4" s="165"/>
      <c r="AL4" s="167"/>
      <c r="AM4" s="255"/>
      <c r="AN4" s="255"/>
      <c r="AO4" s="167"/>
      <c r="AQ4" s="134"/>
      <c r="AR4" s="137"/>
      <c r="AS4" s="336"/>
      <c r="AT4" s="336"/>
      <c r="AU4" s="137"/>
      <c r="AW4" s="197"/>
      <c r="AX4" s="199"/>
      <c r="AY4" s="354"/>
      <c r="AZ4" s="354"/>
      <c r="BA4" s="199"/>
      <c r="BC4" s="228"/>
      <c r="BD4" s="231"/>
      <c r="BE4" s="231"/>
      <c r="BF4" s="231"/>
      <c r="BG4" s="231"/>
      <c r="BI4" s="252"/>
      <c r="BJ4" s="255"/>
      <c r="BK4" s="255"/>
      <c r="BL4" s="255"/>
      <c r="BM4" s="255"/>
      <c r="BO4" s="269"/>
      <c r="BP4" s="272"/>
      <c r="BQ4" s="272"/>
      <c r="BR4" s="272"/>
      <c r="BS4" s="272"/>
      <c r="BU4" s="388" t="s">
        <v>57</v>
      </c>
      <c r="BV4" s="389"/>
      <c r="BW4" s="389"/>
      <c r="BX4" s="389"/>
      <c r="BY4" s="389"/>
      <c r="BZ4" s="195"/>
    </row>
    <row r="5" spans="1:80" ht="22.5" customHeight="1" x14ac:dyDescent="0.2">
      <c r="A5" s="1" t="s">
        <v>57</v>
      </c>
      <c r="C5" s="292"/>
      <c r="E5" s="292"/>
      <c r="G5" s="1" t="s">
        <v>57</v>
      </c>
      <c r="M5" s="1" t="s">
        <v>57</v>
      </c>
      <c r="S5" s="81" t="s">
        <v>57</v>
      </c>
      <c r="T5" s="82"/>
      <c r="U5" s="323"/>
      <c r="V5" s="323"/>
      <c r="W5" s="82"/>
      <c r="Y5" s="109" t="s">
        <v>57</v>
      </c>
      <c r="AE5" s="138" t="s">
        <v>57</v>
      </c>
      <c r="AF5" s="139"/>
      <c r="AG5" s="139"/>
      <c r="AH5" s="139"/>
      <c r="AI5" s="139"/>
      <c r="AK5" s="1" t="s">
        <v>57</v>
      </c>
      <c r="AQ5" s="1" t="s">
        <v>57</v>
      </c>
      <c r="AW5" s="1" t="s">
        <v>57</v>
      </c>
      <c r="BC5" s="1" t="s">
        <v>57</v>
      </c>
      <c r="BI5" s="1" t="s">
        <v>57</v>
      </c>
      <c r="BO5" s="1" t="s">
        <v>57</v>
      </c>
      <c r="BU5" s="429" t="s">
        <v>25</v>
      </c>
      <c r="BV5" s="372">
        <f>+BV7+BV12+BV17</f>
        <v>31098308962</v>
      </c>
      <c r="BW5" s="372">
        <f>+BW7+BW12+BW17</f>
        <v>4701310020</v>
      </c>
      <c r="BX5" s="372">
        <f>+BX7+BX12+BX17</f>
        <v>16313765</v>
      </c>
      <c r="BY5" s="372">
        <f>+BY7+BY12+BY17</f>
        <v>26380685177</v>
      </c>
      <c r="BZ5" s="195">
        <f>+BW5+BX5</f>
        <v>4717623785</v>
      </c>
      <c r="CA5" s="442">
        <f>+BZ5/BV5</f>
        <v>0.15170033170500083</v>
      </c>
    </row>
    <row r="6" spans="1:80" ht="22.5" customHeight="1" x14ac:dyDescent="0.2">
      <c r="A6" s="3"/>
      <c r="B6" s="297">
        <f>+B7+B12+B17</f>
        <v>31098308962</v>
      </c>
      <c r="D6" s="292"/>
      <c r="E6" s="292"/>
      <c r="S6" s="78"/>
      <c r="T6" s="82"/>
      <c r="U6" s="323"/>
      <c r="V6" s="323"/>
      <c r="W6" s="82"/>
      <c r="AE6" s="134"/>
      <c r="AF6" s="139"/>
      <c r="AG6" s="139"/>
      <c r="AH6" s="139"/>
      <c r="AI6" s="139"/>
      <c r="BU6" s="384"/>
      <c r="BV6" s="390"/>
      <c r="BW6" s="390"/>
      <c r="BX6" s="390"/>
      <c r="BY6" s="390"/>
    </row>
    <row r="7" spans="1:80" ht="22.5" customHeight="1" x14ac:dyDescent="0.2">
      <c r="A7" s="15" t="s">
        <v>13</v>
      </c>
      <c r="B7" s="294">
        <f>SUM(B9:B10)</f>
        <v>2107200636</v>
      </c>
      <c r="C7" s="16">
        <f t="shared" ref="C7:E7" si="0">SUM(C9:C10)</f>
        <v>0</v>
      </c>
      <c r="D7" s="16">
        <f t="shared" si="0"/>
        <v>0</v>
      </c>
      <c r="E7" s="16">
        <f t="shared" si="0"/>
        <v>2107200636</v>
      </c>
      <c r="G7" s="25" t="s">
        <v>49</v>
      </c>
      <c r="H7" s="26">
        <f>SUM(H9:H10)</f>
        <v>2107200636</v>
      </c>
      <c r="I7" s="308">
        <f t="shared" ref="I7:K7" si="1">SUM(I9:I10)</f>
        <v>0</v>
      </c>
      <c r="J7" s="308">
        <f t="shared" si="1"/>
        <v>0</v>
      </c>
      <c r="K7" s="26">
        <f t="shared" si="1"/>
        <v>2107200636</v>
      </c>
      <c r="L7" s="18"/>
      <c r="M7" s="54">
        <f>SUM(M9:M10)</f>
        <v>0</v>
      </c>
      <c r="N7" s="55">
        <f t="shared" ref="N7:P7" si="2">SUM(N9:N10)</f>
        <v>2107200636</v>
      </c>
      <c r="O7" s="55">
        <f t="shared" si="2"/>
        <v>0</v>
      </c>
      <c r="P7" s="55">
        <f t="shared" si="2"/>
        <v>0</v>
      </c>
      <c r="Q7" s="55">
        <f>+N7-O7-P7</f>
        <v>2107200636</v>
      </c>
      <c r="R7" s="18"/>
      <c r="S7" s="84" t="s">
        <v>49</v>
      </c>
      <c r="T7" s="85">
        <f>SUM(T9:T10)</f>
        <v>2107200636</v>
      </c>
      <c r="U7" s="104">
        <f t="shared" ref="U7:W7" si="3">SUM(U9:U10)</f>
        <v>0</v>
      </c>
      <c r="V7" s="104">
        <f t="shared" si="3"/>
        <v>0</v>
      </c>
      <c r="W7" s="85">
        <f t="shared" si="3"/>
        <v>2107200636</v>
      </c>
      <c r="X7" s="18"/>
      <c r="Y7" s="112" t="s">
        <v>49</v>
      </c>
      <c r="Z7" s="113">
        <f>SUM(Z9:Z10)</f>
        <v>2107200636</v>
      </c>
      <c r="AA7" s="122">
        <f t="shared" ref="AA7:AC7" si="4">SUM(AA9:AA10)</f>
        <v>0</v>
      </c>
      <c r="AB7" s="122">
        <f t="shared" si="4"/>
        <v>0</v>
      </c>
      <c r="AC7" s="113">
        <f t="shared" si="4"/>
        <v>2107200636</v>
      </c>
      <c r="AD7" s="18"/>
      <c r="AE7" s="141" t="s">
        <v>49</v>
      </c>
      <c r="AF7" s="142">
        <f>SUM(AF9:AF10)</f>
        <v>2107200636</v>
      </c>
      <c r="AG7" s="142">
        <f t="shared" ref="AG7:AI7" si="5">SUM(AG9:AG10)</f>
        <v>0</v>
      </c>
      <c r="AH7" s="142">
        <f t="shared" si="5"/>
        <v>0</v>
      </c>
      <c r="AI7" s="142">
        <f t="shared" si="5"/>
        <v>2107200636</v>
      </c>
      <c r="AJ7" s="18"/>
      <c r="AK7" s="171" t="s">
        <v>49</v>
      </c>
      <c r="AL7" s="172">
        <f>SUM(AL9:AL10)</f>
        <v>2107200636</v>
      </c>
      <c r="AM7" s="181">
        <f t="shared" ref="AM7:AO7" si="6">SUM(AM9:AM10)</f>
        <v>0</v>
      </c>
      <c r="AN7" s="181">
        <f t="shared" si="6"/>
        <v>0</v>
      </c>
      <c r="AO7" s="172">
        <f t="shared" si="6"/>
        <v>2107200636</v>
      </c>
      <c r="AP7" s="18"/>
      <c r="AQ7" s="141" t="s">
        <v>49</v>
      </c>
      <c r="AR7" s="142">
        <f>SUM(AR9:AR10)</f>
        <v>2107200636</v>
      </c>
      <c r="AS7" s="151">
        <f t="shared" ref="AS7:AU7" si="7">SUM(AS9:AS10)</f>
        <v>0</v>
      </c>
      <c r="AT7" s="151">
        <f t="shared" si="7"/>
        <v>0</v>
      </c>
      <c r="AU7" s="142">
        <f t="shared" si="7"/>
        <v>2107200636</v>
      </c>
      <c r="AV7" s="18"/>
      <c r="AW7" s="203" t="s">
        <v>49</v>
      </c>
      <c r="AX7" s="204">
        <f>SUM(AX9:AX10)</f>
        <v>2107200636</v>
      </c>
      <c r="AY7" s="213">
        <f t="shared" ref="AY7:BA7" si="8">SUM(AY9:AY10)</f>
        <v>0</v>
      </c>
      <c r="AZ7" s="213">
        <f t="shared" si="8"/>
        <v>0</v>
      </c>
      <c r="BA7" s="204">
        <f t="shared" si="8"/>
        <v>2107200636</v>
      </c>
      <c r="BB7" s="18"/>
      <c r="BC7" s="235" t="s">
        <v>49</v>
      </c>
      <c r="BD7" s="236">
        <f>SUM(BD9:BD10)</f>
        <v>2107200636</v>
      </c>
      <c r="BE7" s="236">
        <f t="shared" ref="BE7:BG7" si="9">SUM(BE9:BE10)</f>
        <v>0</v>
      </c>
      <c r="BF7" s="236">
        <f t="shared" si="9"/>
        <v>0</v>
      </c>
      <c r="BG7" s="236">
        <f t="shared" si="9"/>
        <v>2107200636</v>
      </c>
      <c r="BH7" s="18"/>
      <c r="BI7" s="258" t="s">
        <v>49</v>
      </c>
      <c r="BJ7" s="181">
        <f>SUM(BJ9:BJ10)</f>
        <v>2107200636</v>
      </c>
      <c r="BK7" s="181">
        <f t="shared" ref="BK7:BM7" si="10">SUM(BK9:BK10)</f>
        <v>0</v>
      </c>
      <c r="BL7" s="181">
        <f t="shared" si="10"/>
        <v>0</v>
      </c>
      <c r="BM7" s="181">
        <f t="shared" si="10"/>
        <v>2107200636</v>
      </c>
      <c r="BN7" s="18"/>
      <c r="BO7" s="276" t="s">
        <v>49</v>
      </c>
      <c r="BP7" s="277">
        <f>SUM(BP9:BP10)</f>
        <v>2107200636</v>
      </c>
      <c r="BQ7" s="277">
        <f t="shared" ref="BQ7:BS7" si="11">SUM(BQ9:BQ10)</f>
        <v>0</v>
      </c>
      <c r="BR7" s="277">
        <f t="shared" si="11"/>
        <v>0</v>
      </c>
      <c r="BS7" s="277">
        <f t="shared" si="11"/>
        <v>2107200636</v>
      </c>
      <c r="BT7" s="18"/>
      <c r="BU7" s="371" t="s">
        <v>49</v>
      </c>
      <c r="BV7" s="373">
        <f>SUM(BV9:BV10)</f>
        <v>2107200636</v>
      </c>
      <c r="BW7" s="373">
        <f t="shared" ref="BW7:BY7" si="12">SUM(BW9:BW10)</f>
        <v>0</v>
      </c>
      <c r="BX7" s="373">
        <f t="shared" si="12"/>
        <v>0</v>
      </c>
      <c r="BY7" s="373">
        <f t="shared" si="12"/>
        <v>2107200636</v>
      </c>
      <c r="BZ7" s="196">
        <f>+BY7+BY12+BY17</f>
        <v>26380685177</v>
      </c>
      <c r="CA7" s="196">
        <f>+BZ8-BZ7</f>
        <v>0</v>
      </c>
      <c r="CB7" s="195"/>
    </row>
    <row r="8" spans="1:80" x14ac:dyDescent="0.2">
      <c r="A8" s="11" t="s">
        <v>0</v>
      </c>
      <c r="B8" s="295"/>
      <c r="C8" s="12"/>
      <c r="D8" s="12"/>
      <c r="E8" s="12"/>
      <c r="G8" s="27" t="s">
        <v>0</v>
      </c>
      <c r="H8" s="28"/>
      <c r="I8" s="309"/>
      <c r="J8" s="309"/>
      <c r="K8" s="28"/>
      <c r="M8" s="56" t="s">
        <v>0</v>
      </c>
      <c r="N8" s="57"/>
      <c r="O8" s="57"/>
      <c r="P8" s="57"/>
      <c r="Q8" s="57"/>
      <c r="S8" s="86" t="s">
        <v>0</v>
      </c>
      <c r="T8" s="87"/>
      <c r="U8" s="105"/>
      <c r="V8" s="105"/>
      <c r="W8" s="87"/>
      <c r="Y8" s="114" t="s">
        <v>0</v>
      </c>
      <c r="Z8" s="115"/>
      <c r="AA8" s="123"/>
      <c r="AB8" s="123"/>
      <c r="AC8" s="115"/>
      <c r="AE8" s="143" t="s">
        <v>0</v>
      </c>
      <c r="AF8" s="144"/>
      <c r="AG8" s="144"/>
      <c r="AH8" s="144"/>
      <c r="AI8" s="144"/>
      <c r="AK8" s="173" t="s">
        <v>0</v>
      </c>
      <c r="AL8" s="174"/>
      <c r="AM8" s="182"/>
      <c r="AN8" s="182"/>
      <c r="AO8" s="174"/>
      <c r="AQ8" s="143" t="s">
        <v>0</v>
      </c>
      <c r="AR8" s="144"/>
      <c r="AS8" s="152"/>
      <c r="AT8" s="152"/>
      <c r="AU8" s="144"/>
      <c r="AW8" s="205" t="s">
        <v>0</v>
      </c>
      <c r="AX8" s="206"/>
      <c r="AY8" s="214"/>
      <c r="AZ8" s="214"/>
      <c r="BA8" s="206"/>
      <c r="BC8" s="237" t="s">
        <v>0</v>
      </c>
      <c r="BD8" s="238"/>
      <c r="BE8" s="238"/>
      <c r="BF8" s="238"/>
      <c r="BG8" s="238"/>
      <c r="BI8" s="259" t="s">
        <v>0</v>
      </c>
      <c r="BJ8" s="182"/>
      <c r="BK8" s="182"/>
      <c r="BL8" s="182"/>
      <c r="BM8" s="182"/>
      <c r="BO8" s="278" t="s">
        <v>0</v>
      </c>
      <c r="BP8" s="279"/>
      <c r="BQ8" s="279"/>
      <c r="BR8" s="279"/>
      <c r="BS8" s="279"/>
      <c r="BU8" s="432" t="s">
        <v>0</v>
      </c>
      <c r="BV8" s="433"/>
      <c r="BW8" s="433"/>
      <c r="BX8" s="433"/>
      <c r="BY8" s="433"/>
      <c r="BZ8" s="195">
        <v>26380685177</v>
      </c>
      <c r="CB8" s="195"/>
    </row>
    <row r="9" spans="1:80" ht="14.25" customHeight="1" x14ac:dyDescent="0.2">
      <c r="A9" s="71" t="s">
        <v>46</v>
      </c>
      <c r="B9" s="72">
        <v>1901765155</v>
      </c>
      <c r="C9" s="72">
        <v>0</v>
      </c>
      <c r="D9" s="72">
        <v>0</v>
      </c>
      <c r="E9" s="72">
        <f>+B9-C9-D9</f>
        <v>1901765155</v>
      </c>
      <c r="G9" s="74" t="s">
        <v>46</v>
      </c>
      <c r="H9" s="75">
        <f>+E9</f>
        <v>1901765155</v>
      </c>
      <c r="I9" s="75">
        <v>0</v>
      </c>
      <c r="J9" s="75">
        <v>0</v>
      </c>
      <c r="K9" s="75">
        <f>+H9-I9-J9</f>
        <v>1901765155</v>
      </c>
      <c r="L9" s="73"/>
      <c r="M9" s="76" t="s">
        <v>46</v>
      </c>
      <c r="N9" s="77">
        <f t="shared" ref="N9" si="13">+K9</f>
        <v>1901765155</v>
      </c>
      <c r="O9" s="369">
        <v>0</v>
      </c>
      <c r="P9" s="369">
        <v>0</v>
      </c>
      <c r="Q9" s="77">
        <f>+N9-O9-P9</f>
        <v>1901765155</v>
      </c>
      <c r="R9" s="73"/>
      <c r="S9" s="92" t="s">
        <v>46</v>
      </c>
      <c r="T9" s="93">
        <f t="shared" ref="T9" si="14">+Q9</f>
        <v>1901765155</v>
      </c>
      <c r="U9" s="93">
        <v>0</v>
      </c>
      <c r="V9" s="93">
        <v>0</v>
      </c>
      <c r="W9" s="93">
        <f>+T9-U9-V9</f>
        <v>1901765155</v>
      </c>
      <c r="X9" s="73"/>
      <c r="Y9" s="124" t="s">
        <v>46</v>
      </c>
      <c r="Z9" s="118">
        <f t="shared" ref="Z9" si="15">+W9</f>
        <v>1901765155</v>
      </c>
      <c r="AA9" s="118">
        <v>0</v>
      </c>
      <c r="AB9" s="118">
        <v>0</v>
      </c>
      <c r="AC9" s="118">
        <f>+Z9-AA9-AB9</f>
        <v>1901765155</v>
      </c>
      <c r="AD9" s="73"/>
      <c r="AE9" s="153" t="s">
        <v>46</v>
      </c>
      <c r="AF9" s="147">
        <f t="shared" ref="AF9" si="16">+AC9</f>
        <v>1901765155</v>
      </c>
      <c r="AG9" s="147">
        <v>0</v>
      </c>
      <c r="AH9" s="147">
        <v>0</v>
      </c>
      <c r="AI9" s="147">
        <f>+AF9-AG9-AH9</f>
        <v>1901765155</v>
      </c>
      <c r="AJ9" s="73"/>
      <c r="AK9" s="183" t="s">
        <v>46</v>
      </c>
      <c r="AL9" s="177">
        <f t="shared" ref="AL9" si="17">+AI9</f>
        <v>1901765155</v>
      </c>
      <c r="AM9" s="177">
        <v>0</v>
      </c>
      <c r="AN9" s="177">
        <v>0</v>
      </c>
      <c r="AO9" s="177">
        <f>+AL9-AM9-AN9</f>
        <v>1901765155</v>
      </c>
      <c r="AP9" s="73"/>
      <c r="AQ9" s="153" t="s">
        <v>46</v>
      </c>
      <c r="AR9" s="147">
        <f t="shared" ref="AR9" si="18">+AO9</f>
        <v>1901765155</v>
      </c>
      <c r="AS9" s="147">
        <v>0</v>
      </c>
      <c r="AT9" s="147">
        <v>0</v>
      </c>
      <c r="AU9" s="147">
        <f>+AR9-AS9-AT9</f>
        <v>1901765155</v>
      </c>
      <c r="AV9" s="73"/>
      <c r="AW9" s="215" t="s">
        <v>46</v>
      </c>
      <c r="AX9" s="209">
        <f t="shared" ref="AX9" si="19">+AU9</f>
        <v>1901765155</v>
      </c>
      <c r="AY9" s="209">
        <v>0</v>
      </c>
      <c r="AZ9" s="209">
        <v>0</v>
      </c>
      <c r="BA9" s="209">
        <f>+AX9-AY9-AZ9</f>
        <v>1901765155</v>
      </c>
      <c r="BB9" s="73"/>
      <c r="BC9" s="239" t="s">
        <v>46</v>
      </c>
      <c r="BD9" s="240">
        <f t="shared" ref="BD9" si="20">+BA9</f>
        <v>1901765155</v>
      </c>
      <c r="BE9" s="240">
        <v>0</v>
      </c>
      <c r="BF9" s="240">
        <v>0</v>
      </c>
      <c r="BG9" s="240">
        <f>+BD9-BE9-BF9</f>
        <v>1901765155</v>
      </c>
      <c r="BH9" s="73"/>
      <c r="BI9" s="183" t="s">
        <v>46</v>
      </c>
      <c r="BJ9" s="177">
        <f t="shared" ref="BJ9" si="21">+BG9</f>
        <v>1901765155</v>
      </c>
      <c r="BK9" s="357">
        <v>0</v>
      </c>
      <c r="BL9" s="357">
        <v>0</v>
      </c>
      <c r="BM9" s="177">
        <f>+BJ9-BK9-BL9</f>
        <v>1901765155</v>
      </c>
      <c r="BN9" s="73"/>
      <c r="BO9" s="280" t="s">
        <v>46</v>
      </c>
      <c r="BP9" s="281">
        <f t="shared" ref="BP9" si="22">+BM9</f>
        <v>1901765155</v>
      </c>
      <c r="BQ9" s="358">
        <v>0</v>
      </c>
      <c r="BR9" s="358">
        <v>0</v>
      </c>
      <c r="BS9" s="281">
        <f>+BP9-BQ9-BR9</f>
        <v>1901765155</v>
      </c>
      <c r="BT9" s="73"/>
      <c r="BU9" s="434" t="s">
        <v>46</v>
      </c>
      <c r="BV9" s="435">
        <f>+B9</f>
        <v>1901765155</v>
      </c>
      <c r="BW9" s="435">
        <f>+C9+I9+O9+U9+AA9+AG9+AM9+AS9+AY9+BE9+BK9+BQ9</f>
        <v>0</v>
      </c>
      <c r="BX9" s="435">
        <f>+D9+J9+P9+V9+AB9+AH9+AN9+AT9+AZ9+BF9+BL9+BR9</f>
        <v>0</v>
      </c>
      <c r="BY9" s="435">
        <f t="shared" ref="BY9" si="23">+BV9-BW9-BX9</f>
        <v>1901765155</v>
      </c>
      <c r="CB9" s="195"/>
    </row>
    <row r="10" spans="1:80" ht="14.25" customHeight="1" x14ac:dyDescent="0.2">
      <c r="A10" s="13" t="s">
        <v>47</v>
      </c>
      <c r="B10" s="72">
        <v>205435481</v>
      </c>
      <c r="C10" s="72">
        <v>0</v>
      </c>
      <c r="D10" s="72">
        <v>0</v>
      </c>
      <c r="E10" s="72">
        <f>+B10-C10-D10</f>
        <v>205435481</v>
      </c>
      <c r="G10" s="29" t="s">
        <v>47</v>
      </c>
      <c r="H10" s="30">
        <f>+E10</f>
        <v>205435481</v>
      </c>
      <c r="I10" s="75">
        <v>0</v>
      </c>
      <c r="J10" s="75">
        <v>0</v>
      </c>
      <c r="K10" s="30">
        <f>+H10-I10-J10</f>
        <v>205435481</v>
      </c>
      <c r="M10" s="58" t="s">
        <v>47</v>
      </c>
      <c r="N10" s="59">
        <f>+K10</f>
        <v>205435481</v>
      </c>
      <c r="O10" s="369">
        <v>0</v>
      </c>
      <c r="P10" s="369">
        <v>0</v>
      </c>
      <c r="Q10" s="59">
        <f>+N10-O10-P10</f>
        <v>205435481</v>
      </c>
      <c r="S10" s="88" t="s">
        <v>47</v>
      </c>
      <c r="T10" s="89">
        <f>+Q10</f>
        <v>205435481</v>
      </c>
      <c r="U10" s="93">
        <v>0</v>
      </c>
      <c r="V10" s="93">
        <v>0</v>
      </c>
      <c r="W10" s="89">
        <f>+T10-U10-V10</f>
        <v>205435481</v>
      </c>
      <c r="Y10" s="116" t="s">
        <v>47</v>
      </c>
      <c r="Z10" s="117">
        <f>+W10</f>
        <v>205435481</v>
      </c>
      <c r="AA10" s="118">
        <v>0</v>
      </c>
      <c r="AB10" s="118">
        <v>0</v>
      </c>
      <c r="AC10" s="117">
        <f>+Z10-AA10-AB10</f>
        <v>205435481</v>
      </c>
      <c r="AE10" s="145" t="s">
        <v>47</v>
      </c>
      <c r="AF10" s="146">
        <f>+AC10</f>
        <v>205435481</v>
      </c>
      <c r="AG10" s="147">
        <v>0</v>
      </c>
      <c r="AH10" s="147">
        <v>0</v>
      </c>
      <c r="AI10" s="146">
        <f>+AF10-AG10-AH10</f>
        <v>205435481</v>
      </c>
      <c r="AK10" s="175" t="s">
        <v>47</v>
      </c>
      <c r="AL10" s="176">
        <f>+AI10</f>
        <v>205435481</v>
      </c>
      <c r="AM10" s="177">
        <v>0</v>
      </c>
      <c r="AN10" s="177">
        <v>0</v>
      </c>
      <c r="AO10" s="176">
        <f>+AL10-AM10-AN10</f>
        <v>205435481</v>
      </c>
      <c r="AQ10" s="145" t="s">
        <v>47</v>
      </c>
      <c r="AR10" s="146">
        <f>+AO10</f>
        <v>205435481</v>
      </c>
      <c r="AS10" s="147">
        <v>0</v>
      </c>
      <c r="AT10" s="147">
        <v>0</v>
      </c>
      <c r="AU10" s="146">
        <f>+AR10-AS10-AT10</f>
        <v>205435481</v>
      </c>
      <c r="AW10" s="207" t="s">
        <v>47</v>
      </c>
      <c r="AX10" s="208">
        <f>+AU10</f>
        <v>205435481</v>
      </c>
      <c r="AY10" s="209">
        <v>0</v>
      </c>
      <c r="AZ10" s="209">
        <v>0</v>
      </c>
      <c r="BA10" s="208">
        <f>+AX10-AY10-AZ10</f>
        <v>205435481</v>
      </c>
      <c r="BC10" s="239" t="s">
        <v>47</v>
      </c>
      <c r="BD10" s="240">
        <f>+BA10</f>
        <v>205435481</v>
      </c>
      <c r="BE10" s="240">
        <v>0</v>
      </c>
      <c r="BF10" s="240">
        <v>0</v>
      </c>
      <c r="BG10" s="240">
        <f>+BD10-BE10-BF10</f>
        <v>205435481</v>
      </c>
      <c r="BI10" s="183" t="s">
        <v>47</v>
      </c>
      <c r="BJ10" s="177">
        <f>+BG10</f>
        <v>205435481</v>
      </c>
      <c r="BK10" s="357">
        <v>0</v>
      </c>
      <c r="BL10" s="357">
        <v>0</v>
      </c>
      <c r="BM10" s="177">
        <f>+BJ10-BK10-BL10</f>
        <v>205435481</v>
      </c>
      <c r="BO10" s="280" t="s">
        <v>47</v>
      </c>
      <c r="BP10" s="281">
        <f>+BM10</f>
        <v>205435481</v>
      </c>
      <c r="BQ10" s="358">
        <v>0</v>
      </c>
      <c r="BR10" s="358">
        <v>0</v>
      </c>
      <c r="BS10" s="281">
        <f>+BP10-BQ10-BR10</f>
        <v>205435481</v>
      </c>
      <c r="BU10" s="436" t="s">
        <v>47</v>
      </c>
      <c r="BV10" s="435">
        <f>+B10</f>
        <v>205435481</v>
      </c>
      <c r="BW10" s="435">
        <f>+C10+I10+O10+U10+AA10+AG10+AM10+AS10+AY10+BE10+BK10+BQ10</f>
        <v>0</v>
      </c>
      <c r="BX10" s="435">
        <f>+D10+J10+P10+V10+AB10+AH10+AN10+AT10+AZ10+BF10+BL10+BR10</f>
        <v>0</v>
      </c>
      <c r="BY10" s="435">
        <f>+BV10-BW10-BX10</f>
        <v>205435481</v>
      </c>
      <c r="CB10" s="195"/>
    </row>
    <row r="11" spans="1:80" ht="14.25" customHeight="1" x14ac:dyDescent="0.2">
      <c r="A11" s="13"/>
      <c r="B11" s="72"/>
      <c r="C11" s="72"/>
      <c r="D11" s="72"/>
      <c r="E11" s="72"/>
      <c r="G11" s="29"/>
      <c r="H11" s="30"/>
      <c r="I11" s="75"/>
      <c r="J11" s="75"/>
      <c r="K11" s="30"/>
      <c r="M11" s="58"/>
      <c r="N11" s="59"/>
      <c r="O11" s="77"/>
      <c r="P11" s="77"/>
      <c r="Q11" s="59"/>
      <c r="S11" s="88"/>
      <c r="T11" s="89"/>
      <c r="U11" s="93"/>
      <c r="V11" s="93"/>
      <c r="W11" s="89"/>
      <c r="Y11" s="116"/>
      <c r="Z11" s="117"/>
      <c r="AA11" s="118"/>
      <c r="AB11" s="118"/>
      <c r="AC11" s="117"/>
      <c r="AE11" s="145"/>
      <c r="AF11" s="146"/>
      <c r="AG11" s="147"/>
      <c r="AH11" s="147"/>
      <c r="AI11" s="146"/>
      <c r="AK11" s="175"/>
      <c r="AL11" s="176"/>
      <c r="AM11" s="177"/>
      <c r="AN11" s="177"/>
      <c r="AO11" s="176"/>
      <c r="AQ11" s="145"/>
      <c r="AR11" s="146"/>
      <c r="AS11" s="147"/>
      <c r="AT11" s="147"/>
      <c r="AU11" s="146"/>
      <c r="AW11" s="207"/>
      <c r="AX11" s="208"/>
      <c r="AY11" s="209"/>
      <c r="AZ11" s="209"/>
      <c r="BA11" s="208"/>
      <c r="BC11" s="239"/>
      <c r="BD11" s="240"/>
      <c r="BE11" s="240"/>
      <c r="BF11" s="240"/>
      <c r="BG11" s="240"/>
      <c r="BI11" s="183"/>
      <c r="BJ11" s="177"/>
      <c r="BK11" s="177"/>
      <c r="BL11" s="177"/>
      <c r="BM11" s="177"/>
      <c r="BO11" s="280"/>
      <c r="BP11" s="281"/>
      <c r="BQ11" s="281"/>
      <c r="BR11" s="281"/>
      <c r="BS11" s="281"/>
      <c r="BU11" s="430"/>
      <c r="BV11" s="431"/>
      <c r="BW11" s="431"/>
      <c r="BX11" s="431"/>
      <c r="BY11" s="431"/>
      <c r="CB11" s="195"/>
    </row>
    <row r="12" spans="1:80" ht="14.25" customHeight="1" x14ac:dyDescent="0.2">
      <c r="A12" s="15" t="s">
        <v>11</v>
      </c>
      <c r="B12" s="294">
        <f>SUM(B14:B15)</f>
        <v>15412629843</v>
      </c>
      <c r="C12" s="294">
        <f>SUM(C14:C15)</f>
        <v>0</v>
      </c>
      <c r="D12" s="294">
        <f>SUM(D14:D15)</f>
        <v>0</v>
      </c>
      <c r="E12" s="294">
        <f>+B12-C12-D12</f>
        <v>15412629843</v>
      </c>
      <c r="G12" s="25" t="s">
        <v>11</v>
      </c>
      <c r="H12" s="26">
        <f>SUM(H14:H15)</f>
        <v>15412629843</v>
      </c>
      <c r="I12" s="308">
        <f t="shared" ref="I12:J12" si="24">SUM(I14:I15)</f>
        <v>1390402841</v>
      </c>
      <c r="J12" s="308">
        <f t="shared" si="24"/>
        <v>2925468</v>
      </c>
      <c r="K12" s="26">
        <f>+H12-I12-J12</f>
        <v>14019301534</v>
      </c>
      <c r="L12" s="18"/>
      <c r="M12" s="54" t="s">
        <v>11</v>
      </c>
      <c r="N12" s="55">
        <f>SUM(N14:N15)</f>
        <v>14019301534</v>
      </c>
      <c r="O12" s="314">
        <f t="shared" ref="O12:P12" si="25">SUM(O14:O15)</f>
        <v>1972911680</v>
      </c>
      <c r="P12" s="314">
        <f t="shared" si="25"/>
        <v>11573093</v>
      </c>
      <c r="Q12" s="55">
        <f>+N12-O12-P12</f>
        <v>12034816761</v>
      </c>
      <c r="R12" s="18"/>
      <c r="S12" s="84" t="s">
        <v>11</v>
      </c>
      <c r="T12" s="85">
        <f>SUM(T14:T15)</f>
        <v>12034816761</v>
      </c>
      <c r="U12" s="104">
        <f t="shared" ref="U12:V12" si="26">SUM(U14:U15)</f>
        <v>0</v>
      </c>
      <c r="V12" s="104">
        <f t="shared" si="26"/>
        <v>0</v>
      </c>
      <c r="W12" s="85">
        <f>+T12-U12-V12</f>
        <v>12034816761</v>
      </c>
      <c r="X12" s="18"/>
      <c r="Y12" s="112" t="s">
        <v>11</v>
      </c>
      <c r="Z12" s="113">
        <f>SUM(Z14:Z15)</f>
        <v>12034816761</v>
      </c>
      <c r="AA12" s="122">
        <f t="shared" ref="AA12:AB12" si="27">SUM(AA14:AA15)</f>
        <v>0</v>
      </c>
      <c r="AB12" s="122">
        <f t="shared" si="27"/>
        <v>0</v>
      </c>
      <c r="AC12" s="113">
        <f>+Z12-AA12-AB12</f>
        <v>12034816761</v>
      </c>
      <c r="AD12" s="18"/>
      <c r="AE12" s="141" t="s">
        <v>11</v>
      </c>
      <c r="AF12" s="142">
        <f>SUM(AF14:AF15)</f>
        <v>12034816761</v>
      </c>
      <c r="AG12" s="151">
        <f t="shared" ref="AG12:AH12" si="28">SUM(AG14:AG15)</f>
        <v>0</v>
      </c>
      <c r="AH12" s="151">
        <f t="shared" si="28"/>
        <v>0</v>
      </c>
      <c r="AI12" s="142">
        <f>+AF12-AG12-AH12</f>
        <v>12034816761</v>
      </c>
      <c r="AJ12" s="18"/>
      <c r="AK12" s="171" t="s">
        <v>11</v>
      </c>
      <c r="AL12" s="172">
        <f>SUM(AL14:AL15)</f>
        <v>12034816761</v>
      </c>
      <c r="AM12" s="181">
        <f t="shared" ref="AM12:AN12" si="29">SUM(AM14:AM15)</f>
        <v>0</v>
      </c>
      <c r="AN12" s="181">
        <f t="shared" si="29"/>
        <v>0</v>
      </c>
      <c r="AO12" s="172">
        <f>+AL12-AM12-AN12</f>
        <v>12034816761</v>
      </c>
      <c r="AP12" s="18"/>
      <c r="AQ12" s="141" t="s">
        <v>11</v>
      </c>
      <c r="AR12" s="142">
        <f>SUM(AR14:AR15)</f>
        <v>12034816761</v>
      </c>
      <c r="AS12" s="151">
        <f t="shared" ref="AS12:AT12" si="30">SUM(AS14:AS15)</f>
        <v>0</v>
      </c>
      <c r="AT12" s="151">
        <f t="shared" si="30"/>
        <v>0</v>
      </c>
      <c r="AU12" s="142">
        <f>+AR12-AS12-AT12</f>
        <v>12034816761</v>
      </c>
      <c r="AV12" s="18"/>
      <c r="AW12" s="203" t="s">
        <v>11</v>
      </c>
      <c r="AX12" s="204">
        <f>SUM(AX14:AX15)</f>
        <v>12034816761</v>
      </c>
      <c r="AY12" s="213">
        <v>0</v>
      </c>
      <c r="AZ12" s="213">
        <v>0</v>
      </c>
      <c r="BA12" s="204">
        <f>+AX12-AY12-AZ12</f>
        <v>12034816761</v>
      </c>
      <c r="BB12" s="18"/>
      <c r="BC12" s="235" t="s">
        <v>11</v>
      </c>
      <c r="BD12" s="236">
        <f>SUM(BD14:BD15)</f>
        <v>12034816761</v>
      </c>
      <c r="BE12" s="236">
        <f t="shared" ref="BE12:BF12" si="31">SUM(BE14:BE15)</f>
        <v>0</v>
      </c>
      <c r="BF12" s="236">
        <f t="shared" si="31"/>
        <v>0</v>
      </c>
      <c r="BG12" s="236">
        <f>+BD12-BE12-BF12</f>
        <v>12034816761</v>
      </c>
      <c r="BH12" s="18"/>
      <c r="BI12" s="258" t="s">
        <v>11</v>
      </c>
      <c r="BJ12" s="181">
        <f>SUM(BJ14:BJ15)</f>
        <v>12034816761</v>
      </c>
      <c r="BK12" s="181">
        <f t="shared" ref="BK12:BL12" si="32">SUM(BK14:BK15)</f>
        <v>0</v>
      </c>
      <c r="BL12" s="181">
        <f t="shared" si="32"/>
        <v>0</v>
      </c>
      <c r="BM12" s="181">
        <f>+BJ12-BK12-BL12</f>
        <v>12034816761</v>
      </c>
      <c r="BN12" s="18"/>
      <c r="BO12" s="276" t="s">
        <v>11</v>
      </c>
      <c r="BP12" s="277">
        <f>SUM(BP14:BP15)</f>
        <v>12034816761</v>
      </c>
      <c r="BQ12" s="277">
        <f t="shared" ref="BQ12:BR12" si="33">SUM(BQ14:BQ15)</f>
        <v>0</v>
      </c>
      <c r="BR12" s="277">
        <f t="shared" si="33"/>
        <v>0</v>
      </c>
      <c r="BS12" s="277">
        <f>+BP12-BQ12-BR12</f>
        <v>12034816761</v>
      </c>
      <c r="BT12" s="18"/>
      <c r="BU12" s="371" t="s">
        <v>11</v>
      </c>
      <c r="BV12" s="373">
        <f>SUM(BV14:BV15)</f>
        <v>15412629843</v>
      </c>
      <c r="BW12" s="373">
        <f t="shared" ref="BW12:BX12" si="34">SUM(BW14:BW15)</f>
        <v>3363314521</v>
      </c>
      <c r="BX12" s="373">
        <f t="shared" si="34"/>
        <v>14498561</v>
      </c>
      <c r="BY12" s="373">
        <f>+BV12-BW12-BX12</f>
        <v>12034816761</v>
      </c>
      <c r="CB12" s="195"/>
    </row>
    <row r="13" spans="1:80" ht="14.25" customHeight="1" x14ac:dyDescent="0.2">
      <c r="A13" s="11" t="s">
        <v>0</v>
      </c>
      <c r="B13" s="295"/>
      <c r="C13" s="295"/>
      <c r="D13" s="295"/>
      <c r="E13" s="295"/>
      <c r="G13" s="27" t="s">
        <v>0</v>
      </c>
      <c r="H13" s="28"/>
      <c r="I13" s="309"/>
      <c r="J13" s="309"/>
      <c r="K13" s="28"/>
      <c r="M13" s="56" t="s">
        <v>0</v>
      </c>
      <c r="N13" s="57"/>
      <c r="O13" s="315"/>
      <c r="P13" s="315"/>
      <c r="Q13" s="57"/>
      <c r="S13" s="86" t="s">
        <v>0</v>
      </c>
      <c r="T13" s="87"/>
      <c r="U13" s="105"/>
      <c r="V13" s="105"/>
      <c r="W13" s="87"/>
      <c r="Y13" s="114" t="s">
        <v>0</v>
      </c>
      <c r="Z13" s="115"/>
      <c r="AA13" s="123"/>
      <c r="AB13" s="123"/>
      <c r="AC13" s="115"/>
      <c r="AE13" s="143" t="s">
        <v>0</v>
      </c>
      <c r="AF13" s="144"/>
      <c r="AG13" s="152"/>
      <c r="AH13" s="152"/>
      <c r="AI13" s="144"/>
      <c r="AK13" s="173" t="s">
        <v>0</v>
      </c>
      <c r="AL13" s="174"/>
      <c r="AM13" s="182"/>
      <c r="AN13" s="182"/>
      <c r="AO13" s="174"/>
      <c r="AQ13" s="143" t="s">
        <v>0</v>
      </c>
      <c r="AR13" s="144"/>
      <c r="AS13" s="152"/>
      <c r="AT13" s="152"/>
      <c r="AU13" s="144"/>
      <c r="AW13" s="205" t="s">
        <v>0</v>
      </c>
      <c r="AX13" s="206"/>
      <c r="AY13" s="214"/>
      <c r="AZ13" s="214"/>
      <c r="BA13" s="206"/>
      <c r="BC13" s="237" t="s">
        <v>0</v>
      </c>
      <c r="BD13" s="238"/>
      <c r="BE13" s="238"/>
      <c r="BF13" s="238"/>
      <c r="BG13" s="238"/>
      <c r="BI13" s="259" t="s">
        <v>0</v>
      </c>
      <c r="BJ13" s="182"/>
      <c r="BK13" s="182"/>
      <c r="BL13" s="182"/>
      <c r="BM13" s="182"/>
      <c r="BO13" s="278" t="s">
        <v>0</v>
      </c>
      <c r="BP13" s="279"/>
      <c r="BQ13" s="279"/>
      <c r="BR13" s="279"/>
      <c r="BS13" s="279"/>
      <c r="BU13" s="374" t="s">
        <v>0</v>
      </c>
      <c r="BV13" s="375"/>
      <c r="BW13" s="375"/>
      <c r="BX13" s="375"/>
      <c r="BY13" s="375"/>
      <c r="CB13" s="195"/>
    </row>
    <row r="14" spans="1:80" ht="14.25" customHeight="1" x14ac:dyDescent="0.2">
      <c r="A14" s="71" t="s">
        <v>46</v>
      </c>
      <c r="B14" s="72">
        <v>10719848646</v>
      </c>
      <c r="C14" s="72">
        <v>0</v>
      </c>
      <c r="D14" s="72">
        <v>0</v>
      </c>
      <c r="E14" s="72">
        <f>+B14-C14-D14</f>
        <v>10719848646</v>
      </c>
      <c r="G14" s="74" t="s">
        <v>46</v>
      </c>
      <c r="H14" s="75">
        <f>+E14</f>
        <v>10719848646</v>
      </c>
      <c r="I14" s="75">
        <v>862835819</v>
      </c>
      <c r="J14" s="75">
        <v>7</v>
      </c>
      <c r="K14" s="75">
        <f>+H14-I14-J14</f>
        <v>9857012820</v>
      </c>
      <c r="L14" s="73"/>
      <c r="M14" s="76" t="s">
        <v>46</v>
      </c>
      <c r="N14" s="77">
        <f t="shared" ref="N14:N15" si="35">+K14</f>
        <v>9857012820</v>
      </c>
      <c r="O14" s="369">
        <v>1446021734</v>
      </c>
      <c r="P14" s="369">
        <v>11573093</v>
      </c>
      <c r="Q14" s="77">
        <f>+N14-O14-P14</f>
        <v>8399417993</v>
      </c>
      <c r="R14" s="73"/>
      <c r="S14" s="92" t="s">
        <v>46</v>
      </c>
      <c r="T14" s="93">
        <f t="shared" ref="T14:T15" si="36">+Q14</f>
        <v>8399417993</v>
      </c>
      <c r="U14" s="93">
        <v>0</v>
      </c>
      <c r="V14" s="93">
        <v>0</v>
      </c>
      <c r="W14" s="93">
        <f>+T14-U14-V14</f>
        <v>8399417993</v>
      </c>
      <c r="X14" s="73"/>
      <c r="Y14" s="124" t="s">
        <v>46</v>
      </c>
      <c r="Z14" s="118">
        <f t="shared" ref="Z14:Z15" si="37">+W14</f>
        <v>8399417993</v>
      </c>
      <c r="AA14" s="118">
        <v>0</v>
      </c>
      <c r="AB14" s="118">
        <v>0</v>
      </c>
      <c r="AC14" s="118">
        <f>+Z14-AA14-AB14</f>
        <v>8399417993</v>
      </c>
      <c r="AD14" s="73"/>
      <c r="AE14" s="153" t="s">
        <v>46</v>
      </c>
      <c r="AF14" s="147">
        <f t="shared" ref="AF14:AF15" si="38">+AC14</f>
        <v>8399417993</v>
      </c>
      <c r="AG14" s="147">
        <v>0</v>
      </c>
      <c r="AH14" s="147">
        <v>0</v>
      </c>
      <c r="AI14" s="147">
        <f>+AF14-AG14-AH14</f>
        <v>8399417993</v>
      </c>
      <c r="AJ14" s="73"/>
      <c r="AK14" s="183" t="s">
        <v>46</v>
      </c>
      <c r="AL14" s="177">
        <f t="shared" ref="AL14:AL15" si="39">+AI14</f>
        <v>8399417993</v>
      </c>
      <c r="AM14" s="177">
        <v>0</v>
      </c>
      <c r="AN14" s="177">
        <v>0</v>
      </c>
      <c r="AO14" s="177">
        <f>+AL14-AM14-AN14</f>
        <v>8399417993</v>
      </c>
      <c r="AP14" s="73"/>
      <c r="AQ14" s="153" t="s">
        <v>46</v>
      </c>
      <c r="AR14" s="147">
        <f t="shared" ref="AR14:AR15" si="40">+AO14</f>
        <v>8399417993</v>
      </c>
      <c r="AS14" s="147">
        <v>0</v>
      </c>
      <c r="AT14" s="147">
        <v>0</v>
      </c>
      <c r="AU14" s="147">
        <f>+AR14-AS14-AT14</f>
        <v>8399417993</v>
      </c>
      <c r="AV14" s="73"/>
      <c r="AW14" s="215" t="s">
        <v>46</v>
      </c>
      <c r="AX14" s="209">
        <f t="shared" ref="AX14:AX15" si="41">+AU14</f>
        <v>8399417993</v>
      </c>
      <c r="AY14" s="209">
        <v>0</v>
      </c>
      <c r="AZ14" s="209">
        <v>0</v>
      </c>
      <c r="BA14" s="209">
        <f>+AX14-AY14-AZ14</f>
        <v>8399417993</v>
      </c>
      <c r="BB14" s="73"/>
      <c r="BC14" s="239" t="s">
        <v>46</v>
      </c>
      <c r="BD14" s="240">
        <f t="shared" ref="BD14:BD15" si="42">+BA14</f>
        <v>8399417993</v>
      </c>
      <c r="BE14" s="240">
        <v>0</v>
      </c>
      <c r="BF14" s="240">
        <v>0</v>
      </c>
      <c r="BG14" s="240">
        <f>+BD14-BE14-BF14</f>
        <v>8399417993</v>
      </c>
      <c r="BH14" s="73"/>
      <c r="BI14" s="183" t="s">
        <v>46</v>
      </c>
      <c r="BJ14" s="177">
        <f t="shared" ref="BJ14:BJ15" si="43">+BG14</f>
        <v>8399417993</v>
      </c>
      <c r="BK14" s="357">
        <v>0</v>
      </c>
      <c r="BL14" s="357">
        <v>0</v>
      </c>
      <c r="BM14" s="177">
        <f>+BJ14-BK14-BL14</f>
        <v>8399417993</v>
      </c>
      <c r="BN14" s="73"/>
      <c r="BO14" s="280" t="s">
        <v>46</v>
      </c>
      <c r="BP14" s="281">
        <f t="shared" ref="BP14:BP15" si="44">+BM14</f>
        <v>8399417993</v>
      </c>
      <c r="BQ14" s="358">
        <v>0</v>
      </c>
      <c r="BR14" s="358">
        <v>0</v>
      </c>
      <c r="BS14" s="281">
        <f>+BP14-BQ14-BR14</f>
        <v>8399417993</v>
      </c>
      <c r="BT14" s="73"/>
      <c r="BU14" s="376" t="s">
        <v>46</v>
      </c>
      <c r="BV14" s="377">
        <f>+B14</f>
        <v>10719848646</v>
      </c>
      <c r="BW14" s="377">
        <f>+C14+I14+O14+U14+AA14+AG14+AM14+AS14+AY14+BE14+BK14+BQ14</f>
        <v>2308857553</v>
      </c>
      <c r="BX14" s="377">
        <f>+D14+J14+P14+V14+AB14+AH14+AN14+AT14+AZ14+BF14+BL14+BR14</f>
        <v>11573100</v>
      </c>
      <c r="BY14" s="377">
        <f t="shared" ref="BY14:BY15" si="45">+BV14-BW14-BX14</f>
        <v>8399417993</v>
      </c>
      <c r="CB14" s="195"/>
    </row>
    <row r="15" spans="1:80" ht="14.25" customHeight="1" x14ac:dyDescent="0.2">
      <c r="A15" s="13" t="s">
        <v>47</v>
      </c>
      <c r="B15" s="72">
        <v>4692781197</v>
      </c>
      <c r="C15" s="72">
        <v>0</v>
      </c>
      <c r="D15" s="72">
        <v>0</v>
      </c>
      <c r="E15" s="72">
        <f>+B15-C15-D15</f>
        <v>4692781197</v>
      </c>
      <c r="G15" s="29" t="s">
        <v>47</v>
      </c>
      <c r="H15" s="30">
        <f>+E15</f>
        <v>4692781197</v>
      </c>
      <c r="I15" s="75">
        <v>527567022</v>
      </c>
      <c r="J15" s="75">
        <v>2925461</v>
      </c>
      <c r="K15" s="30">
        <f>+H15-I15-J15</f>
        <v>4162288714</v>
      </c>
      <c r="M15" s="58" t="s">
        <v>47</v>
      </c>
      <c r="N15" s="59">
        <f t="shared" si="35"/>
        <v>4162288714</v>
      </c>
      <c r="O15" s="369">
        <v>526889946</v>
      </c>
      <c r="P15" s="369">
        <v>0</v>
      </c>
      <c r="Q15" s="59">
        <f>+N15-O15-P15</f>
        <v>3635398768</v>
      </c>
      <c r="S15" s="88" t="s">
        <v>47</v>
      </c>
      <c r="T15" s="89">
        <f t="shared" si="36"/>
        <v>3635398768</v>
      </c>
      <c r="U15" s="93">
        <v>0</v>
      </c>
      <c r="V15" s="93">
        <v>0</v>
      </c>
      <c r="W15" s="89">
        <f>+T15-U15-V15</f>
        <v>3635398768</v>
      </c>
      <c r="Y15" s="116" t="s">
        <v>47</v>
      </c>
      <c r="Z15" s="117">
        <f t="shared" si="37"/>
        <v>3635398768</v>
      </c>
      <c r="AA15" s="118">
        <v>0</v>
      </c>
      <c r="AB15" s="118">
        <v>0</v>
      </c>
      <c r="AC15" s="117">
        <f>+Z15-AA15-AB15</f>
        <v>3635398768</v>
      </c>
      <c r="AE15" s="145" t="s">
        <v>47</v>
      </c>
      <c r="AF15" s="146">
        <f t="shared" si="38"/>
        <v>3635398768</v>
      </c>
      <c r="AG15" s="147">
        <v>0</v>
      </c>
      <c r="AH15" s="147">
        <v>0</v>
      </c>
      <c r="AI15" s="146">
        <f>+AF15-AG15-AH15</f>
        <v>3635398768</v>
      </c>
      <c r="AK15" s="175" t="s">
        <v>47</v>
      </c>
      <c r="AL15" s="176">
        <f t="shared" si="39"/>
        <v>3635398768</v>
      </c>
      <c r="AM15" s="177">
        <v>0</v>
      </c>
      <c r="AN15" s="177">
        <v>0</v>
      </c>
      <c r="AO15" s="176">
        <f>+AL15-AM15-AN15</f>
        <v>3635398768</v>
      </c>
      <c r="AQ15" s="145" t="s">
        <v>47</v>
      </c>
      <c r="AR15" s="146">
        <f t="shared" si="40"/>
        <v>3635398768</v>
      </c>
      <c r="AS15" s="147">
        <v>0</v>
      </c>
      <c r="AT15" s="147">
        <v>0</v>
      </c>
      <c r="AU15" s="146">
        <f>+AR15-AS15-AT15</f>
        <v>3635398768</v>
      </c>
      <c r="AW15" s="207" t="s">
        <v>47</v>
      </c>
      <c r="AX15" s="208">
        <f t="shared" si="41"/>
        <v>3635398768</v>
      </c>
      <c r="AY15" s="209">
        <v>0</v>
      </c>
      <c r="AZ15" s="209">
        <v>0</v>
      </c>
      <c r="BA15" s="208">
        <f>+AX15-AY15-AZ15</f>
        <v>3635398768</v>
      </c>
      <c r="BC15" s="239" t="s">
        <v>47</v>
      </c>
      <c r="BD15" s="240">
        <f t="shared" si="42"/>
        <v>3635398768</v>
      </c>
      <c r="BE15" s="240">
        <v>0</v>
      </c>
      <c r="BF15" s="240">
        <v>0</v>
      </c>
      <c r="BG15" s="240">
        <f>+BD15-BE15-BF15</f>
        <v>3635398768</v>
      </c>
      <c r="BI15" s="183" t="s">
        <v>47</v>
      </c>
      <c r="BJ15" s="177">
        <f t="shared" si="43"/>
        <v>3635398768</v>
      </c>
      <c r="BK15" s="357">
        <v>0</v>
      </c>
      <c r="BL15" s="357">
        <v>0</v>
      </c>
      <c r="BM15" s="177">
        <f>+BJ15-BK15-BL15</f>
        <v>3635398768</v>
      </c>
      <c r="BO15" s="280" t="s">
        <v>47</v>
      </c>
      <c r="BP15" s="281">
        <f t="shared" si="44"/>
        <v>3635398768</v>
      </c>
      <c r="BQ15" s="358">
        <v>0</v>
      </c>
      <c r="BR15" s="358">
        <v>0</v>
      </c>
      <c r="BS15" s="281">
        <f>+BP15-BQ15-BR15</f>
        <v>3635398768</v>
      </c>
      <c r="BU15" s="378" t="s">
        <v>47</v>
      </c>
      <c r="BV15" s="377">
        <f>+B15</f>
        <v>4692781197</v>
      </c>
      <c r="BW15" s="377">
        <f>+C15+I15+O15+U15+AA15+AG15+AM15+AS15+AY15+BE15+BK15+BQ15</f>
        <v>1054456968</v>
      </c>
      <c r="BX15" s="377">
        <f>+D15+J15+P15+V15+AB15+AH15+AN15+AT15+AZ15+BF15+BL15+BR15</f>
        <v>2925461</v>
      </c>
      <c r="BY15" s="377">
        <f t="shared" si="45"/>
        <v>3635398768</v>
      </c>
      <c r="CB15" s="195"/>
    </row>
    <row r="16" spans="1:80" ht="14.25" customHeight="1" x14ac:dyDescent="0.2">
      <c r="A16" s="17"/>
      <c r="B16" s="293"/>
      <c r="C16" s="293"/>
      <c r="D16" s="293"/>
      <c r="E16" s="293"/>
      <c r="G16" s="31"/>
      <c r="H16" s="32"/>
      <c r="I16" s="310"/>
      <c r="J16" s="310"/>
      <c r="K16" s="32"/>
      <c r="M16" s="60"/>
      <c r="N16" s="61"/>
      <c r="O16" s="316"/>
      <c r="P16" s="316"/>
      <c r="Q16" s="61"/>
      <c r="S16" s="90"/>
      <c r="T16" s="91"/>
      <c r="U16" s="103"/>
      <c r="V16" s="103"/>
      <c r="W16" s="91"/>
      <c r="Y16" s="119"/>
      <c r="Z16" s="120"/>
      <c r="AA16" s="121"/>
      <c r="AB16" s="121"/>
      <c r="AC16" s="120"/>
      <c r="AE16" s="148"/>
      <c r="AF16" s="149"/>
      <c r="AG16" s="150"/>
      <c r="AH16" s="150"/>
      <c r="AI16" s="149"/>
      <c r="AK16" s="178"/>
      <c r="AL16" s="179"/>
      <c r="AM16" s="180"/>
      <c r="AN16" s="180"/>
      <c r="AO16" s="179"/>
      <c r="AQ16" s="148"/>
      <c r="AR16" s="149"/>
      <c r="AS16" s="150"/>
      <c r="AT16" s="150"/>
      <c r="AU16" s="149"/>
      <c r="AW16" s="210"/>
      <c r="AX16" s="211"/>
      <c r="AY16" s="212"/>
      <c r="AZ16" s="212"/>
      <c r="BA16" s="211"/>
      <c r="BC16" s="241"/>
      <c r="BD16" s="242"/>
      <c r="BE16" s="242"/>
      <c r="BF16" s="242"/>
      <c r="BG16" s="242"/>
      <c r="BI16" s="260"/>
      <c r="BJ16" s="180"/>
      <c r="BK16" s="180"/>
      <c r="BL16" s="180"/>
      <c r="BM16" s="180"/>
      <c r="BO16" s="282"/>
      <c r="BP16" s="283"/>
      <c r="BQ16" s="283"/>
      <c r="BR16" s="283"/>
      <c r="BS16" s="283"/>
      <c r="BU16" s="379"/>
      <c r="BV16" s="380"/>
      <c r="BW16" s="380"/>
      <c r="BX16" s="380"/>
      <c r="BY16" s="380"/>
      <c r="CB16" s="195"/>
    </row>
    <row r="17" spans="1:80" ht="14.25" customHeight="1" x14ac:dyDescent="0.2">
      <c r="A17" s="15" t="s">
        <v>12</v>
      </c>
      <c r="B17" s="294">
        <f>SUM(B19:B26)</f>
        <v>13578478483</v>
      </c>
      <c r="C17" s="294">
        <f t="shared" ref="C17:E17" si="46">SUM(C19:C26)</f>
        <v>0</v>
      </c>
      <c r="D17" s="294">
        <f t="shared" si="46"/>
        <v>0</v>
      </c>
      <c r="E17" s="294">
        <f t="shared" si="46"/>
        <v>13578478483</v>
      </c>
      <c r="G17" s="25" t="s">
        <v>12</v>
      </c>
      <c r="H17" s="26">
        <f>SUM(H19:H26)</f>
        <v>13578478483</v>
      </c>
      <c r="I17" s="308">
        <f t="shared" ref="I17:K17" si="47">SUM(I19:I26)</f>
        <v>731181055</v>
      </c>
      <c r="J17" s="308">
        <f t="shared" si="47"/>
        <v>1800004</v>
      </c>
      <c r="K17" s="26">
        <f t="shared" si="47"/>
        <v>12845497424</v>
      </c>
      <c r="L17" s="18"/>
      <c r="M17" s="54" t="s">
        <v>12</v>
      </c>
      <c r="N17" s="55">
        <f>SUM(N19:N26)</f>
        <v>12845497424</v>
      </c>
      <c r="O17" s="314">
        <f t="shared" ref="O17:Q17" si="48">SUM(O19:O26)</f>
        <v>606814444</v>
      </c>
      <c r="P17" s="314">
        <f t="shared" si="48"/>
        <v>15200</v>
      </c>
      <c r="Q17" s="55">
        <f t="shared" si="48"/>
        <v>12238667780</v>
      </c>
      <c r="R17" s="18"/>
      <c r="S17" s="84" t="s">
        <v>12</v>
      </c>
      <c r="T17" s="85">
        <f>SUM(T19:T26)</f>
        <v>12238667780</v>
      </c>
      <c r="U17" s="104">
        <f t="shared" ref="U17:W17" si="49">SUM(U19:U26)</f>
        <v>0</v>
      </c>
      <c r="V17" s="104">
        <f t="shared" si="49"/>
        <v>0</v>
      </c>
      <c r="W17" s="85">
        <f t="shared" si="49"/>
        <v>12238667780</v>
      </c>
      <c r="X17" s="18"/>
      <c r="Y17" s="112" t="s">
        <v>12</v>
      </c>
      <c r="Z17" s="113">
        <f>SUM(Z19:Z26)</f>
        <v>12238667780</v>
      </c>
      <c r="AA17" s="122">
        <f t="shared" ref="AA17:AC17" si="50">SUM(AA19:AA26)</f>
        <v>0</v>
      </c>
      <c r="AB17" s="122">
        <f t="shared" si="50"/>
        <v>0</v>
      </c>
      <c r="AC17" s="113">
        <f t="shared" si="50"/>
        <v>12238667780</v>
      </c>
      <c r="AD17" s="18"/>
      <c r="AE17" s="141" t="s">
        <v>12</v>
      </c>
      <c r="AF17" s="142">
        <v>13578478483</v>
      </c>
      <c r="AG17" s="142">
        <v>0</v>
      </c>
      <c r="AH17" s="142">
        <v>0</v>
      </c>
      <c r="AI17" s="142">
        <v>13578478483</v>
      </c>
      <c r="AJ17" s="18"/>
      <c r="AK17" s="171" t="s">
        <v>12</v>
      </c>
      <c r="AL17" s="172">
        <v>13578478483</v>
      </c>
      <c r="AM17" s="181">
        <v>0</v>
      </c>
      <c r="AN17" s="181">
        <v>0</v>
      </c>
      <c r="AO17" s="172">
        <v>13578478483</v>
      </c>
      <c r="AP17" s="18"/>
      <c r="AQ17" s="141" t="s">
        <v>12</v>
      </c>
      <c r="AR17" s="142">
        <f>SUM(AR19:AR26)</f>
        <v>12238667780</v>
      </c>
      <c r="AS17" s="151">
        <f t="shared" ref="AS17:AU17" si="51">SUM(AS19:AS26)</f>
        <v>0</v>
      </c>
      <c r="AT17" s="151">
        <f t="shared" si="51"/>
        <v>0</v>
      </c>
      <c r="AU17" s="142">
        <f t="shared" si="51"/>
        <v>12238667780</v>
      </c>
      <c r="AV17" s="18"/>
      <c r="AW17" s="203" t="s">
        <v>12</v>
      </c>
      <c r="AX17" s="204">
        <f>SUM(AX19:AX26)</f>
        <v>12238667780</v>
      </c>
      <c r="AY17" s="213">
        <f t="shared" ref="AY17:BA17" si="52">SUM(AY19:AY26)</f>
        <v>0</v>
      </c>
      <c r="AZ17" s="213">
        <f t="shared" si="52"/>
        <v>0</v>
      </c>
      <c r="BA17" s="204">
        <f t="shared" si="52"/>
        <v>12238667780</v>
      </c>
      <c r="BB17" s="18"/>
      <c r="BC17" s="235" t="s">
        <v>12</v>
      </c>
      <c r="BD17" s="236">
        <f>SUM(BD19:BD26)</f>
        <v>12238667780</v>
      </c>
      <c r="BE17" s="236">
        <f t="shared" ref="BE17:BG17" si="53">SUM(BE19:BE26)</f>
        <v>0</v>
      </c>
      <c r="BF17" s="236">
        <f t="shared" si="53"/>
        <v>0</v>
      </c>
      <c r="BG17" s="236">
        <f t="shared" si="53"/>
        <v>12238667780</v>
      </c>
      <c r="BH17" s="18"/>
      <c r="BI17" s="258" t="s">
        <v>12</v>
      </c>
      <c r="BJ17" s="181">
        <f>SUM(BJ19:BJ26)</f>
        <v>12238667780</v>
      </c>
      <c r="BK17" s="181">
        <f t="shared" ref="BK17:BM17" si="54">SUM(BK19:BK26)</f>
        <v>0</v>
      </c>
      <c r="BL17" s="181">
        <f t="shared" si="54"/>
        <v>0</v>
      </c>
      <c r="BM17" s="181">
        <f t="shared" si="54"/>
        <v>12238667780</v>
      </c>
      <c r="BN17" s="18"/>
      <c r="BO17" s="276" t="s">
        <v>12</v>
      </c>
      <c r="BP17" s="277">
        <f>SUM(BP19:BP26)</f>
        <v>12238667780</v>
      </c>
      <c r="BQ17" s="277">
        <f t="shared" ref="BQ17:BS17" si="55">SUM(BQ19:BQ26)</f>
        <v>0</v>
      </c>
      <c r="BR17" s="277">
        <f t="shared" si="55"/>
        <v>0</v>
      </c>
      <c r="BS17" s="277">
        <f t="shared" si="55"/>
        <v>12238667780</v>
      </c>
      <c r="BT17" s="18"/>
      <c r="BU17" s="371" t="s">
        <v>12</v>
      </c>
      <c r="BV17" s="373">
        <f>SUM(BV19:BV26)</f>
        <v>13578478483</v>
      </c>
      <c r="BW17" s="373">
        <f t="shared" ref="BW17:BY17" si="56">SUM(BW19:BW26)</f>
        <v>1337995499</v>
      </c>
      <c r="BX17" s="373">
        <f t="shared" si="56"/>
        <v>1815204</v>
      </c>
      <c r="BY17" s="373">
        <f t="shared" si="56"/>
        <v>12238667780</v>
      </c>
      <c r="CB17" s="195"/>
    </row>
    <row r="18" spans="1:80" ht="14.25" customHeight="1" x14ac:dyDescent="0.2">
      <c r="A18" s="11" t="s">
        <v>0</v>
      </c>
      <c r="B18" s="295"/>
      <c r="C18" s="295"/>
      <c r="D18" s="295"/>
      <c r="E18" s="295"/>
      <c r="G18" s="27" t="s">
        <v>0</v>
      </c>
      <c r="H18" s="28"/>
      <c r="I18" s="309"/>
      <c r="J18" s="309"/>
      <c r="K18" s="28"/>
      <c r="M18" s="56" t="s">
        <v>0</v>
      </c>
      <c r="N18" s="57"/>
      <c r="O18" s="315"/>
      <c r="P18" s="315"/>
      <c r="Q18" s="57"/>
      <c r="S18" s="86" t="s">
        <v>0</v>
      </c>
      <c r="T18" s="87"/>
      <c r="U18" s="105"/>
      <c r="V18" s="105"/>
      <c r="W18" s="87"/>
      <c r="Y18" s="114" t="s">
        <v>0</v>
      </c>
      <c r="Z18" s="115"/>
      <c r="AA18" s="123"/>
      <c r="AB18" s="123"/>
      <c r="AC18" s="115"/>
      <c r="AE18" s="143" t="s">
        <v>0</v>
      </c>
      <c r="AF18" s="144"/>
      <c r="AG18" s="152"/>
      <c r="AH18" s="152"/>
      <c r="AI18" s="144"/>
      <c r="AK18" s="173" t="s">
        <v>0</v>
      </c>
      <c r="AL18" s="174"/>
      <c r="AM18" s="182"/>
      <c r="AN18" s="182"/>
      <c r="AO18" s="174"/>
      <c r="AQ18" s="143" t="s">
        <v>0</v>
      </c>
      <c r="AR18" s="144"/>
      <c r="AS18" s="152"/>
      <c r="AT18" s="152"/>
      <c r="AU18" s="144"/>
      <c r="AW18" s="205" t="s">
        <v>0</v>
      </c>
      <c r="AX18" s="206"/>
      <c r="AY18" s="214"/>
      <c r="AZ18" s="214"/>
      <c r="BA18" s="206"/>
      <c r="BC18" s="237" t="s">
        <v>0</v>
      </c>
      <c r="BD18" s="238"/>
      <c r="BE18" s="238"/>
      <c r="BF18" s="238"/>
      <c r="BG18" s="238"/>
      <c r="BI18" s="259" t="s">
        <v>0</v>
      </c>
      <c r="BJ18" s="182"/>
      <c r="BK18" s="182"/>
      <c r="BL18" s="182"/>
      <c r="BM18" s="182"/>
      <c r="BO18" s="278" t="s">
        <v>0</v>
      </c>
      <c r="BP18" s="279"/>
      <c r="BQ18" s="279"/>
      <c r="BR18" s="279"/>
      <c r="BS18" s="279"/>
      <c r="BU18" s="437" t="s">
        <v>0</v>
      </c>
      <c r="BV18" s="438"/>
      <c r="BW18" s="438"/>
      <c r="BX18" s="438"/>
      <c r="BY18" s="438"/>
      <c r="CB18" s="195"/>
    </row>
    <row r="19" spans="1:80" ht="14.25" customHeight="1" x14ac:dyDescent="0.2">
      <c r="A19" s="13" t="s">
        <v>83</v>
      </c>
      <c r="B19" s="72">
        <v>1800000</v>
      </c>
      <c r="C19" s="72">
        <v>0</v>
      </c>
      <c r="D19" s="72">
        <v>0</v>
      </c>
      <c r="E19" s="72">
        <f t="shared" ref="E19:E20" si="57">+B19-C19-D19</f>
        <v>1800000</v>
      </c>
      <c r="G19" s="29" t="s">
        <v>83</v>
      </c>
      <c r="H19" s="30">
        <f t="shared" ref="H19:H20" si="58">+E19</f>
        <v>1800000</v>
      </c>
      <c r="I19" s="75">
        <v>0</v>
      </c>
      <c r="J19" s="75">
        <v>0</v>
      </c>
      <c r="K19" s="30">
        <f t="shared" ref="K19:K20" si="59">+H19-I19-J19</f>
        <v>1800000</v>
      </c>
      <c r="M19" s="58" t="s">
        <v>83</v>
      </c>
      <c r="N19" s="59">
        <f t="shared" ref="N19:N20" si="60">+K19</f>
        <v>1800000</v>
      </c>
      <c r="O19" s="369">
        <v>0</v>
      </c>
      <c r="P19" s="369">
        <v>0</v>
      </c>
      <c r="Q19" s="59">
        <f t="shared" ref="Q19:Q20" si="61">+N19-O19-P19</f>
        <v>1800000</v>
      </c>
      <c r="S19" s="88" t="s">
        <v>83</v>
      </c>
      <c r="T19" s="89">
        <f t="shared" ref="T19:T20" si="62">+Q19</f>
        <v>1800000</v>
      </c>
      <c r="U19" s="93">
        <v>0</v>
      </c>
      <c r="V19" s="93">
        <v>0</v>
      </c>
      <c r="W19" s="89">
        <f t="shared" ref="W19:W20" si="63">+T19-U19-V19</f>
        <v>1800000</v>
      </c>
      <c r="Y19" s="116" t="s">
        <v>83</v>
      </c>
      <c r="Z19" s="117">
        <f t="shared" ref="Z19:Z20" si="64">+W19</f>
        <v>1800000</v>
      </c>
      <c r="AA19" s="118">
        <v>0</v>
      </c>
      <c r="AB19" s="118">
        <v>0</v>
      </c>
      <c r="AC19" s="117">
        <f t="shared" ref="AC19:AC20" si="65">+Z19-AA19-AB19</f>
        <v>1800000</v>
      </c>
      <c r="AE19" s="145" t="s">
        <v>83</v>
      </c>
      <c r="AF19" s="146">
        <f t="shared" ref="AF19:AF20" si="66">+AC19</f>
        <v>1800000</v>
      </c>
      <c r="AG19" s="147">
        <v>0</v>
      </c>
      <c r="AH19" s="147">
        <v>0</v>
      </c>
      <c r="AI19" s="146">
        <f t="shared" ref="AI19:AI20" si="67">+AF19-AG19-AH19</f>
        <v>1800000</v>
      </c>
      <c r="AK19" s="175" t="s">
        <v>83</v>
      </c>
      <c r="AL19" s="176">
        <f t="shared" ref="AL19:AL20" si="68">+AI19</f>
        <v>1800000</v>
      </c>
      <c r="AM19" s="177">
        <v>0</v>
      </c>
      <c r="AN19" s="177">
        <v>0</v>
      </c>
      <c r="AO19" s="176">
        <f t="shared" ref="AO19:AO20" si="69">+AL19-AM19-AN19</f>
        <v>1800000</v>
      </c>
      <c r="AQ19" s="145" t="s">
        <v>83</v>
      </c>
      <c r="AR19" s="146">
        <f t="shared" ref="AR19:AR20" si="70">+AO19</f>
        <v>1800000</v>
      </c>
      <c r="AS19" s="147">
        <v>0</v>
      </c>
      <c r="AT19" s="147">
        <v>0</v>
      </c>
      <c r="AU19" s="146">
        <f t="shared" ref="AU19:AU20" si="71">+AR19-AS19-AT19</f>
        <v>1800000</v>
      </c>
      <c r="AW19" s="207" t="s">
        <v>83</v>
      </c>
      <c r="AX19" s="208">
        <f t="shared" ref="AX19:AX20" si="72">+AU19</f>
        <v>1800000</v>
      </c>
      <c r="AY19" s="209">
        <v>0</v>
      </c>
      <c r="AZ19" s="209">
        <v>0</v>
      </c>
      <c r="BA19" s="208">
        <f t="shared" ref="BA19:BA20" si="73">+AX19-AY19-AZ19</f>
        <v>1800000</v>
      </c>
      <c r="BC19" s="239" t="s">
        <v>83</v>
      </c>
      <c r="BD19" s="240">
        <f t="shared" ref="BD19:BD20" si="74">+BA19</f>
        <v>1800000</v>
      </c>
      <c r="BE19" s="240">
        <v>0</v>
      </c>
      <c r="BF19" s="240">
        <v>0</v>
      </c>
      <c r="BG19" s="240">
        <f t="shared" ref="BG19:BG20" si="75">+BD19-BE19-BF19</f>
        <v>1800000</v>
      </c>
      <c r="BI19" s="183" t="s">
        <v>83</v>
      </c>
      <c r="BJ19" s="177">
        <f t="shared" ref="BJ19:BJ20" si="76">+BG19</f>
        <v>1800000</v>
      </c>
      <c r="BK19" s="357">
        <v>0</v>
      </c>
      <c r="BL19" s="357">
        <v>0</v>
      </c>
      <c r="BM19" s="177">
        <f t="shared" ref="BM19:BM20" si="77">+BJ19-BK19-BL19</f>
        <v>1800000</v>
      </c>
      <c r="BO19" s="280" t="s">
        <v>83</v>
      </c>
      <c r="BP19" s="281">
        <f t="shared" ref="BP19:BP20" si="78">+BM19</f>
        <v>1800000</v>
      </c>
      <c r="BQ19" s="358">
        <v>0</v>
      </c>
      <c r="BR19" s="358">
        <v>0</v>
      </c>
      <c r="BS19" s="281">
        <f t="shared" ref="BS19:BS20" si="79">+BP19-BQ19-BR19</f>
        <v>1800000</v>
      </c>
      <c r="BU19" s="436" t="s">
        <v>83</v>
      </c>
      <c r="BV19" s="435">
        <f t="shared" ref="BV19:BV20" si="80">+B19</f>
        <v>1800000</v>
      </c>
      <c r="BW19" s="435">
        <f t="shared" ref="BW19:BW20" si="81">+C19+I19+O19+U19+AA19+AG19+AM19+AS19+AY19+BE19+BK19+BQ19</f>
        <v>0</v>
      </c>
      <c r="BX19" s="435">
        <f t="shared" ref="BX19:BX20" si="82">+D19+J19+P19+V19+AB19+AH19+AN19+AT19+AZ19+BF19+BL19+BR19</f>
        <v>0</v>
      </c>
      <c r="BY19" s="435">
        <f t="shared" ref="BY19:BY20" si="83">+BV19-BW19-BX19</f>
        <v>1800000</v>
      </c>
      <c r="CB19" s="195"/>
    </row>
    <row r="20" spans="1:80" ht="22.5" customHeight="1" x14ac:dyDescent="0.2">
      <c r="A20" s="13" t="s">
        <v>80</v>
      </c>
      <c r="B20" s="72">
        <v>4638229955</v>
      </c>
      <c r="C20" s="72">
        <v>0</v>
      </c>
      <c r="D20" s="72">
        <v>0</v>
      </c>
      <c r="E20" s="72">
        <f t="shared" si="57"/>
        <v>4638229955</v>
      </c>
      <c r="G20" s="29" t="s">
        <v>80</v>
      </c>
      <c r="H20" s="30">
        <f t="shared" si="58"/>
        <v>4638229955</v>
      </c>
      <c r="I20" s="75">
        <v>0</v>
      </c>
      <c r="J20" s="75">
        <v>0</v>
      </c>
      <c r="K20" s="30">
        <f t="shared" si="59"/>
        <v>4638229955</v>
      </c>
      <c r="M20" s="58" t="s">
        <v>80</v>
      </c>
      <c r="N20" s="59">
        <f t="shared" si="60"/>
        <v>4638229955</v>
      </c>
      <c r="O20" s="369">
        <v>0</v>
      </c>
      <c r="P20" s="369">
        <v>0</v>
      </c>
      <c r="Q20" s="59">
        <f t="shared" si="61"/>
        <v>4638229955</v>
      </c>
      <c r="S20" s="88" t="s">
        <v>80</v>
      </c>
      <c r="T20" s="89">
        <f t="shared" si="62"/>
        <v>4638229955</v>
      </c>
      <c r="U20" s="93">
        <v>0</v>
      </c>
      <c r="V20" s="93">
        <v>0</v>
      </c>
      <c r="W20" s="89">
        <f t="shared" si="63"/>
        <v>4638229955</v>
      </c>
      <c r="Y20" s="116" t="s">
        <v>80</v>
      </c>
      <c r="Z20" s="117">
        <f t="shared" si="64"/>
        <v>4638229955</v>
      </c>
      <c r="AA20" s="118">
        <v>0</v>
      </c>
      <c r="AB20" s="118">
        <v>0</v>
      </c>
      <c r="AC20" s="117">
        <f t="shared" si="65"/>
        <v>4638229955</v>
      </c>
      <c r="AE20" s="145" t="s">
        <v>80</v>
      </c>
      <c r="AF20" s="146">
        <f t="shared" si="66"/>
        <v>4638229955</v>
      </c>
      <c r="AG20" s="147">
        <v>0</v>
      </c>
      <c r="AH20" s="147">
        <v>0</v>
      </c>
      <c r="AI20" s="146">
        <f t="shared" si="67"/>
        <v>4638229955</v>
      </c>
      <c r="AK20" s="175" t="s">
        <v>80</v>
      </c>
      <c r="AL20" s="176">
        <f t="shared" si="68"/>
        <v>4638229955</v>
      </c>
      <c r="AM20" s="177">
        <v>0</v>
      </c>
      <c r="AN20" s="177">
        <v>0</v>
      </c>
      <c r="AO20" s="176">
        <f t="shared" si="69"/>
        <v>4638229955</v>
      </c>
      <c r="AQ20" s="145" t="s">
        <v>80</v>
      </c>
      <c r="AR20" s="146">
        <f t="shared" si="70"/>
        <v>4638229955</v>
      </c>
      <c r="AS20" s="147">
        <v>0</v>
      </c>
      <c r="AT20" s="147">
        <v>0</v>
      </c>
      <c r="AU20" s="146">
        <f t="shared" si="71"/>
        <v>4638229955</v>
      </c>
      <c r="AW20" s="207" t="s">
        <v>80</v>
      </c>
      <c r="AX20" s="208">
        <f t="shared" si="72"/>
        <v>4638229955</v>
      </c>
      <c r="AY20" s="209">
        <v>0</v>
      </c>
      <c r="AZ20" s="209">
        <v>0</v>
      </c>
      <c r="BA20" s="208">
        <f t="shared" si="73"/>
        <v>4638229955</v>
      </c>
      <c r="BC20" s="239" t="s">
        <v>80</v>
      </c>
      <c r="BD20" s="240">
        <f t="shared" si="74"/>
        <v>4638229955</v>
      </c>
      <c r="BE20" s="240">
        <v>0</v>
      </c>
      <c r="BF20" s="240">
        <v>0</v>
      </c>
      <c r="BG20" s="240">
        <f t="shared" si="75"/>
        <v>4638229955</v>
      </c>
      <c r="BI20" s="183" t="s">
        <v>80</v>
      </c>
      <c r="BJ20" s="177">
        <f t="shared" si="76"/>
        <v>4638229955</v>
      </c>
      <c r="BK20" s="357">
        <v>0</v>
      </c>
      <c r="BL20" s="357">
        <v>0</v>
      </c>
      <c r="BM20" s="177">
        <f t="shared" si="77"/>
        <v>4638229955</v>
      </c>
      <c r="BO20" s="280" t="s">
        <v>80</v>
      </c>
      <c r="BP20" s="281">
        <f t="shared" si="78"/>
        <v>4638229955</v>
      </c>
      <c r="BQ20" s="358">
        <v>0</v>
      </c>
      <c r="BR20" s="358">
        <v>0</v>
      </c>
      <c r="BS20" s="281">
        <f t="shared" si="79"/>
        <v>4638229955</v>
      </c>
      <c r="BU20" s="436" t="s">
        <v>80</v>
      </c>
      <c r="BV20" s="435">
        <f t="shared" si="80"/>
        <v>4638229955</v>
      </c>
      <c r="BW20" s="435">
        <f t="shared" si="81"/>
        <v>0</v>
      </c>
      <c r="BX20" s="435">
        <f t="shared" si="82"/>
        <v>0</v>
      </c>
      <c r="BY20" s="435">
        <f t="shared" si="83"/>
        <v>4638229955</v>
      </c>
      <c r="CB20" s="195"/>
    </row>
    <row r="21" spans="1:80" ht="22.5" customHeight="1" x14ac:dyDescent="0.2">
      <c r="A21" s="13" t="s">
        <v>81</v>
      </c>
      <c r="B21" s="72">
        <v>923781667</v>
      </c>
      <c r="C21" s="72">
        <v>0</v>
      </c>
      <c r="D21" s="72">
        <v>0</v>
      </c>
      <c r="E21" s="72">
        <f t="shared" ref="E21:E26" si="84">+B21-C21-D21</f>
        <v>923781667</v>
      </c>
      <c r="G21" s="29" t="s">
        <v>81</v>
      </c>
      <c r="H21" s="30">
        <f t="shared" ref="H21:H26" si="85">+E21</f>
        <v>923781667</v>
      </c>
      <c r="I21" s="75">
        <v>261399498</v>
      </c>
      <c r="J21" s="75">
        <v>0</v>
      </c>
      <c r="K21" s="30">
        <f t="shared" ref="K21:K26" si="86">+H21-I21-J21</f>
        <v>662382169</v>
      </c>
      <c r="M21" s="58" t="s">
        <v>81</v>
      </c>
      <c r="N21" s="59">
        <f t="shared" ref="N21:N26" si="87">+K21</f>
        <v>662382169</v>
      </c>
      <c r="O21" s="369">
        <v>0</v>
      </c>
      <c r="P21" s="369">
        <v>0</v>
      </c>
      <c r="Q21" s="59">
        <f t="shared" ref="Q21:Q26" si="88">+N21-O21-P21</f>
        <v>662382169</v>
      </c>
      <c r="S21" s="88" t="s">
        <v>81</v>
      </c>
      <c r="T21" s="89">
        <f t="shared" ref="T21:T26" si="89">+Q21</f>
        <v>662382169</v>
      </c>
      <c r="U21" s="93">
        <v>0</v>
      </c>
      <c r="V21" s="93">
        <v>0</v>
      </c>
      <c r="W21" s="89">
        <f t="shared" ref="W21:W26" si="90">+T21-U21-V21</f>
        <v>662382169</v>
      </c>
      <c r="Y21" s="116" t="s">
        <v>81</v>
      </c>
      <c r="Z21" s="117">
        <f t="shared" ref="Z21:Z26" si="91">+W21</f>
        <v>662382169</v>
      </c>
      <c r="AA21" s="118">
        <v>0</v>
      </c>
      <c r="AB21" s="118">
        <v>0</v>
      </c>
      <c r="AC21" s="117">
        <f t="shared" ref="AC21:AC26" si="92">+Z21-AA21-AB21</f>
        <v>662382169</v>
      </c>
      <c r="AE21" s="145" t="s">
        <v>81</v>
      </c>
      <c r="AF21" s="146">
        <f t="shared" ref="AF21:AF26" si="93">+AC21</f>
        <v>662382169</v>
      </c>
      <c r="AG21" s="147">
        <v>0</v>
      </c>
      <c r="AH21" s="147">
        <v>0</v>
      </c>
      <c r="AI21" s="146">
        <f t="shared" ref="AI21:AI26" si="94">+AF21-AG21-AH21</f>
        <v>662382169</v>
      </c>
      <c r="AK21" s="175" t="s">
        <v>81</v>
      </c>
      <c r="AL21" s="176">
        <f t="shared" ref="AL21:AL26" si="95">+AI21</f>
        <v>662382169</v>
      </c>
      <c r="AM21" s="177">
        <v>0</v>
      </c>
      <c r="AN21" s="177">
        <v>0</v>
      </c>
      <c r="AO21" s="176">
        <f t="shared" ref="AO21:AO26" si="96">+AL21-AM21-AN21</f>
        <v>662382169</v>
      </c>
      <c r="AQ21" s="145" t="s">
        <v>81</v>
      </c>
      <c r="AR21" s="146">
        <f t="shared" ref="AR21:AR26" si="97">+AO21</f>
        <v>662382169</v>
      </c>
      <c r="AS21" s="147">
        <v>0</v>
      </c>
      <c r="AT21" s="147">
        <v>0</v>
      </c>
      <c r="AU21" s="146">
        <f t="shared" ref="AU21:AU26" si="98">+AR21-AS21-AT21</f>
        <v>662382169</v>
      </c>
      <c r="AW21" s="207" t="s">
        <v>81</v>
      </c>
      <c r="AX21" s="208">
        <f t="shared" ref="AX21:AX26" si="99">+AU21</f>
        <v>662382169</v>
      </c>
      <c r="AY21" s="209">
        <v>0</v>
      </c>
      <c r="AZ21" s="209">
        <v>0</v>
      </c>
      <c r="BA21" s="208">
        <f t="shared" ref="BA21:BA26" si="100">+AX21-AY21-AZ21</f>
        <v>662382169</v>
      </c>
      <c r="BC21" s="239" t="s">
        <v>81</v>
      </c>
      <c r="BD21" s="240">
        <f t="shared" ref="BD21:BD26" si="101">+BA21</f>
        <v>662382169</v>
      </c>
      <c r="BE21" s="240">
        <v>0</v>
      </c>
      <c r="BF21" s="240">
        <v>0</v>
      </c>
      <c r="BG21" s="240">
        <f t="shared" ref="BG21:BG26" si="102">+BD21-BE21-BF21</f>
        <v>662382169</v>
      </c>
      <c r="BI21" s="183" t="s">
        <v>81</v>
      </c>
      <c r="BJ21" s="177">
        <f t="shared" ref="BJ21:BJ26" si="103">+BG21</f>
        <v>662382169</v>
      </c>
      <c r="BK21" s="357">
        <v>0</v>
      </c>
      <c r="BL21" s="357">
        <v>0</v>
      </c>
      <c r="BM21" s="177">
        <f t="shared" ref="BM21:BM26" si="104">+BJ21-BK21-BL21</f>
        <v>662382169</v>
      </c>
      <c r="BO21" s="280" t="s">
        <v>81</v>
      </c>
      <c r="BP21" s="281">
        <f t="shared" ref="BP21:BP26" si="105">+BM21</f>
        <v>662382169</v>
      </c>
      <c r="BQ21" s="358">
        <v>0</v>
      </c>
      <c r="BR21" s="358">
        <v>0</v>
      </c>
      <c r="BS21" s="281">
        <f t="shared" ref="BS21:BS26" si="106">+BP21-BQ21-BR21</f>
        <v>662382169</v>
      </c>
      <c r="BU21" s="436" t="s">
        <v>81</v>
      </c>
      <c r="BV21" s="435">
        <f t="shared" ref="BV21:BV26" si="107">+B21</f>
        <v>923781667</v>
      </c>
      <c r="BW21" s="435">
        <f t="shared" ref="BW21:BX26" si="108">+C21+I21+O21+U21+AA21+AG21+AM21+AS21+AY21+BE21+BK21+BQ21</f>
        <v>261399498</v>
      </c>
      <c r="BX21" s="435">
        <f t="shared" si="108"/>
        <v>0</v>
      </c>
      <c r="BY21" s="435">
        <f t="shared" ref="BY21:BY26" si="109">+BV21-BW21-BX21</f>
        <v>662382169</v>
      </c>
      <c r="CB21" s="195"/>
    </row>
    <row r="22" spans="1:80" ht="22.5" customHeight="1" x14ac:dyDescent="0.2">
      <c r="A22" s="13" t="s">
        <v>78</v>
      </c>
      <c r="B22" s="72">
        <v>810006069</v>
      </c>
      <c r="C22" s="72">
        <v>0</v>
      </c>
      <c r="D22" s="72">
        <v>0</v>
      </c>
      <c r="E22" s="72">
        <f t="shared" si="84"/>
        <v>810006069</v>
      </c>
      <c r="G22" s="29" t="s">
        <v>78</v>
      </c>
      <c r="H22" s="30">
        <f t="shared" si="85"/>
        <v>810006069</v>
      </c>
      <c r="I22" s="75">
        <v>0</v>
      </c>
      <c r="J22" s="75">
        <v>0</v>
      </c>
      <c r="K22" s="30">
        <f t="shared" si="86"/>
        <v>810006069</v>
      </c>
      <c r="M22" s="58" t="s">
        <v>78</v>
      </c>
      <c r="N22" s="59">
        <f t="shared" si="87"/>
        <v>810006069</v>
      </c>
      <c r="O22" s="369">
        <v>67009545</v>
      </c>
      <c r="P22" s="369">
        <v>0</v>
      </c>
      <c r="Q22" s="59">
        <f t="shared" si="88"/>
        <v>742996524</v>
      </c>
      <c r="S22" s="88" t="s">
        <v>78</v>
      </c>
      <c r="T22" s="89">
        <f t="shared" si="89"/>
        <v>742996524</v>
      </c>
      <c r="U22" s="93">
        <v>0</v>
      </c>
      <c r="V22" s="93">
        <v>0</v>
      </c>
      <c r="W22" s="89">
        <f t="shared" si="90"/>
        <v>742996524</v>
      </c>
      <c r="Y22" s="116" t="s">
        <v>78</v>
      </c>
      <c r="Z22" s="117">
        <f t="shared" si="91"/>
        <v>742996524</v>
      </c>
      <c r="AA22" s="118">
        <v>0</v>
      </c>
      <c r="AB22" s="118">
        <v>0</v>
      </c>
      <c r="AC22" s="117">
        <f t="shared" si="92"/>
        <v>742996524</v>
      </c>
      <c r="AE22" s="145" t="s">
        <v>78</v>
      </c>
      <c r="AF22" s="146">
        <f t="shared" si="93"/>
        <v>742996524</v>
      </c>
      <c r="AG22" s="147">
        <v>0</v>
      </c>
      <c r="AH22" s="147">
        <v>0</v>
      </c>
      <c r="AI22" s="146">
        <f t="shared" si="94"/>
        <v>742996524</v>
      </c>
      <c r="AK22" s="175" t="s">
        <v>78</v>
      </c>
      <c r="AL22" s="176">
        <f t="shared" si="95"/>
        <v>742996524</v>
      </c>
      <c r="AM22" s="177">
        <v>0</v>
      </c>
      <c r="AN22" s="177">
        <v>0</v>
      </c>
      <c r="AO22" s="176">
        <f t="shared" si="96"/>
        <v>742996524</v>
      </c>
      <c r="AQ22" s="145" t="s">
        <v>78</v>
      </c>
      <c r="AR22" s="146">
        <f t="shared" si="97"/>
        <v>742996524</v>
      </c>
      <c r="AS22" s="147">
        <v>0</v>
      </c>
      <c r="AT22" s="147">
        <v>0</v>
      </c>
      <c r="AU22" s="146">
        <f t="shared" si="98"/>
        <v>742996524</v>
      </c>
      <c r="AW22" s="207" t="s">
        <v>78</v>
      </c>
      <c r="AX22" s="208">
        <f t="shared" si="99"/>
        <v>742996524</v>
      </c>
      <c r="AY22" s="209">
        <v>0</v>
      </c>
      <c r="AZ22" s="209">
        <v>0</v>
      </c>
      <c r="BA22" s="208">
        <f t="shared" si="100"/>
        <v>742996524</v>
      </c>
      <c r="BC22" s="239" t="s">
        <v>78</v>
      </c>
      <c r="BD22" s="240">
        <f t="shared" si="101"/>
        <v>742996524</v>
      </c>
      <c r="BE22" s="240">
        <v>0</v>
      </c>
      <c r="BF22" s="240">
        <v>0</v>
      </c>
      <c r="BG22" s="240">
        <f t="shared" si="102"/>
        <v>742996524</v>
      </c>
      <c r="BI22" s="183" t="s">
        <v>78</v>
      </c>
      <c r="BJ22" s="177">
        <f t="shared" si="103"/>
        <v>742996524</v>
      </c>
      <c r="BK22" s="357">
        <v>0</v>
      </c>
      <c r="BL22" s="357">
        <v>0</v>
      </c>
      <c r="BM22" s="177">
        <f t="shared" si="104"/>
        <v>742996524</v>
      </c>
      <c r="BO22" s="280" t="s">
        <v>78</v>
      </c>
      <c r="BP22" s="281">
        <f t="shared" si="105"/>
        <v>742996524</v>
      </c>
      <c r="BQ22" s="358">
        <v>0</v>
      </c>
      <c r="BR22" s="358">
        <v>0</v>
      </c>
      <c r="BS22" s="281">
        <f t="shared" si="106"/>
        <v>742996524</v>
      </c>
      <c r="BU22" s="436" t="s">
        <v>78</v>
      </c>
      <c r="BV22" s="435">
        <f t="shared" si="107"/>
        <v>810006069</v>
      </c>
      <c r="BW22" s="435">
        <f t="shared" si="108"/>
        <v>67009545</v>
      </c>
      <c r="BX22" s="435">
        <f t="shared" si="108"/>
        <v>0</v>
      </c>
      <c r="BY22" s="435">
        <f t="shared" si="109"/>
        <v>742996524</v>
      </c>
      <c r="CB22" s="195"/>
    </row>
    <row r="23" spans="1:80" ht="22.5" customHeight="1" x14ac:dyDescent="0.2">
      <c r="A23" s="13" t="s">
        <v>44</v>
      </c>
      <c r="B23" s="72">
        <v>473580471</v>
      </c>
      <c r="C23" s="72">
        <v>0</v>
      </c>
      <c r="D23" s="72">
        <v>0</v>
      </c>
      <c r="E23" s="72">
        <f t="shared" si="84"/>
        <v>473580471</v>
      </c>
      <c r="G23" s="29" t="s">
        <v>44</v>
      </c>
      <c r="H23" s="30">
        <f t="shared" si="85"/>
        <v>473580471</v>
      </c>
      <c r="I23" s="75">
        <v>112354392</v>
      </c>
      <c r="J23" s="75">
        <v>0</v>
      </c>
      <c r="K23" s="30">
        <f t="shared" si="86"/>
        <v>361226079</v>
      </c>
      <c r="M23" s="58" t="s">
        <v>44</v>
      </c>
      <c r="N23" s="59">
        <f t="shared" si="87"/>
        <v>361226079</v>
      </c>
      <c r="O23" s="369">
        <v>27061962</v>
      </c>
      <c r="P23" s="369">
        <v>0</v>
      </c>
      <c r="Q23" s="59">
        <f t="shared" si="88"/>
        <v>334164117</v>
      </c>
      <c r="S23" s="88" t="s">
        <v>44</v>
      </c>
      <c r="T23" s="89">
        <f t="shared" si="89"/>
        <v>334164117</v>
      </c>
      <c r="U23" s="93">
        <v>0</v>
      </c>
      <c r="V23" s="93">
        <v>0</v>
      </c>
      <c r="W23" s="89">
        <f t="shared" si="90"/>
        <v>334164117</v>
      </c>
      <c r="Y23" s="116" t="s">
        <v>44</v>
      </c>
      <c r="Z23" s="117">
        <f t="shared" si="91"/>
        <v>334164117</v>
      </c>
      <c r="AA23" s="118">
        <v>0</v>
      </c>
      <c r="AB23" s="118">
        <v>0</v>
      </c>
      <c r="AC23" s="117">
        <f t="shared" si="92"/>
        <v>334164117</v>
      </c>
      <c r="AE23" s="145" t="s">
        <v>44</v>
      </c>
      <c r="AF23" s="146">
        <f t="shared" si="93"/>
        <v>334164117</v>
      </c>
      <c r="AG23" s="147">
        <v>0</v>
      </c>
      <c r="AH23" s="147">
        <v>0</v>
      </c>
      <c r="AI23" s="146">
        <f t="shared" si="94"/>
        <v>334164117</v>
      </c>
      <c r="AK23" s="175" t="s">
        <v>44</v>
      </c>
      <c r="AL23" s="176">
        <f t="shared" si="95"/>
        <v>334164117</v>
      </c>
      <c r="AM23" s="177">
        <v>0</v>
      </c>
      <c r="AN23" s="177">
        <v>0</v>
      </c>
      <c r="AO23" s="176">
        <f t="shared" si="96"/>
        <v>334164117</v>
      </c>
      <c r="AQ23" s="145" t="s">
        <v>44</v>
      </c>
      <c r="AR23" s="146">
        <f t="shared" si="97"/>
        <v>334164117</v>
      </c>
      <c r="AS23" s="147">
        <v>0</v>
      </c>
      <c r="AT23" s="147">
        <v>0</v>
      </c>
      <c r="AU23" s="146">
        <f t="shared" si="98"/>
        <v>334164117</v>
      </c>
      <c r="AW23" s="207" t="s">
        <v>44</v>
      </c>
      <c r="AX23" s="208">
        <f t="shared" si="99"/>
        <v>334164117</v>
      </c>
      <c r="AY23" s="209">
        <v>0</v>
      </c>
      <c r="AZ23" s="209">
        <v>0</v>
      </c>
      <c r="BA23" s="208">
        <f t="shared" si="100"/>
        <v>334164117</v>
      </c>
      <c r="BC23" s="239" t="s">
        <v>44</v>
      </c>
      <c r="BD23" s="240">
        <f t="shared" si="101"/>
        <v>334164117</v>
      </c>
      <c r="BE23" s="240">
        <v>0</v>
      </c>
      <c r="BF23" s="240">
        <v>0</v>
      </c>
      <c r="BG23" s="240">
        <f t="shared" si="102"/>
        <v>334164117</v>
      </c>
      <c r="BI23" s="183" t="s">
        <v>44</v>
      </c>
      <c r="BJ23" s="177">
        <f t="shared" si="103"/>
        <v>334164117</v>
      </c>
      <c r="BK23" s="357">
        <v>0</v>
      </c>
      <c r="BL23" s="357">
        <v>0</v>
      </c>
      <c r="BM23" s="177">
        <f t="shared" si="104"/>
        <v>334164117</v>
      </c>
      <c r="BO23" s="280" t="s">
        <v>44</v>
      </c>
      <c r="BP23" s="281">
        <f t="shared" si="105"/>
        <v>334164117</v>
      </c>
      <c r="BQ23" s="358">
        <v>0</v>
      </c>
      <c r="BR23" s="358">
        <v>0</v>
      </c>
      <c r="BS23" s="281">
        <f t="shared" si="106"/>
        <v>334164117</v>
      </c>
      <c r="BU23" s="436" t="s">
        <v>44</v>
      </c>
      <c r="BV23" s="435">
        <f t="shared" si="107"/>
        <v>473580471</v>
      </c>
      <c r="BW23" s="435">
        <f t="shared" si="108"/>
        <v>139416354</v>
      </c>
      <c r="BX23" s="435">
        <f t="shared" si="108"/>
        <v>0</v>
      </c>
      <c r="BY23" s="435">
        <f t="shared" si="109"/>
        <v>334164117</v>
      </c>
      <c r="CB23" s="195"/>
    </row>
    <row r="24" spans="1:80" ht="22.5" customHeight="1" x14ac:dyDescent="0.2">
      <c r="A24" s="13" t="s">
        <v>45</v>
      </c>
      <c r="B24" s="72">
        <v>581912674</v>
      </c>
      <c r="C24" s="72">
        <v>0</v>
      </c>
      <c r="D24" s="72">
        <v>0</v>
      </c>
      <c r="E24" s="72">
        <f t="shared" si="84"/>
        <v>581912674</v>
      </c>
      <c r="G24" s="29" t="s">
        <v>45</v>
      </c>
      <c r="H24" s="30">
        <f t="shared" si="85"/>
        <v>581912674</v>
      </c>
      <c r="I24" s="75">
        <v>21823955</v>
      </c>
      <c r="J24" s="75">
        <v>0</v>
      </c>
      <c r="K24" s="30">
        <f t="shared" si="86"/>
        <v>560088719</v>
      </c>
      <c r="M24" s="58" t="s">
        <v>45</v>
      </c>
      <c r="N24" s="59">
        <f t="shared" si="87"/>
        <v>560088719</v>
      </c>
      <c r="O24" s="369">
        <v>807750</v>
      </c>
      <c r="P24" s="369">
        <v>15200</v>
      </c>
      <c r="Q24" s="59">
        <f t="shared" si="88"/>
        <v>559265769</v>
      </c>
      <c r="S24" s="88" t="s">
        <v>45</v>
      </c>
      <c r="T24" s="89">
        <f t="shared" si="89"/>
        <v>559265769</v>
      </c>
      <c r="U24" s="93">
        <v>0</v>
      </c>
      <c r="V24" s="93">
        <v>0</v>
      </c>
      <c r="W24" s="89">
        <f t="shared" si="90"/>
        <v>559265769</v>
      </c>
      <c r="Y24" s="116" t="s">
        <v>45</v>
      </c>
      <c r="Z24" s="117">
        <f t="shared" si="91"/>
        <v>559265769</v>
      </c>
      <c r="AA24" s="118">
        <v>0</v>
      </c>
      <c r="AB24" s="118">
        <v>0</v>
      </c>
      <c r="AC24" s="117">
        <f t="shared" si="92"/>
        <v>559265769</v>
      </c>
      <c r="AE24" s="145" t="s">
        <v>45</v>
      </c>
      <c r="AF24" s="146">
        <f t="shared" si="93"/>
        <v>559265769</v>
      </c>
      <c r="AG24" s="147">
        <v>0</v>
      </c>
      <c r="AH24" s="147">
        <v>0</v>
      </c>
      <c r="AI24" s="146">
        <f t="shared" si="94"/>
        <v>559265769</v>
      </c>
      <c r="AK24" s="175" t="s">
        <v>45</v>
      </c>
      <c r="AL24" s="176">
        <f t="shared" si="95"/>
        <v>559265769</v>
      </c>
      <c r="AM24" s="177">
        <v>0</v>
      </c>
      <c r="AN24" s="177">
        <v>0</v>
      </c>
      <c r="AO24" s="176">
        <f t="shared" si="96"/>
        <v>559265769</v>
      </c>
      <c r="AQ24" s="145" t="s">
        <v>45</v>
      </c>
      <c r="AR24" s="146">
        <f t="shared" si="97"/>
        <v>559265769</v>
      </c>
      <c r="AS24" s="147">
        <v>0</v>
      </c>
      <c r="AT24" s="147">
        <v>0</v>
      </c>
      <c r="AU24" s="146">
        <f t="shared" si="98"/>
        <v>559265769</v>
      </c>
      <c r="AW24" s="207" t="s">
        <v>45</v>
      </c>
      <c r="AX24" s="208">
        <f t="shared" si="99"/>
        <v>559265769</v>
      </c>
      <c r="AY24" s="209">
        <v>0</v>
      </c>
      <c r="AZ24" s="209">
        <v>0</v>
      </c>
      <c r="BA24" s="208">
        <f t="shared" si="100"/>
        <v>559265769</v>
      </c>
      <c r="BC24" s="239" t="s">
        <v>45</v>
      </c>
      <c r="BD24" s="240">
        <f t="shared" si="101"/>
        <v>559265769</v>
      </c>
      <c r="BE24" s="240">
        <v>0</v>
      </c>
      <c r="BF24" s="240">
        <v>0</v>
      </c>
      <c r="BG24" s="240">
        <f t="shared" si="102"/>
        <v>559265769</v>
      </c>
      <c r="BI24" s="183" t="s">
        <v>45</v>
      </c>
      <c r="BJ24" s="177">
        <f t="shared" si="103"/>
        <v>559265769</v>
      </c>
      <c r="BK24" s="357">
        <v>0</v>
      </c>
      <c r="BL24" s="357">
        <v>0</v>
      </c>
      <c r="BM24" s="177">
        <f t="shared" si="104"/>
        <v>559265769</v>
      </c>
      <c r="BO24" s="280" t="s">
        <v>45</v>
      </c>
      <c r="BP24" s="281">
        <f t="shared" si="105"/>
        <v>559265769</v>
      </c>
      <c r="BQ24" s="358">
        <v>0</v>
      </c>
      <c r="BR24" s="358">
        <v>0</v>
      </c>
      <c r="BS24" s="281">
        <f t="shared" si="106"/>
        <v>559265769</v>
      </c>
      <c r="BU24" s="436" t="s">
        <v>45</v>
      </c>
      <c r="BV24" s="435">
        <f t="shared" si="107"/>
        <v>581912674</v>
      </c>
      <c r="BW24" s="435">
        <f t="shared" si="108"/>
        <v>22631705</v>
      </c>
      <c r="BX24" s="435">
        <f t="shared" si="108"/>
        <v>15200</v>
      </c>
      <c r="BY24" s="435">
        <f t="shared" si="109"/>
        <v>559265769</v>
      </c>
      <c r="CB24" s="195"/>
    </row>
    <row r="25" spans="1:80" ht="22.5" customHeight="1" x14ac:dyDescent="0.2">
      <c r="A25" s="13" t="s">
        <v>79</v>
      </c>
      <c r="B25" s="72">
        <v>2915577817</v>
      </c>
      <c r="C25" s="72">
        <v>0</v>
      </c>
      <c r="D25" s="72">
        <v>0</v>
      </c>
      <c r="E25" s="72">
        <f t="shared" ref="E25" si="110">+B25-C25-D25</f>
        <v>2915577817</v>
      </c>
      <c r="G25" s="29" t="s">
        <v>79</v>
      </c>
      <c r="H25" s="30">
        <f t="shared" si="85"/>
        <v>2915577817</v>
      </c>
      <c r="I25" s="75">
        <v>36139875</v>
      </c>
      <c r="J25" s="75">
        <v>0</v>
      </c>
      <c r="K25" s="30">
        <f t="shared" ref="K25" si="111">+H25-I25-J25</f>
        <v>2879437942</v>
      </c>
      <c r="M25" s="58" t="s">
        <v>79</v>
      </c>
      <c r="N25" s="59">
        <f t="shared" ref="N25" si="112">+K25</f>
        <v>2879437942</v>
      </c>
      <c r="O25" s="369">
        <v>11988438</v>
      </c>
      <c r="P25" s="369">
        <v>0</v>
      </c>
      <c r="Q25" s="59">
        <f t="shared" ref="Q25" si="113">+N25-O25-P25</f>
        <v>2867449504</v>
      </c>
      <c r="S25" s="88" t="s">
        <v>79</v>
      </c>
      <c r="T25" s="89">
        <f t="shared" ref="T25" si="114">+Q25</f>
        <v>2867449504</v>
      </c>
      <c r="U25" s="93">
        <v>0</v>
      </c>
      <c r="V25" s="93">
        <v>0</v>
      </c>
      <c r="W25" s="89">
        <f t="shared" ref="W25" si="115">+T25-U25-V25</f>
        <v>2867449504</v>
      </c>
      <c r="Y25" s="116" t="s">
        <v>79</v>
      </c>
      <c r="Z25" s="117">
        <f t="shared" ref="Z25" si="116">+W25</f>
        <v>2867449504</v>
      </c>
      <c r="AA25" s="118">
        <v>0</v>
      </c>
      <c r="AB25" s="118">
        <v>0</v>
      </c>
      <c r="AC25" s="117">
        <f t="shared" ref="AC25" si="117">+Z25-AA25-AB25</f>
        <v>2867449504</v>
      </c>
      <c r="AE25" s="145" t="s">
        <v>79</v>
      </c>
      <c r="AF25" s="146">
        <f t="shared" ref="AF25" si="118">+AC25</f>
        <v>2867449504</v>
      </c>
      <c r="AG25" s="147">
        <v>0</v>
      </c>
      <c r="AH25" s="147">
        <v>0</v>
      </c>
      <c r="AI25" s="146">
        <f t="shared" ref="AI25" si="119">+AF25-AG25-AH25</f>
        <v>2867449504</v>
      </c>
      <c r="AK25" s="175" t="s">
        <v>79</v>
      </c>
      <c r="AL25" s="176">
        <f t="shared" ref="AL25" si="120">+AI25</f>
        <v>2867449504</v>
      </c>
      <c r="AM25" s="177">
        <v>0</v>
      </c>
      <c r="AN25" s="177">
        <v>0</v>
      </c>
      <c r="AO25" s="176">
        <f t="shared" ref="AO25" si="121">+AL25-AM25-AN25</f>
        <v>2867449504</v>
      </c>
      <c r="AQ25" s="145" t="s">
        <v>79</v>
      </c>
      <c r="AR25" s="146">
        <f t="shared" ref="AR25" si="122">+AO25</f>
        <v>2867449504</v>
      </c>
      <c r="AS25" s="147">
        <v>0</v>
      </c>
      <c r="AT25" s="147">
        <v>0</v>
      </c>
      <c r="AU25" s="146">
        <f t="shared" ref="AU25" si="123">+AR25-AS25-AT25</f>
        <v>2867449504</v>
      </c>
      <c r="AW25" s="207" t="s">
        <v>79</v>
      </c>
      <c r="AX25" s="208">
        <f t="shared" ref="AX25" si="124">+AU25</f>
        <v>2867449504</v>
      </c>
      <c r="AY25" s="209">
        <v>0</v>
      </c>
      <c r="AZ25" s="209">
        <v>0</v>
      </c>
      <c r="BA25" s="208">
        <f t="shared" ref="BA25" si="125">+AX25-AY25-AZ25</f>
        <v>2867449504</v>
      </c>
      <c r="BC25" s="239" t="s">
        <v>79</v>
      </c>
      <c r="BD25" s="240">
        <f t="shared" ref="BD25" si="126">+BA25</f>
        <v>2867449504</v>
      </c>
      <c r="BE25" s="240">
        <v>0</v>
      </c>
      <c r="BF25" s="240">
        <v>0</v>
      </c>
      <c r="BG25" s="240">
        <f t="shared" ref="BG25" si="127">+BD25-BE25-BF25</f>
        <v>2867449504</v>
      </c>
      <c r="BI25" s="183" t="s">
        <v>79</v>
      </c>
      <c r="BJ25" s="177">
        <f t="shared" ref="BJ25" si="128">+BG25</f>
        <v>2867449504</v>
      </c>
      <c r="BK25" s="357">
        <v>0</v>
      </c>
      <c r="BL25" s="357">
        <v>0</v>
      </c>
      <c r="BM25" s="177">
        <f t="shared" ref="BM25" si="129">+BJ25-BK25-BL25</f>
        <v>2867449504</v>
      </c>
      <c r="BO25" s="280" t="s">
        <v>79</v>
      </c>
      <c r="BP25" s="281">
        <f t="shared" ref="BP25" si="130">+BM25</f>
        <v>2867449504</v>
      </c>
      <c r="BQ25" s="358">
        <v>0</v>
      </c>
      <c r="BR25" s="358">
        <v>0</v>
      </c>
      <c r="BS25" s="281">
        <f t="shared" ref="BS25" si="131">+BP25-BQ25-BR25</f>
        <v>2867449504</v>
      </c>
      <c r="BU25" s="436" t="s">
        <v>79</v>
      </c>
      <c r="BV25" s="435">
        <f t="shared" si="107"/>
        <v>2915577817</v>
      </c>
      <c r="BW25" s="435">
        <f t="shared" si="108"/>
        <v>48128313</v>
      </c>
      <c r="BX25" s="435">
        <f t="shared" si="108"/>
        <v>0</v>
      </c>
      <c r="BY25" s="435">
        <f t="shared" ref="BY25" si="132">+BV25-BW25-BX25</f>
        <v>2867449504</v>
      </c>
      <c r="CB25" s="195"/>
    </row>
    <row r="26" spans="1:80" ht="22.5" customHeight="1" x14ac:dyDescent="0.2">
      <c r="A26" s="13" t="s">
        <v>76</v>
      </c>
      <c r="B26" s="72">
        <v>3233589830</v>
      </c>
      <c r="C26" s="72">
        <v>0</v>
      </c>
      <c r="D26" s="72">
        <v>0</v>
      </c>
      <c r="E26" s="72">
        <f t="shared" si="84"/>
        <v>3233589830</v>
      </c>
      <c r="G26" s="29" t="s">
        <v>76</v>
      </c>
      <c r="H26" s="30">
        <f t="shared" si="85"/>
        <v>3233589830</v>
      </c>
      <c r="I26" s="75">
        <v>299463335</v>
      </c>
      <c r="J26" s="75">
        <v>1800004</v>
      </c>
      <c r="K26" s="30">
        <f t="shared" si="86"/>
        <v>2932326491</v>
      </c>
      <c r="M26" s="58" t="s">
        <v>76</v>
      </c>
      <c r="N26" s="59">
        <f t="shared" si="87"/>
        <v>2932326491</v>
      </c>
      <c r="O26" s="369">
        <v>499946749</v>
      </c>
      <c r="P26" s="369">
        <v>0</v>
      </c>
      <c r="Q26" s="59">
        <f t="shared" si="88"/>
        <v>2432379742</v>
      </c>
      <c r="S26" s="88" t="s">
        <v>76</v>
      </c>
      <c r="T26" s="89">
        <f t="shared" si="89"/>
        <v>2432379742</v>
      </c>
      <c r="U26" s="93">
        <v>0</v>
      </c>
      <c r="V26" s="93">
        <v>0</v>
      </c>
      <c r="W26" s="89">
        <f t="shared" si="90"/>
        <v>2432379742</v>
      </c>
      <c r="Y26" s="116" t="s">
        <v>76</v>
      </c>
      <c r="Z26" s="117">
        <f t="shared" si="91"/>
        <v>2432379742</v>
      </c>
      <c r="AA26" s="118">
        <v>0</v>
      </c>
      <c r="AB26" s="118">
        <v>0</v>
      </c>
      <c r="AC26" s="117">
        <f t="shared" si="92"/>
        <v>2432379742</v>
      </c>
      <c r="AE26" s="145" t="s">
        <v>76</v>
      </c>
      <c r="AF26" s="146">
        <f t="shared" si="93"/>
        <v>2432379742</v>
      </c>
      <c r="AG26" s="147">
        <v>0</v>
      </c>
      <c r="AH26" s="147">
        <v>0</v>
      </c>
      <c r="AI26" s="146">
        <f t="shared" si="94"/>
        <v>2432379742</v>
      </c>
      <c r="AK26" s="175" t="s">
        <v>76</v>
      </c>
      <c r="AL26" s="176">
        <f t="shared" si="95"/>
        <v>2432379742</v>
      </c>
      <c r="AM26" s="177">
        <v>0</v>
      </c>
      <c r="AN26" s="177">
        <v>0</v>
      </c>
      <c r="AO26" s="176">
        <f t="shared" si="96"/>
        <v>2432379742</v>
      </c>
      <c r="AQ26" s="145" t="s">
        <v>76</v>
      </c>
      <c r="AR26" s="146">
        <f t="shared" si="97"/>
        <v>2432379742</v>
      </c>
      <c r="AS26" s="147">
        <v>0</v>
      </c>
      <c r="AT26" s="147">
        <v>0</v>
      </c>
      <c r="AU26" s="146">
        <f t="shared" si="98"/>
        <v>2432379742</v>
      </c>
      <c r="AW26" s="207" t="s">
        <v>76</v>
      </c>
      <c r="AX26" s="208">
        <f t="shared" si="99"/>
        <v>2432379742</v>
      </c>
      <c r="AY26" s="209">
        <v>0</v>
      </c>
      <c r="AZ26" s="209">
        <v>0</v>
      </c>
      <c r="BA26" s="208">
        <f t="shared" si="100"/>
        <v>2432379742</v>
      </c>
      <c r="BC26" s="239" t="s">
        <v>76</v>
      </c>
      <c r="BD26" s="240">
        <f t="shared" si="101"/>
        <v>2432379742</v>
      </c>
      <c r="BE26" s="240">
        <v>0</v>
      </c>
      <c r="BF26" s="240">
        <v>0</v>
      </c>
      <c r="BG26" s="240">
        <f t="shared" si="102"/>
        <v>2432379742</v>
      </c>
      <c r="BI26" s="183" t="s">
        <v>76</v>
      </c>
      <c r="BJ26" s="177">
        <f t="shared" si="103"/>
        <v>2432379742</v>
      </c>
      <c r="BK26" s="357">
        <v>0</v>
      </c>
      <c r="BL26" s="357">
        <v>0</v>
      </c>
      <c r="BM26" s="177">
        <f t="shared" si="104"/>
        <v>2432379742</v>
      </c>
      <c r="BO26" s="280" t="s">
        <v>76</v>
      </c>
      <c r="BP26" s="281">
        <f t="shared" si="105"/>
        <v>2432379742</v>
      </c>
      <c r="BQ26" s="358">
        <v>0</v>
      </c>
      <c r="BR26" s="358">
        <v>0</v>
      </c>
      <c r="BS26" s="281">
        <f t="shared" si="106"/>
        <v>2432379742</v>
      </c>
      <c r="BU26" s="436" t="s">
        <v>76</v>
      </c>
      <c r="BV26" s="435">
        <f t="shared" si="107"/>
        <v>3233589830</v>
      </c>
      <c r="BW26" s="435">
        <f t="shared" si="108"/>
        <v>799410084</v>
      </c>
      <c r="BX26" s="435">
        <f t="shared" si="108"/>
        <v>1800004</v>
      </c>
      <c r="BY26" s="435">
        <f t="shared" si="109"/>
        <v>2432379742</v>
      </c>
      <c r="CB26" s="195"/>
    </row>
    <row r="27" spans="1:80" x14ac:dyDescent="0.2">
      <c r="B27" s="297"/>
      <c r="C27" s="292"/>
      <c r="D27" s="10"/>
      <c r="E27" s="296"/>
      <c r="G27" s="19"/>
      <c r="H27" s="21"/>
      <c r="I27" s="311"/>
      <c r="J27" s="311"/>
      <c r="K27" s="21"/>
      <c r="M27" s="47"/>
      <c r="N27" s="50"/>
      <c r="O27" s="317"/>
      <c r="P27" s="317"/>
      <c r="Q27" s="50"/>
      <c r="S27" s="78"/>
      <c r="T27" s="80"/>
      <c r="U27" s="322"/>
      <c r="V27" s="322"/>
      <c r="W27" s="80"/>
      <c r="Y27" s="106"/>
      <c r="Z27" s="108"/>
      <c r="AA27" s="330"/>
      <c r="AB27" s="330"/>
      <c r="AC27" s="108"/>
      <c r="AE27" s="134"/>
      <c r="AF27" s="137"/>
      <c r="AG27" s="336"/>
      <c r="AH27" s="336"/>
      <c r="AI27" s="137"/>
      <c r="AK27" s="165"/>
      <c r="AL27" s="167"/>
      <c r="AM27" s="255"/>
      <c r="AN27" s="255"/>
      <c r="AO27" s="167"/>
      <c r="AQ27" s="134"/>
      <c r="AR27" s="137"/>
      <c r="AS27" s="336"/>
      <c r="AT27" s="336"/>
      <c r="AU27" s="137"/>
      <c r="AW27" s="197"/>
      <c r="AX27" s="199"/>
      <c r="AY27" s="354"/>
      <c r="AZ27" s="354"/>
      <c r="BA27" s="199"/>
      <c r="BC27" s="228"/>
      <c r="BD27" s="231"/>
      <c r="BE27" s="231"/>
      <c r="BF27" s="231"/>
      <c r="BG27" s="231"/>
      <c r="BI27" s="252"/>
      <c r="BJ27" s="255"/>
      <c r="BK27" s="255"/>
      <c r="BL27" s="255"/>
      <c r="BM27" s="255"/>
      <c r="BO27" s="269"/>
      <c r="BP27" s="272"/>
      <c r="BQ27" s="272"/>
      <c r="BR27" s="272"/>
      <c r="BS27" s="272"/>
      <c r="BU27" s="384"/>
      <c r="BV27" s="389"/>
      <c r="BW27" s="389"/>
      <c r="BX27" s="389"/>
      <c r="BY27" s="389"/>
      <c r="BZ27" s="195"/>
      <c r="CB27" s="195"/>
    </row>
    <row r="28" spans="1:80" ht="15.75" x14ac:dyDescent="0.25">
      <c r="B28" s="297"/>
      <c r="C28" s="292"/>
      <c r="D28" s="10"/>
      <c r="E28" s="296"/>
      <c r="G28" s="19"/>
      <c r="H28" s="21"/>
      <c r="I28" s="311"/>
      <c r="J28" s="311"/>
      <c r="K28" s="21"/>
      <c r="M28" s="47"/>
      <c r="N28" s="50"/>
      <c r="O28" s="317"/>
      <c r="P28" s="317"/>
      <c r="Q28" s="50"/>
      <c r="S28" s="78"/>
      <c r="T28" s="80"/>
      <c r="U28" s="322"/>
      <c r="V28" s="322"/>
      <c r="W28" s="80"/>
      <c r="Y28" s="106"/>
      <c r="Z28" s="108"/>
      <c r="AA28" s="330"/>
      <c r="AB28" s="330"/>
      <c r="AC28" s="108"/>
      <c r="AE28" s="134"/>
      <c r="AF28" s="137"/>
      <c r="AG28" s="336"/>
      <c r="AH28" s="336"/>
      <c r="AI28" s="137"/>
      <c r="AK28" s="165"/>
      <c r="AL28" s="167"/>
      <c r="AM28" s="255"/>
      <c r="AN28" s="255"/>
      <c r="AO28" s="167"/>
      <c r="AQ28" s="134"/>
      <c r="AR28" s="137"/>
      <c r="AS28" s="336"/>
      <c r="AT28" s="336"/>
      <c r="AU28" s="137"/>
      <c r="AW28" s="197"/>
      <c r="AX28" s="199"/>
      <c r="AY28" s="354"/>
      <c r="AZ28" s="354"/>
      <c r="BA28" s="199"/>
      <c r="BC28" s="228"/>
      <c r="BD28" s="231"/>
      <c r="BE28" s="231"/>
      <c r="BF28" s="231"/>
      <c r="BG28" s="231"/>
      <c r="BI28" s="252"/>
      <c r="BJ28" s="255"/>
      <c r="BK28" s="255"/>
      <c r="BL28" s="255"/>
      <c r="BM28" s="255"/>
      <c r="BO28" s="269"/>
      <c r="BP28" s="272"/>
      <c r="BQ28" s="272"/>
      <c r="BR28" s="272"/>
      <c r="BS28" s="272"/>
      <c r="BU28" s="384"/>
      <c r="BV28" s="389"/>
      <c r="BW28" s="386" t="s">
        <v>59</v>
      </c>
      <c r="BX28" s="389"/>
      <c r="BY28" s="389"/>
      <c r="BZ28" s="195"/>
      <c r="CB28" s="195"/>
    </row>
    <row r="29" spans="1:80" ht="22.5" customHeight="1" x14ac:dyDescent="0.2">
      <c r="B29" s="297"/>
      <c r="C29" s="292"/>
      <c r="D29" s="10"/>
      <c r="E29" s="296"/>
      <c r="G29" s="19"/>
      <c r="H29" s="21"/>
      <c r="I29" s="311"/>
      <c r="J29" s="311"/>
      <c r="K29" s="21"/>
      <c r="M29" s="47"/>
      <c r="N29" s="50"/>
      <c r="O29" s="317"/>
      <c r="P29" s="317"/>
      <c r="Q29" s="50"/>
      <c r="S29" s="78"/>
      <c r="T29" s="80"/>
      <c r="U29" s="322"/>
      <c r="V29" s="322"/>
      <c r="W29" s="80"/>
      <c r="Y29" s="106"/>
      <c r="Z29" s="108"/>
      <c r="AA29" s="330"/>
      <c r="AB29" s="330"/>
      <c r="AC29" s="108"/>
      <c r="AE29" s="134"/>
      <c r="AF29" s="137"/>
      <c r="AG29" s="336"/>
      <c r="AH29" s="336"/>
      <c r="AI29" s="137"/>
      <c r="AK29" s="165"/>
      <c r="AL29" s="167"/>
      <c r="AM29" s="255"/>
      <c r="AN29" s="255"/>
      <c r="AO29" s="167"/>
      <c r="AQ29" s="134"/>
      <c r="AR29" s="137"/>
      <c r="AS29" s="336"/>
      <c r="AT29" s="336"/>
      <c r="AU29" s="137"/>
      <c r="AW29" s="197"/>
      <c r="AX29" s="199"/>
      <c r="AY29" s="354"/>
      <c r="AZ29" s="354"/>
      <c r="BA29" s="199"/>
      <c r="BC29" s="228"/>
      <c r="BD29" s="231"/>
      <c r="BE29" s="231"/>
      <c r="BF29" s="231"/>
      <c r="BG29" s="231"/>
      <c r="BI29" s="252"/>
      <c r="BJ29" s="255"/>
      <c r="BK29" s="255"/>
      <c r="BL29" s="255"/>
      <c r="BM29" s="255"/>
      <c r="BO29" s="269"/>
      <c r="BP29" s="272"/>
      <c r="BQ29" s="272"/>
      <c r="BR29" s="272"/>
      <c r="BS29" s="272"/>
      <c r="BU29" s="388" t="s">
        <v>60</v>
      </c>
      <c r="BV29" s="387" t="s">
        <v>38</v>
      </c>
      <c r="BW29" s="387" t="s">
        <v>35</v>
      </c>
      <c r="BX29" s="387" t="s">
        <v>36</v>
      </c>
      <c r="BY29" s="387" t="s">
        <v>37</v>
      </c>
      <c r="BZ29" s="195"/>
      <c r="CB29" s="195"/>
    </row>
    <row r="30" spans="1:80" ht="15.75" customHeight="1" x14ac:dyDescent="0.2">
      <c r="B30" s="297"/>
      <c r="C30" s="292"/>
      <c r="D30" s="10"/>
      <c r="E30" s="296"/>
      <c r="G30" s="19"/>
      <c r="H30" s="21"/>
      <c r="I30" s="311"/>
      <c r="J30" s="311"/>
      <c r="K30" s="21"/>
      <c r="M30" s="47"/>
      <c r="N30" s="50"/>
      <c r="O30" s="317"/>
      <c r="P30" s="317"/>
      <c r="Q30" s="50"/>
      <c r="S30" s="78"/>
      <c r="T30" s="80"/>
      <c r="U30" s="322"/>
      <c r="V30" s="322"/>
      <c r="W30" s="80"/>
      <c r="Y30" s="106"/>
      <c r="Z30" s="108"/>
      <c r="AA30" s="330"/>
      <c r="AB30" s="330"/>
      <c r="AC30" s="108"/>
      <c r="AE30" s="134"/>
      <c r="AF30" s="137"/>
      <c r="AG30" s="336"/>
      <c r="AH30" s="336"/>
      <c r="AI30" s="137"/>
      <c r="AK30" s="165"/>
      <c r="AL30" s="167"/>
      <c r="AM30" s="255"/>
      <c r="AN30" s="255"/>
      <c r="AO30" s="167"/>
      <c r="AQ30" s="134"/>
      <c r="AR30" s="137"/>
      <c r="AS30" s="336"/>
      <c r="AT30" s="336"/>
      <c r="AU30" s="137"/>
      <c r="AW30" s="197"/>
      <c r="AX30" s="199"/>
      <c r="AY30" s="354"/>
      <c r="AZ30" s="354"/>
      <c r="BA30" s="199"/>
      <c r="BC30" s="228"/>
      <c r="BD30" s="231"/>
      <c r="BE30" s="231"/>
      <c r="BF30" s="231"/>
      <c r="BG30" s="231"/>
      <c r="BI30" s="252"/>
      <c r="BJ30" s="255"/>
      <c r="BK30" s="255"/>
      <c r="BL30" s="255"/>
      <c r="BM30" s="255"/>
      <c r="BO30" s="269"/>
      <c r="BP30" s="272"/>
      <c r="BQ30" s="272"/>
      <c r="BR30" s="272"/>
      <c r="BS30" s="272"/>
      <c r="BU30" s="429" t="s">
        <v>25</v>
      </c>
      <c r="BV30" s="372">
        <f>+BV36+BV40+BV45+BV56+BV61+BV66+BV80+BV85+BV94+BV98+BV102+BV113+BV117+BV121+BV130+BV134+BV138+BV145+BV149+BV153+BV160+BV167+BV175+BV182+BV190+BV198</f>
        <v>30416312838.200001</v>
      </c>
      <c r="BW30" s="372">
        <f t="shared" ref="BW30:BY30" si="133">+BW36+BW40+BW45+BW56+BW61+BW66+BW80+BW85+BW94+BW98+BW102+BW113+BW117+BW121+BW130+BW134+BW138+BW145+BW149+BW153+BW160+BW167+BW175+BW182+BW190+BW198</f>
        <v>0</v>
      </c>
      <c r="BX30" s="372">
        <f t="shared" si="133"/>
        <v>22532722</v>
      </c>
      <c r="BY30" s="372">
        <f t="shared" si="133"/>
        <v>30393780116.200001</v>
      </c>
      <c r="BZ30" s="195">
        <f>+BW30+BX30</f>
        <v>22532722</v>
      </c>
      <c r="CA30" s="442">
        <f>+BZ30/BV30</f>
        <v>7.4081043681603121E-4</v>
      </c>
      <c r="CB30" s="195"/>
    </row>
    <row r="31" spans="1:80" x14ac:dyDescent="0.2">
      <c r="B31" s="297"/>
      <c r="C31" s="292"/>
      <c r="D31" s="10"/>
      <c r="E31" s="296"/>
      <c r="G31" s="19"/>
      <c r="H31" s="21"/>
      <c r="I31" s="311"/>
      <c r="J31" s="311"/>
      <c r="K31" s="21"/>
      <c r="M31" s="47"/>
      <c r="N31" s="50"/>
      <c r="O31" s="317"/>
      <c r="P31" s="317"/>
      <c r="Q31" s="50"/>
      <c r="S31" s="78"/>
      <c r="T31" s="80"/>
      <c r="U31" s="322"/>
      <c r="V31" s="322"/>
      <c r="W31" s="80"/>
      <c r="Y31" s="106"/>
      <c r="Z31" s="108"/>
      <c r="AA31" s="330"/>
      <c r="AB31" s="330"/>
      <c r="AC31" s="108"/>
      <c r="AE31" s="134"/>
      <c r="AF31" s="137"/>
      <c r="AG31" s="336"/>
      <c r="AH31" s="336"/>
      <c r="AI31" s="137"/>
      <c r="AK31" s="165"/>
      <c r="AL31" s="167"/>
      <c r="AM31" s="255"/>
      <c r="AN31" s="255"/>
      <c r="AO31" s="167"/>
      <c r="AQ31" s="134"/>
      <c r="AR31" s="137"/>
      <c r="AS31" s="336"/>
      <c r="AT31" s="336"/>
      <c r="AU31" s="137"/>
      <c r="AW31" s="197"/>
      <c r="AX31" s="199"/>
      <c r="AY31" s="354"/>
      <c r="AZ31" s="354"/>
      <c r="BA31" s="199"/>
      <c r="BC31" s="228"/>
      <c r="BD31" s="231"/>
      <c r="BE31" s="231"/>
      <c r="BF31" s="231"/>
      <c r="BG31" s="231"/>
      <c r="BI31" s="252"/>
      <c r="BJ31" s="255"/>
      <c r="BK31" s="255"/>
      <c r="BL31" s="255"/>
      <c r="BM31" s="255"/>
      <c r="BO31" s="269"/>
      <c r="BP31" s="272"/>
      <c r="BQ31" s="272"/>
      <c r="BR31" s="272"/>
      <c r="BS31" s="272"/>
      <c r="BU31" s="381"/>
      <c r="BV31" s="382"/>
      <c r="BW31" s="382"/>
      <c r="BX31" s="382"/>
      <c r="BY31" s="382"/>
      <c r="BZ31" s="195"/>
      <c r="CB31" s="195"/>
    </row>
    <row r="32" spans="1:80" ht="22.5" customHeight="1" x14ac:dyDescent="0.2">
      <c r="B32" s="305" t="s">
        <v>41</v>
      </c>
      <c r="C32" s="10" t="s">
        <v>39</v>
      </c>
      <c r="D32" s="10" t="s">
        <v>40</v>
      </c>
      <c r="E32" s="10" t="s">
        <v>14</v>
      </c>
      <c r="G32" s="19"/>
      <c r="H32" s="21" t="s">
        <v>41</v>
      </c>
      <c r="I32" s="311" t="s">
        <v>39</v>
      </c>
      <c r="J32" s="311" t="s">
        <v>40</v>
      </c>
      <c r="K32" s="21" t="s">
        <v>14</v>
      </c>
      <c r="M32" s="47"/>
      <c r="N32" s="50" t="s">
        <v>41</v>
      </c>
      <c r="O32" s="50" t="s">
        <v>39</v>
      </c>
      <c r="P32" s="50" t="s">
        <v>40</v>
      </c>
      <c r="Q32" s="50" t="s">
        <v>14</v>
      </c>
      <c r="S32" s="78"/>
      <c r="T32" s="80" t="s">
        <v>41</v>
      </c>
      <c r="U32" s="322" t="s">
        <v>39</v>
      </c>
      <c r="V32" s="322" t="s">
        <v>40</v>
      </c>
      <c r="W32" s="80" t="s">
        <v>14</v>
      </c>
      <c r="Y32" s="106"/>
      <c r="Z32" s="108" t="s">
        <v>41</v>
      </c>
      <c r="AA32" s="330" t="s">
        <v>39</v>
      </c>
      <c r="AB32" s="330" t="s">
        <v>40</v>
      </c>
      <c r="AC32" s="108" t="s">
        <v>14</v>
      </c>
      <c r="AE32" s="134"/>
      <c r="AF32" s="137" t="s">
        <v>41</v>
      </c>
      <c r="AG32" s="137" t="s">
        <v>39</v>
      </c>
      <c r="AH32" s="137" t="s">
        <v>40</v>
      </c>
      <c r="AI32" s="137" t="s">
        <v>14</v>
      </c>
      <c r="AK32" s="165"/>
      <c r="AL32" s="167" t="s">
        <v>41</v>
      </c>
      <c r="AM32" s="255" t="s">
        <v>39</v>
      </c>
      <c r="AN32" s="255" t="s">
        <v>40</v>
      </c>
      <c r="AO32" s="167" t="s">
        <v>14</v>
      </c>
      <c r="AQ32" s="134"/>
      <c r="AR32" s="137" t="s">
        <v>41</v>
      </c>
      <c r="AS32" s="336" t="s">
        <v>39</v>
      </c>
      <c r="AT32" s="336" t="s">
        <v>40</v>
      </c>
      <c r="AU32" s="137" t="s">
        <v>14</v>
      </c>
      <c r="AW32" s="197"/>
      <c r="AX32" s="199" t="s">
        <v>41</v>
      </c>
      <c r="AY32" s="354" t="s">
        <v>39</v>
      </c>
      <c r="AZ32" s="354" t="s">
        <v>40</v>
      </c>
      <c r="BA32" s="199" t="s">
        <v>14</v>
      </c>
      <c r="BC32" s="228"/>
      <c r="BD32" s="231" t="s">
        <v>41</v>
      </c>
      <c r="BE32" s="231" t="s">
        <v>39</v>
      </c>
      <c r="BF32" s="231" t="s">
        <v>40</v>
      </c>
      <c r="BG32" s="231" t="s">
        <v>14</v>
      </c>
      <c r="BI32" s="252"/>
      <c r="BJ32" s="255" t="s">
        <v>41</v>
      </c>
      <c r="BK32" s="255" t="s">
        <v>39</v>
      </c>
      <c r="BL32" s="255" t="s">
        <v>40</v>
      </c>
      <c r="BM32" s="255" t="s">
        <v>14</v>
      </c>
      <c r="BO32" s="269"/>
      <c r="BP32" s="272" t="s">
        <v>41</v>
      </c>
      <c r="BQ32" s="272" t="s">
        <v>39</v>
      </c>
      <c r="BR32" s="272" t="s">
        <v>40</v>
      </c>
      <c r="BS32" s="272" t="s">
        <v>14</v>
      </c>
      <c r="BU32" s="384"/>
      <c r="BV32" s="387" t="s">
        <v>38</v>
      </c>
      <c r="BW32" s="387" t="s">
        <v>35</v>
      </c>
      <c r="BX32" s="387" t="s">
        <v>36</v>
      </c>
      <c r="BY32" s="387" t="s">
        <v>37</v>
      </c>
      <c r="BZ32" s="195"/>
    </row>
    <row r="33" spans="1:80" ht="15.75" x14ac:dyDescent="0.2">
      <c r="B33" s="305"/>
      <c r="C33" s="10"/>
      <c r="D33" s="10"/>
      <c r="E33" s="10"/>
      <c r="G33" s="19"/>
      <c r="H33" s="21"/>
      <c r="I33" s="311"/>
      <c r="J33" s="311"/>
      <c r="K33" s="21"/>
      <c r="M33" s="47"/>
      <c r="N33" s="50"/>
      <c r="O33" s="50"/>
      <c r="P33" s="50"/>
      <c r="Q33" s="50"/>
      <c r="S33" s="78"/>
      <c r="T33" s="80"/>
      <c r="U33" s="322"/>
      <c r="V33" s="322"/>
      <c r="W33" s="80"/>
      <c r="Y33" s="106"/>
      <c r="Z33" s="108"/>
      <c r="AA33" s="330"/>
      <c r="AB33" s="330"/>
      <c r="AC33" s="108"/>
      <c r="AE33" s="134"/>
      <c r="AF33" s="137"/>
      <c r="AG33" s="137"/>
      <c r="AH33" s="137"/>
      <c r="AI33" s="137"/>
      <c r="AK33" s="165"/>
      <c r="AL33" s="167"/>
      <c r="AM33" s="255"/>
      <c r="AN33" s="255"/>
      <c r="AO33" s="167"/>
      <c r="AQ33" s="134"/>
      <c r="AR33" s="137"/>
      <c r="AS33" s="336"/>
      <c r="AT33" s="336"/>
      <c r="AU33" s="137"/>
      <c r="AW33" s="197"/>
      <c r="AX33" s="199"/>
      <c r="AY33" s="354"/>
      <c r="AZ33" s="354"/>
      <c r="BA33" s="199"/>
      <c r="BC33" s="228"/>
      <c r="BD33" s="231"/>
      <c r="BE33" s="231"/>
      <c r="BF33" s="231"/>
      <c r="BG33" s="231"/>
      <c r="BI33" s="252"/>
      <c r="BJ33" s="255"/>
      <c r="BK33" s="255"/>
      <c r="BL33" s="255"/>
      <c r="BM33" s="255"/>
      <c r="BO33" s="269"/>
      <c r="BP33" s="272"/>
      <c r="BQ33" s="272"/>
      <c r="BR33" s="272"/>
      <c r="BS33" s="272"/>
      <c r="BU33" s="388" t="s">
        <v>56</v>
      </c>
      <c r="BV33" s="389"/>
      <c r="BW33" s="389"/>
      <c r="BX33" s="389"/>
      <c r="BY33" s="389"/>
      <c r="BZ33" s="195"/>
    </row>
    <row r="34" spans="1:80" ht="22.5" customHeight="1" x14ac:dyDescent="0.2">
      <c r="A34" s="1" t="s">
        <v>56</v>
      </c>
      <c r="E34" s="292"/>
      <c r="G34" s="1" t="s">
        <v>56</v>
      </c>
      <c r="M34" s="1" t="s">
        <v>56</v>
      </c>
      <c r="S34" s="81" t="s">
        <v>56</v>
      </c>
      <c r="T34" s="82"/>
      <c r="U34" s="323"/>
      <c r="V34" s="323"/>
      <c r="W34" s="82"/>
      <c r="Y34" s="109" t="s">
        <v>56</v>
      </c>
      <c r="AE34" s="138" t="s">
        <v>56</v>
      </c>
      <c r="AF34" s="139"/>
      <c r="AG34" s="139"/>
      <c r="AH34" s="139"/>
      <c r="AI34" s="139"/>
      <c r="AK34" s="1" t="s">
        <v>56</v>
      </c>
      <c r="AQ34" s="1" t="s">
        <v>56</v>
      </c>
      <c r="AW34" s="1" t="s">
        <v>56</v>
      </c>
      <c r="BC34" s="1" t="s">
        <v>56</v>
      </c>
      <c r="BI34" s="1" t="s">
        <v>56</v>
      </c>
      <c r="BO34" s="1" t="s">
        <v>56</v>
      </c>
      <c r="BU34" s="371" t="s">
        <v>25</v>
      </c>
      <c r="BV34" s="372">
        <f>+BV36+BV40+BV45</f>
        <v>12587309752</v>
      </c>
      <c r="BW34" s="372">
        <f>+BW36+BW40+BW45</f>
        <v>0</v>
      </c>
      <c r="BX34" s="372">
        <f>+BX36+BX40+BX45</f>
        <v>20656428</v>
      </c>
      <c r="BY34" s="372">
        <f>+BY36+BY40+BY45</f>
        <v>12566653324</v>
      </c>
    </row>
    <row r="35" spans="1:80" x14ac:dyDescent="0.2">
      <c r="A35" s="3"/>
      <c r="B35" s="297">
        <f>+B36+B40+B45</f>
        <v>12587309752</v>
      </c>
      <c r="D35" s="292"/>
      <c r="E35" s="292"/>
      <c r="S35" s="78"/>
      <c r="T35" s="82"/>
      <c r="U35" s="323"/>
      <c r="V35" s="323"/>
      <c r="W35" s="82"/>
      <c r="AE35" s="134"/>
      <c r="AF35" s="139"/>
      <c r="AG35" s="139"/>
      <c r="AH35" s="139"/>
      <c r="AI35" s="139"/>
      <c r="BU35" s="384"/>
      <c r="BV35" s="390"/>
      <c r="BW35" s="390"/>
      <c r="BX35" s="390"/>
      <c r="BY35" s="390"/>
    </row>
    <row r="36" spans="1:80" ht="14.25" customHeight="1" x14ac:dyDescent="0.2">
      <c r="A36" s="15" t="s">
        <v>13</v>
      </c>
      <c r="B36" s="294">
        <f>SUM(B38:B38)</f>
        <v>225585214</v>
      </c>
      <c r="C36" s="16">
        <f>SUM(C38:C38)</f>
        <v>0</v>
      </c>
      <c r="D36" s="16">
        <f>SUM(D38:D38)</f>
        <v>0</v>
      </c>
      <c r="E36" s="16">
        <f>+B36-C36-D36</f>
        <v>225585214</v>
      </c>
      <c r="G36" s="25" t="s">
        <v>49</v>
      </c>
      <c r="H36" s="26">
        <f>SUM(H38:H38)</f>
        <v>225585214</v>
      </c>
      <c r="I36" s="308">
        <f>SUM(I38:I38)</f>
        <v>0</v>
      </c>
      <c r="J36" s="308">
        <f>SUM(J38:J38)</f>
        <v>0</v>
      </c>
      <c r="K36" s="26">
        <f>+H36-I36-J36</f>
        <v>225585214</v>
      </c>
      <c r="L36" s="18"/>
      <c r="M36" s="54" t="s">
        <v>49</v>
      </c>
      <c r="N36" s="55">
        <f>SUM(N38:N38)</f>
        <v>225585214</v>
      </c>
      <c r="O36" s="55">
        <f>SUM(O38:O38)</f>
        <v>0</v>
      </c>
      <c r="P36" s="55">
        <f>SUM(P38:P38)</f>
        <v>0</v>
      </c>
      <c r="Q36" s="55">
        <f>+N36-O36-P36</f>
        <v>225585214</v>
      </c>
      <c r="R36" s="18"/>
      <c r="S36" s="84" t="s">
        <v>49</v>
      </c>
      <c r="T36" s="85">
        <f>SUM(T38:T38)</f>
        <v>225585214</v>
      </c>
      <c r="U36" s="104">
        <f>SUM(U38:U38)</f>
        <v>0</v>
      </c>
      <c r="V36" s="104">
        <f>SUM(V38:V38)</f>
        <v>0</v>
      </c>
      <c r="W36" s="85">
        <f>+T36-U36-V36</f>
        <v>225585214</v>
      </c>
      <c r="X36" s="18"/>
      <c r="Y36" s="112" t="s">
        <v>49</v>
      </c>
      <c r="Z36" s="113">
        <f>SUM(Z38:Z38)</f>
        <v>225585214</v>
      </c>
      <c r="AA36" s="122">
        <f>SUM(AA38:AA38)</f>
        <v>0</v>
      </c>
      <c r="AB36" s="122">
        <f>SUM(AB38:AB38)</f>
        <v>0</v>
      </c>
      <c r="AC36" s="113">
        <f>+Z36-AA36-AB36</f>
        <v>225585214</v>
      </c>
      <c r="AD36" s="18"/>
      <c r="AE36" s="141" t="s">
        <v>49</v>
      </c>
      <c r="AF36" s="142">
        <f>SUM(AF38:AF38)</f>
        <v>225585214</v>
      </c>
      <c r="AG36" s="142">
        <f>SUM(AG38:AG38)</f>
        <v>0</v>
      </c>
      <c r="AH36" s="142">
        <f>SUM(AH38:AH38)</f>
        <v>0</v>
      </c>
      <c r="AI36" s="142">
        <f>+AF36-AG36-AH36</f>
        <v>225585214</v>
      </c>
      <c r="AJ36" s="18"/>
      <c r="AK36" s="171" t="s">
        <v>49</v>
      </c>
      <c r="AL36" s="172">
        <f>SUM(AL38:AL38)</f>
        <v>225585214</v>
      </c>
      <c r="AM36" s="181">
        <f>SUM(AM38:AM38)</f>
        <v>0</v>
      </c>
      <c r="AN36" s="181">
        <f>SUM(AN38:AN38)</f>
        <v>0</v>
      </c>
      <c r="AO36" s="172">
        <f>+AL36-AM36-AN36</f>
        <v>225585214</v>
      </c>
      <c r="AP36" s="18"/>
      <c r="AQ36" s="141" t="s">
        <v>49</v>
      </c>
      <c r="AR36" s="142">
        <f>SUM(AR38:AR38)</f>
        <v>225585214</v>
      </c>
      <c r="AS36" s="151">
        <f>SUM(AS38:AS38)</f>
        <v>0</v>
      </c>
      <c r="AT36" s="151">
        <f>SUM(AT38:AT38)</f>
        <v>0</v>
      </c>
      <c r="AU36" s="142">
        <f>+AR36-AS36-AT36</f>
        <v>225585214</v>
      </c>
      <c r="AV36" s="18"/>
      <c r="AW36" s="203" t="s">
        <v>49</v>
      </c>
      <c r="AX36" s="204">
        <f>SUM(AX38:AX38)</f>
        <v>225585214</v>
      </c>
      <c r="AY36" s="213">
        <v>0</v>
      </c>
      <c r="AZ36" s="213">
        <v>0</v>
      </c>
      <c r="BA36" s="204">
        <f>+AX36-AY36-AZ36</f>
        <v>225585214</v>
      </c>
      <c r="BB36" s="18"/>
      <c r="BC36" s="235" t="s">
        <v>49</v>
      </c>
      <c r="BD36" s="236">
        <f>SUM(BD38:BD38)</f>
        <v>225585214</v>
      </c>
      <c r="BE36" s="236">
        <f>SUM(BE38:BE38)</f>
        <v>0</v>
      </c>
      <c r="BF36" s="236">
        <f>SUM(BF38:BF38)</f>
        <v>0</v>
      </c>
      <c r="BG36" s="236">
        <f>+BD36-BE36-BF36</f>
        <v>225585214</v>
      </c>
      <c r="BH36" s="18"/>
      <c r="BI36" s="258" t="s">
        <v>49</v>
      </c>
      <c r="BJ36" s="181">
        <f>SUM(BJ38:BJ38)</f>
        <v>225585214</v>
      </c>
      <c r="BK36" s="181">
        <f>SUM(BK38:BK38)</f>
        <v>0</v>
      </c>
      <c r="BL36" s="181">
        <f>SUM(BL38:BL38)</f>
        <v>0</v>
      </c>
      <c r="BM36" s="181">
        <f>+BJ36-BK36-BL36</f>
        <v>225585214</v>
      </c>
      <c r="BN36" s="18"/>
      <c r="BO36" s="276" t="s">
        <v>49</v>
      </c>
      <c r="BP36" s="277">
        <f>SUM(BP38:BP38)</f>
        <v>225585214</v>
      </c>
      <c r="BQ36" s="277">
        <f>SUM(BQ38:BQ38)</f>
        <v>0</v>
      </c>
      <c r="BR36" s="277">
        <f>SUM(BR38:BR38)</f>
        <v>0</v>
      </c>
      <c r="BS36" s="277">
        <f>+BP36-BQ36-BR36</f>
        <v>225585214</v>
      </c>
      <c r="BT36" s="18"/>
      <c r="BU36" s="371" t="s">
        <v>49</v>
      </c>
      <c r="BV36" s="373">
        <f>SUM(BV38:BV38)</f>
        <v>225585214</v>
      </c>
      <c r="BW36" s="373">
        <f>SUM(BW38:BW38)</f>
        <v>0</v>
      </c>
      <c r="BX36" s="373">
        <f>SUM(BX38:BX38)</f>
        <v>0</v>
      </c>
      <c r="BY36" s="373">
        <f>+BV36-BW36-BX36</f>
        <v>225585214</v>
      </c>
      <c r="BZ36" s="196">
        <f>+BY36+BY40+BY45</f>
        <v>12566653324</v>
      </c>
      <c r="CA36" s="196">
        <f>+BZ37-BZ36</f>
        <v>0</v>
      </c>
      <c r="CB36" s="195"/>
    </row>
    <row r="37" spans="1:80" ht="13.5" customHeight="1" x14ac:dyDescent="0.2">
      <c r="A37" s="11" t="s">
        <v>0</v>
      </c>
      <c r="B37" s="295"/>
      <c r="C37" s="12"/>
      <c r="D37" s="12"/>
      <c r="E37" s="12"/>
      <c r="G37" s="27" t="s">
        <v>0</v>
      </c>
      <c r="H37" s="28"/>
      <c r="I37" s="309"/>
      <c r="J37" s="309"/>
      <c r="K37" s="28"/>
      <c r="M37" s="56" t="s">
        <v>0</v>
      </c>
      <c r="N37" s="57"/>
      <c r="O37" s="57"/>
      <c r="P37" s="57"/>
      <c r="Q37" s="57"/>
      <c r="S37" s="86" t="s">
        <v>0</v>
      </c>
      <c r="T37" s="87"/>
      <c r="U37" s="105"/>
      <c r="V37" s="105"/>
      <c r="W37" s="87"/>
      <c r="Y37" s="114" t="s">
        <v>0</v>
      </c>
      <c r="Z37" s="115"/>
      <c r="AA37" s="123"/>
      <c r="AB37" s="123"/>
      <c r="AC37" s="115"/>
      <c r="AE37" s="143" t="s">
        <v>0</v>
      </c>
      <c r="AF37" s="144"/>
      <c r="AG37" s="144"/>
      <c r="AH37" s="144"/>
      <c r="AI37" s="144"/>
      <c r="AK37" s="173" t="s">
        <v>0</v>
      </c>
      <c r="AL37" s="174"/>
      <c r="AM37" s="182"/>
      <c r="AN37" s="182"/>
      <c r="AO37" s="174"/>
      <c r="AQ37" s="143" t="s">
        <v>0</v>
      </c>
      <c r="AR37" s="144"/>
      <c r="AS37" s="152"/>
      <c r="AT37" s="152"/>
      <c r="AU37" s="144"/>
      <c r="AW37" s="205" t="s">
        <v>0</v>
      </c>
      <c r="AX37" s="206"/>
      <c r="AY37" s="214"/>
      <c r="AZ37" s="214"/>
      <c r="BA37" s="206"/>
      <c r="BC37" s="237" t="s">
        <v>0</v>
      </c>
      <c r="BD37" s="238"/>
      <c r="BE37" s="238"/>
      <c r="BF37" s="238"/>
      <c r="BG37" s="238"/>
      <c r="BI37" s="259" t="s">
        <v>0</v>
      </c>
      <c r="BJ37" s="182"/>
      <c r="BK37" s="182"/>
      <c r="BL37" s="182"/>
      <c r="BM37" s="182"/>
      <c r="BO37" s="278" t="s">
        <v>0</v>
      </c>
      <c r="BP37" s="279"/>
      <c r="BQ37" s="279"/>
      <c r="BR37" s="279"/>
      <c r="BS37" s="279"/>
      <c r="BU37" s="437" t="s">
        <v>0</v>
      </c>
      <c r="BV37" s="438"/>
      <c r="BW37" s="438"/>
      <c r="BX37" s="438"/>
      <c r="BY37" s="438"/>
      <c r="BZ37" s="195">
        <v>12566653324</v>
      </c>
      <c r="CB37" s="195"/>
    </row>
    <row r="38" spans="1:80" ht="14.25" customHeight="1" x14ac:dyDescent="0.2">
      <c r="A38" s="13" t="s">
        <v>46</v>
      </c>
      <c r="B38" s="72">
        <v>225585214</v>
      </c>
      <c r="C38" s="72">
        <v>0</v>
      </c>
      <c r="D38" s="72">
        <v>0</v>
      </c>
      <c r="E38" s="72">
        <f>+B38-C38-D38</f>
        <v>225585214</v>
      </c>
      <c r="G38" s="29" t="s">
        <v>46</v>
      </c>
      <c r="H38" s="30">
        <f>+E38</f>
        <v>225585214</v>
      </c>
      <c r="I38" s="75">
        <v>0</v>
      </c>
      <c r="J38" s="75">
        <v>0</v>
      </c>
      <c r="K38" s="30">
        <f>+H38-I38-J38</f>
        <v>225585214</v>
      </c>
      <c r="M38" s="58" t="s">
        <v>46</v>
      </c>
      <c r="N38" s="59">
        <f>+K38</f>
        <v>225585214</v>
      </c>
      <c r="O38" s="77">
        <v>0</v>
      </c>
      <c r="P38" s="77">
        <v>0</v>
      </c>
      <c r="Q38" s="59">
        <f>+N38-O38-P38</f>
        <v>225585214</v>
      </c>
      <c r="S38" s="88" t="s">
        <v>46</v>
      </c>
      <c r="T38" s="89">
        <f>+Q38</f>
        <v>225585214</v>
      </c>
      <c r="U38" s="93">
        <v>0</v>
      </c>
      <c r="V38" s="93">
        <v>0</v>
      </c>
      <c r="W38" s="89">
        <f>+T38-U38-V38</f>
        <v>225585214</v>
      </c>
      <c r="Y38" s="116" t="s">
        <v>46</v>
      </c>
      <c r="Z38" s="117">
        <f>+W38</f>
        <v>225585214</v>
      </c>
      <c r="AA38" s="118">
        <v>0</v>
      </c>
      <c r="AB38" s="118">
        <v>0</v>
      </c>
      <c r="AC38" s="117">
        <f>+Z38-AA38-AB38</f>
        <v>225585214</v>
      </c>
      <c r="AE38" s="145" t="s">
        <v>46</v>
      </c>
      <c r="AF38" s="146">
        <f>+AC38</f>
        <v>225585214</v>
      </c>
      <c r="AG38" s="147">
        <v>0</v>
      </c>
      <c r="AH38" s="147">
        <v>0</v>
      </c>
      <c r="AI38" s="146">
        <f>+AF38-AG38-AH38</f>
        <v>225585214</v>
      </c>
      <c r="AK38" s="175" t="s">
        <v>46</v>
      </c>
      <c r="AL38" s="176">
        <f>+AI38</f>
        <v>225585214</v>
      </c>
      <c r="AM38" s="177">
        <v>0</v>
      </c>
      <c r="AN38" s="177">
        <v>0</v>
      </c>
      <c r="AO38" s="176">
        <f>+AL38-AM38-AN38</f>
        <v>225585214</v>
      </c>
      <c r="AQ38" s="145" t="s">
        <v>46</v>
      </c>
      <c r="AR38" s="146">
        <f>+AO38</f>
        <v>225585214</v>
      </c>
      <c r="AS38" s="147">
        <v>0</v>
      </c>
      <c r="AT38" s="147">
        <v>0</v>
      </c>
      <c r="AU38" s="146">
        <f>+AR38-AS38-AT38</f>
        <v>225585214</v>
      </c>
      <c r="AW38" s="207" t="s">
        <v>46</v>
      </c>
      <c r="AX38" s="208">
        <f>+AU38</f>
        <v>225585214</v>
      </c>
      <c r="AY38" s="209">
        <v>0</v>
      </c>
      <c r="AZ38" s="209">
        <v>0</v>
      </c>
      <c r="BA38" s="208">
        <f>+AX38-AY38-AZ38</f>
        <v>225585214</v>
      </c>
      <c r="BC38" s="239" t="s">
        <v>46</v>
      </c>
      <c r="BD38" s="240">
        <f>+BA38</f>
        <v>225585214</v>
      </c>
      <c r="BE38" s="240">
        <v>0</v>
      </c>
      <c r="BF38" s="240">
        <v>0</v>
      </c>
      <c r="BG38" s="240">
        <f>+BD38-BE38-BF38</f>
        <v>225585214</v>
      </c>
      <c r="BI38" s="183" t="s">
        <v>46</v>
      </c>
      <c r="BJ38" s="177">
        <f>+BG38</f>
        <v>225585214</v>
      </c>
      <c r="BK38" s="357">
        <v>0</v>
      </c>
      <c r="BL38" s="357">
        <v>0</v>
      </c>
      <c r="BM38" s="177">
        <f>+BJ38-BK38-BL38</f>
        <v>225585214</v>
      </c>
      <c r="BO38" s="280" t="s">
        <v>46</v>
      </c>
      <c r="BP38" s="281">
        <f>+BM38</f>
        <v>225585214</v>
      </c>
      <c r="BQ38" s="358">
        <v>0</v>
      </c>
      <c r="BR38" s="358">
        <v>0</v>
      </c>
      <c r="BS38" s="281">
        <f>+BP38-BQ38-BR38</f>
        <v>225585214</v>
      </c>
      <c r="BU38" s="436" t="s">
        <v>46</v>
      </c>
      <c r="BV38" s="435">
        <f>+B38</f>
        <v>225585214</v>
      </c>
      <c r="BW38" s="435">
        <f>+C38+I38+O38+U38+AA38+AG38+AM38+AS38+AY38+BE38+BK38+BQ38</f>
        <v>0</v>
      </c>
      <c r="BX38" s="435">
        <f>+D38+J38+P38+V38+AB38+AH38+AN38+AT38+AZ38+BF38+BL38+BR38</f>
        <v>0</v>
      </c>
      <c r="BY38" s="435">
        <f>+BV38-BW38-BX38</f>
        <v>225585214</v>
      </c>
      <c r="CB38" s="195"/>
    </row>
    <row r="39" spans="1:80" ht="14.25" customHeight="1" x14ac:dyDescent="0.2">
      <c r="A39" s="13"/>
      <c r="B39" s="72"/>
      <c r="C39" s="72"/>
      <c r="D39" s="72"/>
      <c r="E39" s="72"/>
      <c r="G39" s="29"/>
      <c r="H39" s="30"/>
      <c r="I39" s="75"/>
      <c r="J39" s="75"/>
      <c r="K39" s="30"/>
      <c r="M39" s="58"/>
      <c r="N39" s="59"/>
      <c r="O39" s="77"/>
      <c r="P39" s="77"/>
      <c r="Q39" s="59"/>
      <c r="S39" s="88"/>
      <c r="T39" s="89"/>
      <c r="U39" s="93"/>
      <c r="V39" s="93"/>
      <c r="W39" s="89"/>
      <c r="Y39" s="116"/>
      <c r="Z39" s="117"/>
      <c r="AA39" s="118"/>
      <c r="AB39" s="118"/>
      <c r="AC39" s="117"/>
      <c r="AE39" s="145"/>
      <c r="AF39" s="146"/>
      <c r="AG39" s="147"/>
      <c r="AH39" s="147"/>
      <c r="AI39" s="146"/>
      <c r="AK39" s="175"/>
      <c r="AL39" s="176"/>
      <c r="AM39" s="177"/>
      <c r="AN39" s="177"/>
      <c r="AO39" s="176"/>
      <c r="AQ39" s="145"/>
      <c r="AR39" s="146"/>
      <c r="AS39" s="147"/>
      <c r="AT39" s="147"/>
      <c r="AU39" s="146"/>
      <c r="AW39" s="207"/>
      <c r="AX39" s="208"/>
      <c r="AY39" s="209"/>
      <c r="AZ39" s="209"/>
      <c r="BA39" s="208"/>
      <c r="BC39" s="239"/>
      <c r="BD39" s="240"/>
      <c r="BE39" s="240"/>
      <c r="BF39" s="240"/>
      <c r="BG39" s="240"/>
      <c r="BI39" s="183"/>
      <c r="BJ39" s="177"/>
      <c r="BK39" s="177"/>
      <c r="BL39" s="177"/>
      <c r="BM39" s="177"/>
      <c r="BO39" s="280"/>
      <c r="BP39" s="281"/>
      <c r="BQ39" s="281"/>
      <c r="BR39" s="281"/>
      <c r="BS39" s="281"/>
      <c r="BU39" s="439"/>
      <c r="BV39" s="440"/>
      <c r="BW39" s="440"/>
      <c r="BX39" s="440"/>
      <c r="BY39" s="440"/>
      <c r="CB39" s="195"/>
    </row>
    <row r="40" spans="1:80" ht="14.25" customHeight="1" x14ac:dyDescent="0.2">
      <c r="A40" s="15" t="s">
        <v>11</v>
      </c>
      <c r="B40" s="294">
        <f>SUM(B42:B43)</f>
        <v>701012654</v>
      </c>
      <c r="C40" s="294">
        <f>SUM(C42:C43)</f>
        <v>0</v>
      </c>
      <c r="D40" s="294">
        <f>SUM(D42:D43)</f>
        <v>0</v>
      </c>
      <c r="E40" s="294">
        <f>+B40-C40-D40</f>
        <v>701012654</v>
      </c>
      <c r="G40" s="25" t="s">
        <v>11</v>
      </c>
      <c r="H40" s="26">
        <f>SUM(H42:H43)</f>
        <v>701012654</v>
      </c>
      <c r="I40" s="308">
        <f t="shared" ref="I40:J40" si="134">SUM(I42:I43)</f>
        <v>0</v>
      </c>
      <c r="J40" s="308">
        <f t="shared" si="134"/>
        <v>15038489</v>
      </c>
      <c r="K40" s="26">
        <f>+H40-I40-J40</f>
        <v>685974165</v>
      </c>
      <c r="L40" s="18"/>
      <c r="M40" s="54" t="s">
        <v>11</v>
      </c>
      <c r="N40" s="55">
        <f>SUM(N42:N43)</f>
        <v>685974165</v>
      </c>
      <c r="O40" s="314">
        <f t="shared" ref="O40:P40" si="135">SUM(O42:O43)</f>
        <v>0</v>
      </c>
      <c r="P40" s="314">
        <f t="shared" si="135"/>
        <v>5617939</v>
      </c>
      <c r="Q40" s="55">
        <f>+N40-O40-P40</f>
        <v>680356226</v>
      </c>
      <c r="R40" s="18"/>
      <c r="S40" s="84" t="s">
        <v>11</v>
      </c>
      <c r="T40" s="85">
        <f>SUM(T42:T43)</f>
        <v>680356226</v>
      </c>
      <c r="U40" s="104">
        <f t="shared" ref="U40:V40" si="136">SUM(U42:U43)</f>
        <v>0</v>
      </c>
      <c r="V40" s="104">
        <f t="shared" si="136"/>
        <v>0</v>
      </c>
      <c r="W40" s="85">
        <f>+T40-U40-V40</f>
        <v>680356226</v>
      </c>
      <c r="X40" s="18"/>
      <c r="Y40" s="112" t="s">
        <v>11</v>
      </c>
      <c r="Z40" s="113">
        <f>SUM(Z42:Z43)</f>
        <v>680356226</v>
      </c>
      <c r="AA40" s="122">
        <f t="shared" ref="AA40:AB40" si="137">SUM(AA42:AA43)</f>
        <v>0</v>
      </c>
      <c r="AB40" s="122">
        <f t="shared" si="137"/>
        <v>0</v>
      </c>
      <c r="AC40" s="113">
        <f>+Z40-AA40-AB40</f>
        <v>680356226</v>
      </c>
      <c r="AD40" s="18"/>
      <c r="AE40" s="141" t="s">
        <v>11</v>
      </c>
      <c r="AF40" s="142">
        <f>SUM(AF42:AF43)</f>
        <v>680356226</v>
      </c>
      <c r="AG40" s="151">
        <f t="shared" ref="AG40:AH40" si="138">SUM(AG42:AG43)</f>
        <v>0</v>
      </c>
      <c r="AH40" s="151">
        <f t="shared" si="138"/>
        <v>0</v>
      </c>
      <c r="AI40" s="142">
        <f>+AF40-AG40-AH40</f>
        <v>680356226</v>
      </c>
      <c r="AJ40" s="18"/>
      <c r="AK40" s="171" t="s">
        <v>11</v>
      </c>
      <c r="AL40" s="172">
        <f>SUM(AL42:AL43)</f>
        <v>680356226</v>
      </c>
      <c r="AM40" s="181">
        <f t="shared" ref="AM40:AN40" si="139">SUM(AM42:AM43)</f>
        <v>0</v>
      </c>
      <c r="AN40" s="181">
        <f t="shared" si="139"/>
        <v>0</v>
      </c>
      <c r="AO40" s="172">
        <f>+AL40-AM40-AN40</f>
        <v>680356226</v>
      </c>
      <c r="AP40" s="18"/>
      <c r="AQ40" s="141" t="s">
        <v>11</v>
      </c>
      <c r="AR40" s="142">
        <f>SUM(AR42:AR43)</f>
        <v>680356226</v>
      </c>
      <c r="AS40" s="151">
        <f t="shared" ref="AS40:AT40" si="140">SUM(AS42:AS43)</f>
        <v>0</v>
      </c>
      <c r="AT40" s="151">
        <f t="shared" si="140"/>
        <v>0</v>
      </c>
      <c r="AU40" s="142">
        <f>+AR40-AS40-AT40</f>
        <v>680356226</v>
      </c>
      <c r="AV40" s="18"/>
      <c r="AW40" s="203" t="s">
        <v>11</v>
      </c>
      <c r="AX40" s="204">
        <f>SUM(AX42:AX43)</f>
        <v>680356226</v>
      </c>
      <c r="AY40" s="213">
        <v>0</v>
      </c>
      <c r="AZ40" s="213">
        <v>0</v>
      </c>
      <c r="BA40" s="204">
        <f>+AX40-AY40-AZ40</f>
        <v>680356226</v>
      </c>
      <c r="BB40" s="18"/>
      <c r="BC40" s="235" t="s">
        <v>11</v>
      </c>
      <c r="BD40" s="236">
        <f>SUM(BD42:BD43)</f>
        <v>680356226</v>
      </c>
      <c r="BE40" s="236">
        <f t="shared" ref="BE40:BF40" si="141">SUM(BE42:BE43)</f>
        <v>0</v>
      </c>
      <c r="BF40" s="236">
        <f t="shared" si="141"/>
        <v>0</v>
      </c>
      <c r="BG40" s="236">
        <f>+BD40-BE40-BF40</f>
        <v>680356226</v>
      </c>
      <c r="BH40" s="18"/>
      <c r="BI40" s="258" t="s">
        <v>11</v>
      </c>
      <c r="BJ40" s="181">
        <f>SUM(BJ42:BJ43)</f>
        <v>680356226</v>
      </c>
      <c r="BK40" s="181">
        <f t="shared" ref="BK40:BL40" si="142">SUM(BK42:BK43)</f>
        <v>0</v>
      </c>
      <c r="BL40" s="181">
        <f t="shared" si="142"/>
        <v>0</v>
      </c>
      <c r="BM40" s="181">
        <f>+BJ40-BK40-BL40</f>
        <v>680356226</v>
      </c>
      <c r="BN40" s="18"/>
      <c r="BO40" s="276" t="s">
        <v>11</v>
      </c>
      <c r="BP40" s="277">
        <f>SUM(BP42:BP43)</f>
        <v>680356226</v>
      </c>
      <c r="BQ40" s="277">
        <f t="shared" ref="BQ40:BR40" si="143">SUM(BQ42:BQ43)</f>
        <v>0</v>
      </c>
      <c r="BR40" s="277">
        <f t="shared" si="143"/>
        <v>0</v>
      </c>
      <c r="BS40" s="277">
        <f>+BP40-BQ40-BR40</f>
        <v>680356226</v>
      </c>
      <c r="BT40" s="18"/>
      <c r="BU40" s="371" t="s">
        <v>11</v>
      </c>
      <c r="BV40" s="373">
        <f>SUM(BV42:BV43)</f>
        <v>701012654</v>
      </c>
      <c r="BW40" s="373">
        <f t="shared" ref="BW40:BX40" si="144">SUM(BW42:BW43)</f>
        <v>0</v>
      </c>
      <c r="BX40" s="373">
        <f t="shared" si="144"/>
        <v>20656428</v>
      </c>
      <c r="BY40" s="373">
        <f>+BV40-BW40-BX40</f>
        <v>680356226</v>
      </c>
      <c r="CB40" s="195"/>
    </row>
    <row r="41" spans="1:80" ht="14.25" customHeight="1" x14ac:dyDescent="0.2">
      <c r="A41" s="11" t="s">
        <v>0</v>
      </c>
      <c r="B41" s="295"/>
      <c r="C41" s="295"/>
      <c r="D41" s="295"/>
      <c r="E41" s="295"/>
      <c r="G41" s="27" t="s">
        <v>0</v>
      </c>
      <c r="H41" s="28"/>
      <c r="I41" s="309"/>
      <c r="J41" s="309"/>
      <c r="K41" s="28"/>
      <c r="M41" s="56" t="s">
        <v>0</v>
      </c>
      <c r="N41" s="57"/>
      <c r="O41" s="315"/>
      <c r="P41" s="315"/>
      <c r="Q41" s="57"/>
      <c r="S41" s="86" t="s">
        <v>0</v>
      </c>
      <c r="T41" s="87"/>
      <c r="U41" s="105"/>
      <c r="V41" s="105"/>
      <c r="W41" s="87"/>
      <c r="Y41" s="114" t="s">
        <v>0</v>
      </c>
      <c r="Z41" s="115"/>
      <c r="AA41" s="123"/>
      <c r="AB41" s="123"/>
      <c r="AC41" s="115"/>
      <c r="AE41" s="143" t="s">
        <v>0</v>
      </c>
      <c r="AF41" s="144"/>
      <c r="AG41" s="152"/>
      <c r="AH41" s="152"/>
      <c r="AI41" s="144"/>
      <c r="AK41" s="173" t="s">
        <v>0</v>
      </c>
      <c r="AL41" s="174"/>
      <c r="AM41" s="182"/>
      <c r="AN41" s="182"/>
      <c r="AO41" s="174"/>
      <c r="AQ41" s="143" t="s">
        <v>0</v>
      </c>
      <c r="AR41" s="144"/>
      <c r="AS41" s="152"/>
      <c r="AT41" s="152"/>
      <c r="AU41" s="144"/>
      <c r="AW41" s="205" t="s">
        <v>0</v>
      </c>
      <c r="AX41" s="206"/>
      <c r="AY41" s="214"/>
      <c r="AZ41" s="214"/>
      <c r="BA41" s="206"/>
      <c r="BC41" s="237" t="s">
        <v>0</v>
      </c>
      <c r="BD41" s="238"/>
      <c r="BE41" s="238"/>
      <c r="BF41" s="238"/>
      <c r="BG41" s="238"/>
      <c r="BI41" s="259" t="s">
        <v>0</v>
      </c>
      <c r="BJ41" s="182"/>
      <c r="BK41" s="182"/>
      <c r="BL41" s="182"/>
      <c r="BM41" s="182"/>
      <c r="BO41" s="278" t="s">
        <v>0</v>
      </c>
      <c r="BP41" s="279"/>
      <c r="BQ41" s="279"/>
      <c r="BR41" s="279"/>
      <c r="BS41" s="279"/>
      <c r="BU41" s="437" t="s">
        <v>0</v>
      </c>
      <c r="BV41" s="438"/>
      <c r="BW41" s="438"/>
      <c r="BX41" s="438"/>
      <c r="BY41" s="438"/>
      <c r="CB41" s="195"/>
    </row>
    <row r="42" spans="1:80" ht="14.25" customHeight="1" x14ac:dyDescent="0.2">
      <c r="A42" s="71" t="s">
        <v>46</v>
      </c>
      <c r="B42" s="72">
        <v>549058134</v>
      </c>
      <c r="C42" s="72">
        <v>0</v>
      </c>
      <c r="D42" s="72">
        <v>0</v>
      </c>
      <c r="E42" s="72">
        <f>+B42-C42-D42</f>
        <v>549058134</v>
      </c>
      <c r="G42" s="74" t="s">
        <v>46</v>
      </c>
      <c r="H42" s="75">
        <f>+E42</f>
        <v>549058134</v>
      </c>
      <c r="I42" s="75">
        <v>0</v>
      </c>
      <c r="J42" s="75">
        <v>15038489</v>
      </c>
      <c r="K42" s="75">
        <f>+H42-I42-J42</f>
        <v>534019645</v>
      </c>
      <c r="L42" s="73"/>
      <c r="M42" s="76" t="s">
        <v>46</v>
      </c>
      <c r="N42" s="77">
        <f t="shared" ref="N42:N43" si="145">+K42</f>
        <v>534019645</v>
      </c>
      <c r="O42" s="77">
        <v>0</v>
      </c>
      <c r="P42" s="77">
        <v>0</v>
      </c>
      <c r="Q42" s="77">
        <f>+N42-O42-P42</f>
        <v>534019645</v>
      </c>
      <c r="R42" s="73"/>
      <c r="S42" s="92" t="s">
        <v>46</v>
      </c>
      <c r="T42" s="93">
        <f t="shared" ref="T42:T43" si="146">+Q42</f>
        <v>534019645</v>
      </c>
      <c r="U42" s="93">
        <v>0</v>
      </c>
      <c r="V42" s="93">
        <v>0</v>
      </c>
      <c r="W42" s="93">
        <f>+T42-U42-V42</f>
        <v>534019645</v>
      </c>
      <c r="X42" s="73"/>
      <c r="Y42" s="124" t="s">
        <v>46</v>
      </c>
      <c r="Z42" s="118">
        <f t="shared" ref="Z42:Z43" si="147">+W42</f>
        <v>534019645</v>
      </c>
      <c r="AA42" s="118">
        <v>0</v>
      </c>
      <c r="AB42" s="118">
        <v>0</v>
      </c>
      <c r="AC42" s="118">
        <f>+Z42-AA42-AB42</f>
        <v>534019645</v>
      </c>
      <c r="AD42" s="73"/>
      <c r="AE42" s="153" t="s">
        <v>46</v>
      </c>
      <c r="AF42" s="147">
        <f t="shared" ref="AF42:AF43" si="148">+AC42</f>
        <v>534019645</v>
      </c>
      <c r="AG42" s="147">
        <v>0</v>
      </c>
      <c r="AH42" s="147">
        <v>0</v>
      </c>
      <c r="AI42" s="147">
        <f>+AF42-AG42-AH42</f>
        <v>534019645</v>
      </c>
      <c r="AJ42" s="73"/>
      <c r="AK42" s="183" t="s">
        <v>46</v>
      </c>
      <c r="AL42" s="177">
        <f t="shared" ref="AL42:AL43" si="149">+AI42</f>
        <v>534019645</v>
      </c>
      <c r="AM42" s="177">
        <v>0</v>
      </c>
      <c r="AN42" s="177">
        <v>0</v>
      </c>
      <c r="AO42" s="177">
        <f>+AL42-AM42-AN42</f>
        <v>534019645</v>
      </c>
      <c r="AP42" s="73"/>
      <c r="AQ42" s="153" t="s">
        <v>46</v>
      </c>
      <c r="AR42" s="147">
        <f t="shared" ref="AR42:AR43" si="150">+AO42</f>
        <v>534019645</v>
      </c>
      <c r="AS42" s="147">
        <v>0</v>
      </c>
      <c r="AT42" s="147">
        <v>0</v>
      </c>
      <c r="AU42" s="147">
        <f>+AR42-AS42-AT42</f>
        <v>534019645</v>
      </c>
      <c r="AV42" s="73"/>
      <c r="AW42" s="215" t="s">
        <v>46</v>
      </c>
      <c r="AX42" s="209">
        <f t="shared" ref="AX42:AX43" si="151">+AU42</f>
        <v>534019645</v>
      </c>
      <c r="AY42" s="209">
        <v>0</v>
      </c>
      <c r="AZ42" s="209">
        <v>0</v>
      </c>
      <c r="BA42" s="209">
        <f>+AX42-AY42-AZ42</f>
        <v>534019645</v>
      </c>
      <c r="BB42" s="73"/>
      <c r="BC42" s="239" t="s">
        <v>46</v>
      </c>
      <c r="BD42" s="240">
        <f t="shared" ref="BD42:BD43" si="152">+BA42</f>
        <v>534019645</v>
      </c>
      <c r="BE42" s="240">
        <v>0</v>
      </c>
      <c r="BF42" s="240">
        <v>0</v>
      </c>
      <c r="BG42" s="240">
        <f>+BD42-BE42-BF42</f>
        <v>534019645</v>
      </c>
      <c r="BH42" s="73"/>
      <c r="BI42" s="183" t="s">
        <v>46</v>
      </c>
      <c r="BJ42" s="177">
        <f t="shared" ref="BJ42:BJ43" si="153">+BG42</f>
        <v>534019645</v>
      </c>
      <c r="BK42" s="357">
        <v>0</v>
      </c>
      <c r="BL42" s="357">
        <v>0</v>
      </c>
      <c r="BM42" s="177">
        <f>+BJ42-BK42-BL42</f>
        <v>534019645</v>
      </c>
      <c r="BN42" s="73"/>
      <c r="BO42" s="280" t="s">
        <v>46</v>
      </c>
      <c r="BP42" s="281">
        <f t="shared" ref="BP42:BP43" si="154">+BM42</f>
        <v>534019645</v>
      </c>
      <c r="BQ42" s="358">
        <v>0</v>
      </c>
      <c r="BR42" s="358">
        <v>0</v>
      </c>
      <c r="BS42" s="281">
        <f>+BP42-BQ42-BR42</f>
        <v>534019645</v>
      </c>
      <c r="BT42" s="73"/>
      <c r="BU42" s="434" t="s">
        <v>46</v>
      </c>
      <c r="BV42" s="435">
        <f>+B42</f>
        <v>549058134</v>
      </c>
      <c r="BW42" s="435">
        <f>+C42+I42+O42+U42+AA42+AG42+AM42+AS42+AY42+BE42+BK42+BQ42</f>
        <v>0</v>
      </c>
      <c r="BX42" s="435">
        <f>+D42+J42+P42+V42+AB42+AH42+AN42+AT42+AZ42+BF42+BL42+BR42</f>
        <v>15038489</v>
      </c>
      <c r="BY42" s="435">
        <f t="shared" ref="BY42:BY43" si="155">+BV42-BW42-BX42</f>
        <v>534019645</v>
      </c>
      <c r="CB42" s="195"/>
    </row>
    <row r="43" spans="1:80" ht="14.25" customHeight="1" x14ac:dyDescent="0.2">
      <c r="A43" s="13" t="s">
        <v>47</v>
      </c>
      <c r="B43" s="72">
        <v>151954520</v>
      </c>
      <c r="C43" s="72">
        <v>0</v>
      </c>
      <c r="D43" s="72">
        <v>0</v>
      </c>
      <c r="E43" s="72">
        <f>+B43-C43-D43</f>
        <v>151954520</v>
      </c>
      <c r="G43" s="29" t="s">
        <v>47</v>
      </c>
      <c r="H43" s="30">
        <f>+E43</f>
        <v>151954520</v>
      </c>
      <c r="I43" s="75">
        <v>0</v>
      </c>
      <c r="J43" s="75">
        <v>0</v>
      </c>
      <c r="K43" s="30">
        <f>+H43-I43-J43</f>
        <v>151954520</v>
      </c>
      <c r="M43" s="58" t="s">
        <v>47</v>
      </c>
      <c r="N43" s="59">
        <f t="shared" si="145"/>
        <v>151954520</v>
      </c>
      <c r="O43" s="369">
        <v>0</v>
      </c>
      <c r="P43" s="369">
        <v>5617939</v>
      </c>
      <c r="Q43" s="59">
        <f>+N43-O43-P43</f>
        <v>146336581</v>
      </c>
      <c r="S43" s="88" t="s">
        <v>47</v>
      </c>
      <c r="T43" s="89">
        <f t="shared" si="146"/>
        <v>146336581</v>
      </c>
      <c r="U43" s="93">
        <v>0</v>
      </c>
      <c r="V43" s="93">
        <v>0</v>
      </c>
      <c r="W43" s="89">
        <f>+T43-U43-V43</f>
        <v>146336581</v>
      </c>
      <c r="Y43" s="116" t="s">
        <v>47</v>
      </c>
      <c r="Z43" s="117">
        <f t="shared" si="147"/>
        <v>146336581</v>
      </c>
      <c r="AA43" s="118">
        <v>0</v>
      </c>
      <c r="AB43" s="118">
        <v>0</v>
      </c>
      <c r="AC43" s="117">
        <f>+Z43-AA43-AB43</f>
        <v>146336581</v>
      </c>
      <c r="AE43" s="145" t="s">
        <v>47</v>
      </c>
      <c r="AF43" s="146">
        <f t="shared" si="148"/>
        <v>146336581</v>
      </c>
      <c r="AG43" s="147">
        <v>0</v>
      </c>
      <c r="AH43" s="147">
        <v>0</v>
      </c>
      <c r="AI43" s="146">
        <f>+AF43-AG43-AH43</f>
        <v>146336581</v>
      </c>
      <c r="AK43" s="175" t="s">
        <v>47</v>
      </c>
      <c r="AL43" s="176">
        <f t="shared" si="149"/>
        <v>146336581</v>
      </c>
      <c r="AM43" s="177">
        <v>0</v>
      </c>
      <c r="AN43" s="177">
        <v>0</v>
      </c>
      <c r="AO43" s="176">
        <f>+AL43-AM43-AN43</f>
        <v>146336581</v>
      </c>
      <c r="AQ43" s="145" t="s">
        <v>47</v>
      </c>
      <c r="AR43" s="146">
        <f t="shared" si="150"/>
        <v>146336581</v>
      </c>
      <c r="AS43" s="147">
        <v>0</v>
      </c>
      <c r="AT43" s="147">
        <v>0</v>
      </c>
      <c r="AU43" s="146">
        <f>+AR43-AS43-AT43</f>
        <v>146336581</v>
      </c>
      <c r="AW43" s="207" t="s">
        <v>47</v>
      </c>
      <c r="AX43" s="208">
        <f t="shared" si="151"/>
        <v>146336581</v>
      </c>
      <c r="AY43" s="209">
        <v>0</v>
      </c>
      <c r="AZ43" s="209">
        <v>0</v>
      </c>
      <c r="BA43" s="208">
        <f>+AX43-AY43-AZ43</f>
        <v>146336581</v>
      </c>
      <c r="BC43" s="239" t="s">
        <v>47</v>
      </c>
      <c r="BD43" s="240">
        <f t="shared" si="152"/>
        <v>146336581</v>
      </c>
      <c r="BE43" s="240">
        <v>0</v>
      </c>
      <c r="BF43" s="240">
        <v>0</v>
      </c>
      <c r="BG43" s="240">
        <f>+BD43-BE43-BF43</f>
        <v>146336581</v>
      </c>
      <c r="BI43" s="183" t="s">
        <v>47</v>
      </c>
      <c r="BJ43" s="177">
        <f t="shared" si="153"/>
        <v>146336581</v>
      </c>
      <c r="BK43" s="357">
        <v>0</v>
      </c>
      <c r="BL43" s="357">
        <v>0</v>
      </c>
      <c r="BM43" s="177">
        <f>+BJ43-BK43-BL43</f>
        <v>146336581</v>
      </c>
      <c r="BO43" s="280" t="s">
        <v>47</v>
      </c>
      <c r="BP43" s="281">
        <f t="shared" si="154"/>
        <v>146336581</v>
      </c>
      <c r="BQ43" s="358">
        <v>0</v>
      </c>
      <c r="BR43" s="358">
        <v>0</v>
      </c>
      <c r="BS43" s="281">
        <f>+BP43-BQ43-BR43</f>
        <v>146336581</v>
      </c>
      <c r="BU43" s="436" t="s">
        <v>47</v>
      </c>
      <c r="BV43" s="435">
        <f>+B43</f>
        <v>151954520</v>
      </c>
      <c r="BW43" s="435">
        <f>+C43+I43+O43+U43+AA43+AG43+AM43+AS43+AY43+BE43+BK43+BQ43</f>
        <v>0</v>
      </c>
      <c r="BX43" s="435">
        <f>+D43+J43+P43+V43+AB43+AH43+AN43+AT43+AZ43+BF43+BL43+BR43</f>
        <v>5617939</v>
      </c>
      <c r="BY43" s="435">
        <f t="shared" si="155"/>
        <v>146336581</v>
      </c>
      <c r="CB43" s="195"/>
    </row>
    <row r="44" spans="1:80" ht="14.25" customHeight="1" x14ac:dyDescent="0.2">
      <c r="A44" s="17"/>
      <c r="B44" s="293"/>
      <c r="C44" s="293"/>
      <c r="D44" s="293"/>
      <c r="E44" s="293"/>
      <c r="G44" s="31"/>
      <c r="H44" s="32"/>
      <c r="I44" s="310"/>
      <c r="J44" s="310"/>
      <c r="K44" s="32"/>
      <c r="M44" s="60"/>
      <c r="N44" s="61"/>
      <c r="O44" s="316"/>
      <c r="P44" s="316"/>
      <c r="Q44" s="61"/>
      <c r="S44" s="90"/>
      <c r="T44" s="91"/>
      <c r="U44" s="103"/>
      <c r="V44" s="103"/>
      <c r="W44" s="91"/>
      <c r="Y44" s="119"/>
      <c r="Z44" s="120"/>
      <c r="AA44" s="121"/>
      <c r="AB44" s="121"/>
      <c r="AC44" s="120"/>
      <c r="AE44" s="148"/>
      <c r="AF44" s="149"/>
      <c r="AG44" s="150"/>
      <c r="AH44" s="150"/>
      <c r="AI44" s="149"/>
      <c r="AK44" s="178"/>
      <c r="AL44" s="179"/>
      <c r="AM44" s="180"/>
      <c r="AN44" s="180"/>
      <c r="AO44" s="179"/>
      <c r="AQ44" s="148"/>
      <c r="AR44" s="149"/>
      <c r="AS44" s="150"/>
      <c r="AT44" s="150"/>
      <c r="AU44" s="149"/>
      <c r="AW44" s="210"/>
      <c r="AX44" s="211"/>
      <c r="AY44" s="212"/>
      <c r="AZ44" s="212"/>
      <c r="BA44" s="211"/>
      <c r="BC44" s="241"/>
      <c r="BD44" s="242"/>
      <c r="BE44" s="242"/>
      <c r="BF44" s="242"/>
      <c r="BG44" s="242"/>
      <c r="BI44" s="260"/>
      <c r="BJ44" s="180"/>
      <c r="BK44" s="180"/>
      <c r="BL44" s="180"/>
      <c r="BM44" s="180"/>
      <c r="BO44" s="282"/>
      <c r="BP44" s="283"/>
      <c r="BQ44" s="283"/>
      <c r="BR44" s="283"/>
      <c r="BS44" s="283"/>
      <c r="BU44" s="379"/>
      <c r="BV44" s="380"/>
      <c r="BW44" s="380"/>
      <c r="BX44" s="380"/>
      <c r="BY44" s="380"/>
      <c r="CB44" s="195"/>
    </row>
    <row r="45" spans="1:80" ht="14.25" customHeight="1" x14ac:dyDescent="0.2">
      <c r="A45" s="15" t="s">
        <v>12</v>
      </c>
      <c r="B45" s="294">
        <f>SUM(B47:B52)</f>
        <v>11660711884</v>
      </c>
      <c r="C45" s="294">
        <f>SUM(C47:C52)</f>
        <v>0</v>
      </c>
      <c r="D45" s="294">
        <f>SUM(D47:D52)</f>
        <v>0</v>
      </c>
      <c r="E45" s="294">
        <f>SUM(E47:E52)</f>
        <v>11660711884</v>
      </c>
      <c r="G45" s="25" t="s">
        <v>12</v>
      </c>
      <c r="H45" s="26">
        <f>SUM(H47:H52)</f>
        <v>11660711884</v>
      </c>
      <c r="I45" s="308">
        <f>SUM(I47:I52)</f>
        <v>0</v>
      </c>
      <c r="J45" s="308">
        <f>SUM(J47:J52)</f>
        <v>0</v>
      </c>
      <c r="K45" s="26">
        <f>SUM(K47:K52)</f>
        <v>11660711884</v>
      </c>
      <c r="L45" s="18"/>
      <c r="M45" s="54" t="s">
        <v>12</v>
      </c>
      <c r="N45" s="55">
        <f>SUM(N47:N52)</f>
        <v>11660711884</v>
      </c>
      <c r="O45" s="314">
        <f>SUM(O47:O52)</f>
        <v>0</v>
      </c>
      <c r="P45" s="314">
        <f>SUM(P47:P52)</f>
        <v>0</v>
      </c>
      <c r="Q45" s="55">
        <f>SUM(Q47:Q52)</f>
        <v>11660711884</v>
      </c>
      <c r="R45" s="18"/>
      <c r="S45" s="84" t="s">
        <v>12</v>
      </c>
      <c r="T45" s="85">
        <f>SUM(T47:T52)</f>
        <v>11660711884</v>
      </c>
      <c r="U45" s="104">
        <f>SUM(U47:U52)</f>
        <v>0</v>
      </c>
      <c r="V45" s="104">
        <f>SUM(V47:V52)</f>
        <v>0</v>
      </c>
      <c r="W45" s="85">
        <f>SUM(W47:W52)</f>
        <v>11660711884</v>
      </c>
      <c r="X45" s="18"/>
      <c r="Y45" s="112" t="s">
        <v>12</v>
      </c>
      <c r="Z45" s="113">
        <f>SUM(Z47:Z52)</f>
        <v>11660711884</v>
      </c>
      <c r="AA45" s="122">
        <f>SUM(AA47:AA52)</f>
        <v>0</v>
      </c>
      <c r="AB45" s="122">
        <f>SUM(AB47:AB52)</f>
        <v>0</v>
      </c>
      <c r="AC45" s="113">
        <f>SUM(AC47:AC52)</f>
        <v>11660711884</v>
      </c>
      <c r="AD45" s="18"/>
      <c r="AE45" s="141" t="s">
        <v>12</v>
      </c>
      <c r="AF45" s="142">
        <f>SUM(AF47:AF52)</f>
        <v>11660711884</v>
      </c>
      <c r="AG45" s="142">
        <f>SUM(AG47:AG52)</f>
        <v>0</v>
      </c>
      <c r="AH45" s="142">
        <f>SUM(AH47:AH52)</f>
        <v>0</v>
      </c>
      <c r="AI45" s="142">
        <f>SUM(AI47:AI52)</f>
        <v>11660711884</v>
      </c>
      <c r="AJ45" s="18"/>
      <c r="AK45" s="171" t="s">
        <v>12</v>
      </c>
      <c r="AL45" s="172">
        <f>SUM(AL47:AL52)</f>
        <v>11660711884</v>
      </c>
      <c r="AM45" s="181">
        <f>SUM(AM47:AM52)</f>
        <v>0</v>
      </c>
      <c r="AN45" s="181">
        <f>SUM(AN47:AN52)</f>
        <v>0</v>
      </c>
      <c r="AO45" s="172">
        <f>SUM(AO47:AO52)</f>
        <v>11660711884</v>
      </c>
      <c r="AP45" s="18"/>
      <c r="AQ45" s="141" t="s">
        <v>12</v>
      </c>
      <c r="AR45" s="142">
        <f>SUM(AR47:AR52)</f>
        <v>11660711884</v>
      </c>
      <c r="AS45" s="151">
        <f>SUM(AS47:AS52)</f>
        <v>0</v>
      </c>
      <c r="AT45" s="151">
        <f>SUM(AT47:AT52)</f>
        <v>0</v>
      </c>
      <c r="AU45" s="142">
        <f>SUM(AU47:AU52)</f>
        <v>11660711884</v>
      </c>
      <c r="AV45" s="18"/>
      <c r="AW45" s="203" t="s">
        <v>12</v>
      </c>
      <c r="AX45" s="204">
        <f>SUM(AX47:AX52)</f>
        <v>11660711884</v>
      </c>
      <c r="AY45" s="213">
        <v>0</v>
      </c>
      <c r="AZ45" s="213">
        <v>0</v>
      </c>
      <c r="BA45" s="204">
        <f>SUM(BA47:BA52)</f>
        <v>11660711884</v>
      </c>
      <c r="BB45" s="18"/>
      <c r="BC45" s="235" t="s">
        <v>12</v>
      </c>
      <c r="BD45" s="236">
        <f>SUM(BD47:BD52)</f>
        <v>11660711884</v>
      </c>
      <c r="BE45" s="236">
        <f>SUM(BE47:BE52)</f>
        <v>0</v>
      </c>
      <c r="BF45" s="236">
        <f>SUM(BF47:BF52)</f>
        <v>0</v>
      </c>
      <c r="BG45" s="236">
        <f>SUM(BG47:BG52)</f>
        <v>11660711884</v>
      </c>
      <c r="BH45" s="18"/>
      <c r="BI45" s="258" t="s">
        <v>12</v>
      </c>
      <c r="BJ45" s="181">
        <f>SUM(BJ47:BJ52)</f>
        <v>11660711884</v>
      </c>
      <c r="BK45" s="181">
        <f>SUM(BK47:BK52)</f>
        <v>0</v>
      </c>
      <c r="BL45" s="181">
        <f>SUM(BL47:BL52)</f>
        <v>0</v>
      </c>
      <c r="BM45" s="181">
        <f>SUM(BM47:BM52)</f>
        <v>11660711884</v>
      </c>
      <c r="BN45" s="18"/>
      <c r="BO45" s="276" t="s">
        <v>12</v>
      </c>
      <c r="BP45" s="277">
        <f>SUM(BP47:BP52)</f>
        <v>11660711884</v>
      </c>
      <c r="BQ45" s="277">
        <f>SUM(BQ47:BQ52)</f>
        <v>0</v>
      </c>
      <c r="BR45" s="277">
        <f>SUM(BR47:BR52)</f>
        <v>0</v>
      </c>
      <c r="BS45" s="277">
        <f>SUM(BS47:BS52)</f>
        <v>11660711884</v>
      </c>
      <c r="BT45" s="18"/>
      <c r="BU45" s="371" t="s">
        <v>12</v>
      </c>
      <c r="BV45" s="373">
        <f>SUM(BV47:BV52)</f>
        <v>11660711884</v>
      </c>
      <c r="BW45" s="373">
        <f>SUM(BW47:BW52)</f>
        <v>0</v>
      </c>
      <c r="BX45" s="373">
        <f>SUM(BX47:BX52)</f>
        <v>0</v>
      </c>
      <c r="BY45" s="373">
        <f>SUM(BY47:BY52)</f>
        <v>11660711884</v>
      </c>
      <c r="CB45" s="195"/>
    </row>
    <row r="46" spans="1:80" ht="14.25" customHeight="1" x14ac:dyDescent="0.2">
      <c r="A46" s="11" t="s">
        <v>0</v>
      </c>
      <c r="B46" s="295"/>
      <c r="C46" s="295"/>
      <c r="D46" s="295"/>
      <c r="E46" s="295"/>
      <c r="G46" s="27" t="s">
        <v>0</v>
      </c>
      <c r="H46" s="28"/>
      <c r="I46" s="309"/>
      <c r="J46" s="309"/>
      <c r="K46" s="28"/>
      <c r="M46" s="56" t="s">
        <v>0</v>
      </c>
      <c r="N46" s="57"/>
      <c r="O46" s="315"/>
      <c r="P46" s="315"/>
      <c r="Q46" s="57"/>
      <c r="S46" s="86" t="s">
        <v>0</v>
      </c>
      <c r="T46" s="87"/>
      <c r="U46" s="105"/>
      <c r="V46" s="105"/>
      <c r="W46" s="87"/>
      <c r="Y46" s="114" t="s">
        <v>0</v>
      </c>
      <c r="Z46" s="115"/>
      <c r="AA46" s="123"/>
      <c r="AB46" s="123"/>
      <c r="AC46" s="115"/>
      <c r="AE46" s="143" t="s">
        <v>0</v>
      </c>
      <c r="AF46" s="144"/>
      <c r="AG46" s="152"/>
      <c r="AH46" s="152"/>
      <c r="AI46" s="144"/>
      <c r="AK46" s="173" t="s">
        <v>0</v>
      </c>
      <c r="AL46" s="174"/>
      <c r="AM46" s="182"/>
      <c r="AN46" s="182"/>
      <c r="AO46" s="174"/>
      <c r="AQ46" s="143" t="s">
        <v>0</v>
      </c>
      <c r="AR46" s="144"/>
      <c r="AS46" s="152"/>
      <c r="AT46" s="152"/>
      <c r="AU46" s="144"/>
      <c r="AW46" s="205" t="s">
        <v>0</v>
      </c>
      <c r="AX46" s="206"/>
      <c r="AY46" s="214"/>
      <c r="AZ46" s="214"/>
      <c r="BA46" s="206"/>
      <c r="BC46" s="237" t="s">
        <v>0</v>
      </c>
      <c r="BD46" s="238"/>
      <c r="BE46" s="238"/>
      <c r="BF46" s="238"/>
      <c r="BG46" s="238"/>
      <c r="BI46" s="259" t="s">
        <v>0</v>
      </c>
      <c r="BJ46" s="182"/>
      <c r="BK46" s="182"/>
      <c r="BL46" s="182"/>
      <c r="BM46" s="182"/>
      <c r="BO46" s="278" t="s">
        <v>0</v>
      </c>
      <c r="BP46" s="279"/>
      <c r="BQ46" s="279"/>
      <c r="BR46" s="279"/>
      <c r="BS46" s="279"/>
      <c r="BU46" s="437" t="s">
        <v>0</v>
      </c>
      <c r="BV46" s="438"/>
      <c r="BW46" s="438"/>
      <c r="BX46" s="438"/>
      <c r="BY46" s="438"/>
      <c r="CB46" s="195"/>
    </row>
    <row r="47" spans="1:80" ht="22.5" customHeight="1" x14ac:dyDescent="0.2">
      <c r="A47" s="13" t="s">
        <v>75</v>
      </c>
      <c r="B47" s="72">
        <v>324811652</v>
      </c>
      <c r="C47" s="72">
        <v>0</v>
      </c>
      <c r="D47" s="72">
        <v>0</v>
      </c>
      <c r="E47" s="72">
        <f t="shared" ref="E47" si="156">+B47-C47-D47</f>
        <v>324811652</v>
      </c>
      <c r="G47" s="29" t="s">
        <v>75</v>
      </c>
      <c r="H47" s="30">
        <f t="shared" ref="H47:H52" si="157">+E47</f>
        <v>324811652</v>
      </c>
      <c r="I47" s="75">
        <v>0</v>
      </c>
      <c r="J47" s="75">
        <v>0</v>
      </c>
      <c r="K47" s="30">
        <f t="shared" ref="K47" si="158">+H47-I47-J47</f>
        <v>324811652</v>
      </c>
      <c r="M47" s="58" t="s">
        <v>75</v>
      </c>
      <c r="N47" s="59">
        <f t="shared" ref="N47" si="159">+K47</f>
        <v>324811652</v>
      </c>
      <c r="O47" s="77">
        <v>0</v>
      </c>
      <c r="P47" s="77">
        <v>0</v>
      </c>
      <c r="Q47" s="59">
        <f t="shared" ref="Q47" si="160">+N47-O47-P47</f>
        <v>324811652</v>
      </c>
      <c r="S47" s="88" t="s">
        <v>75</v>
      </c>
      <c r="T47" s="89">
        <f t="shared" ref="T47" si="161">+Q47</f>
        <v>324811652</v>
      </c>
      <c r="U47" s="93">
        <v>0</v>
      </c>
      <c r="V47" s="93">
        <v>0</v>
      </c>
      <c r="W47" s="89">
        <f t="shared" ref="W47" si="162">+T47-U47-V47</f>
        <v>324811652</v>
      </c>
      <c r="Y47" s="116" t="s">
        <v>75</v>
      </c>
      <c r="Z47" s="117">
        <f t="shared" ref="Z47" si="163">+W47</f>
        <v>324811652</v>
      </c>
      <c r="AA47" s="118">
        <v>0</v>
      </c>
      <c r="AB47" s="118">
        <v>0</v>
      </c>
      <c r="AC47" s="117">
        <f t="shared" ref="AC47" si="164">+Z47-AA47-AB47</f>
        <v>324811652</v>
      </c>
      <c r="AE47" s="145" t="s">
        <v>75</v>
      </c>
      <c r="AF47" s="146">
        <f t="shared" ref="AF47" si="165">+AC47</f>
        <v>324811652</v>
      </c>
      <c r="AG47" s="147">
        <v>0</v>
      </c>
      <c r="AH47" s="147">
        <v>0</v>
      </c>
      <c r="AI47" s="146">
        <f t="shared" ref="AI47" si="166">+AF47-AG47-AH47</f>
        <v>324811652</v>
      </c>
      <c r="AK47" s="175" t="s">
        <v>75</v>
      </c>
      <c r="AL47" s="176">
        <f t="shared" ref="AL47" si="167">+AI47</f>
        <v>324811652</v>
      </c>
      <c r="AM47" s="177">
        <v>0</v>
      </c>
      <c r="AN47" s="177">
        <v>0</v>
      </c>
      <c r="AO47" s="176">
        <f t="shared" ref="AO47" si="168">+AL47-AM47-AN47</f>
        <v>324811652</v>
      </c>
      <c r="AQ47" s="145" t="s">
        <v>75</v>
      </c>
      <c r="AR47" s="146">
        <f t="shared" ref="AR47" si="169">+AO47</f>
        <v>324811652</v>
      </c>
      <c r="AS47" s="147">
        <v>0</v>
      </c>
      <c r="AT47" s="147">
        <v>0</v>
      </c>
      <c r="AU47" s="146">
        <f t="shared" ref="AU47" si="170">+AR47-AS47-AT47</f>
        <v>324811652</v>
      </c>
      <c r="AW47" s="207" t="s">
        <v>75</v>
      </c>
      <c r="AX47" s="208">
        <f t="shared" ref="AX47" si="171">+AU47</f>
        <v>324811652</v>
      </c>
      <c r="AY47" s="209">
        <v>0</v>
      </c>
      <c r="AZ47" s="209">
        <v>0</v>
      </c>
      <c r="BA47" s="208">
        <f t="shared" ref="BA47" si="172">+AX47-AY47-AZ47</f>
        <v>324811652</v>
      </c>
      <c r="BC47" s="239" t="s">
        <v>75</v>
      </c>
      <c r="BD47" s="240">
        <f t="shared" ref="BD47" si="173">+BA47</f>
        <v>324811652</v>
      </c>
      <c r="BE47" s="240">
        <v>0</v>
      </c>
      <c r="BF47" s="240">
        <v>0</v>
      </c>
      <c r="BG47" s="240">
        <f t="shared" ref="BG47" si="174">+BD47-BE47-BF47</f>
        <v>324811652</v>
      </c>
      <c r="BI47" s="183" t="s">
        <v>75</v>
      </c>
      <c r="BJ47" s="177">
        <f t="shared" ref="BJ47" si="175">+BG47</f>
        <v>324811652</v>
      </c>
      <c r="BK47" s="357">
        <v>0</v>
      </c>
      <c r="BL47" s="357">
        <v>0</v>
      </c>
      <c r="BM47" s="177">
        <f t="shared" ref="BM47" si="176">+BJ47-BK47-BL47</f>
        <v>324811652</v>
      </c>
      <c r="BO47" s="280" t="s">
        <v>75</v>
      </c>
      <c r="BP47" s="281">
        <f t="shared" ref="BP47" si="177">+BM47</f>
        <v>324811652</v>
      </c>
      <c r="BQ47" s="358">
        <v>0</v>
      </c>
      <c r="BR47" s="358">
        <v>0</v>
      </c>
      <c r="BS47" s="281">
        <f t="shared" ref="BS47" si="178">+BP47-BQ47-BR47</f>
        <v>324811652</v>
      </c>
      <c r="BU47" s="436" t="s">
        <v>75</v>
      </c>
      <c r="BV47" s="435">
        <f t="shared" ref="BV47:BV52" si="179">+B47</f>
        <v>324811652</v>
      </c>
      <c r="BW47" s="435">
        <f t="shared" ref="BW47:BX52" si="180">+C47+I47+O47+U47+AA47+AG47+AM47+AS47+AY47+BE47+BK47+BQ47</f>
        <v>0</v>
      </c>
      <c r="BX47" s="435">
        <f t="shared" si="180"/>
        <v>0</v>
      </c>
      <c r="BY47" s="435">
        <f t="shared" ref="BY47" si="181">+BV47-BW47-BX47</f>
        <v>324811652</v>
      </c>
      <c r="CB47" s="195"/>
    </row>
    <row r="48" spans="1:80" ht="22.5" customHeight="1" x14ac:dyDescent="0.2">
      <c r="A48" s="13" t="s">
        <v>48</v>
      </c>
      <c r="B48" s="72">
        <v>8470000000</v>
      </c>
      <c r="C48" s="72">
        <v>0</v>
      </c>
      <c r="D48" s="72">
        <v>0</v>
      </c>
      <c r="E48" s="72">
        <f t="shared" ref="E48:E52" si="182">+B48-C48-D48</f>
        <v>8470000000</v>
      </c>
      <c r="G48" s="29" t="s">
        <v>48</v>
      </c>
      <c r="H48" s="30">
        <f t="shared" si="157"/>
        <v>8470000000</v>
      </c>
      <c r="I48" s="75">
        <v>0</v>
      </c>
      <c r="J48" s="75">
        <v>0</v>
      </c>
      <c r="K48" s="30">
        <f t="shared" ref="K48:K52" si="183">+H48-I48-J48</f>
        <v>8470000000</v>
      </c>
      <c r="M48" s="58" t="s">
        <v>48</v>
      </c>
      <c r="N48" s="59">
        <f t="shared" ref="N48:N52" si="184">+K48</f>
        <v>8470000000</v>
      </c>
      <c r="O48" s="77">
        <v>0</v>
      </c>
      <c r="P48" s="77">
        <v>0</v>
      </c>
      <c r="Q48" s="59">
        <f t="shared" ref="Q48:Q52" si="185">+N48-O48-P48</f>
        <v>8470000000</v>
      </c>
      <c r="S48" s="88" t="s">
        <v>48</v>
      </c>
      <c r="T48" s="89">
        <f t="shared" ref="T48:T52" si="186">+Q48</f>
        <v>8470000000</v>
      </c>
      <c r="U48" s="93">
        <v>0</v>
      </c>
      <c r="V48" s="93">
        <v>0</v>
      </c>
      <c r="W48" s="89">
        <f t="shared" ref="W48:W52" si="187">+T48-U48-V48</f>
        <v>8470000000</v>
      </c>
      <c r="Y48" s="116" t="s">
        <v>48</v>
      </c>
      <c r="Z48" s="117">
        <f t="shared" ref="Z48:Z52" si="188">+W48</f>
        <v>8470000000</v>
      </c>
      <c r="AA48" s="118">
        <v>0</v>
      </c>
      <c r="AB48" s="118">
        <v>0</v>
      </c>
      <c r="AC48" s="117">
        <f t="shared" ref="AC48:AC52" si="189">+Z48-AA48-AB48</f>
        <v>8470000000</v>
      </c>
      <c r="AE48" s="145" t="s">
        <v>48</v>
      </c>
      <c r="AF48" s="146">
        <f t="shared" ref="AF48:AF52" si="190">+AC48</f>
        <v>8470000000</v>
      </c>
      <c r="AG48" s="147">
        <v>0</v>
      </c>
      <c r="AH48" s="147">
        <v>0</v>
      </c>
      <c r="AI48" s="146">
        <f t="shared" ref="AI48:AI52" si="191">+AF48-AG48-AH48</f>
        <v>8470000000</v>
      </c>
      <c r="AK48" s="175" t="s">
        <v>48</v>
      </c>
      <c r="AL48" s="176">
        <f t="shared" ref="AL48:AL52" si="192">+AI48</f>
        <v>8470000000</v>
      </c>
      <c r="AM48" s="177">
        <v>0</v>
      </c>
      <c r="AN48" s="177">
        <v>0</v>
      </c>
      <c r="AO48" s="176">
        <f t="shared" ref="AO48:AO52" si="193">+AL48-AM48-AN48</f>
        <v>8470000000</v>
      </c>
      <c r="AQ48" s="145" t="s">
        <v>48</v>
      </c>
      <c r="AR48" s="146">
        <f t="shared" ref="AR48:AR52" si="194">+AO48</f>
        <v>8470000000</v>
      </c>
      <c r="AS48" s="147">
        <v>0</v>
      </c>
      <c r="AT48" s="147">
        <v>0</v>
      </c>
      <c r="AU48" s="146">
        <f t="shared" ref="AU48:AU52" si="195">+AR48-AS48-AT48</f>
        <v>8470000000</v>
      </c>
      <c r="AW48" s="207" t="s">
        <v>48</v>
      </c>
      <c r="AX48" s="208">
        <f t="shared" ref="AX48:AX52" si="196">+AU48</f>
        <v>8470000000</v>
      </c>
      <c r="AY48" s="209">
        <v>0</v>
      </c>
      <c r="AZ48" s="209">
        <v>0</v>
      </c>
      <c r="BA48" s="208">
        <f t="shared" ref="BA48:BA52" si="197">+AX48-AY48-AZ48</f>
        <v>8470000000</v>
      </c>
      <c r="BC48" s="239" t="s">
        <v>48</v>
      </c>
      <c r="BD48" s="240">
        <f t="shared" ref="BD48:BD52" si="198">+BA48</f>
        <v>8470000000</v>
      </c>
      <c r="BE48" s="240">
        <v>0</v>
      </c>
      <c r="BF48" s="240">
        <v>0</v>
      </c>
      <c r="BG48" s="240">
        <f t="shared" ref="BG48:BG52" si="199">+BD48-BE48-BF48</f>
        <v>8470000000</v>
      </c>
      <c r="BI48" s="183" t="s">
        <v>48</v>
      </c>
      <c r="BJ48" s="177">
        <f t="shared" ref="BJ48:BJ52" si="200">+BG48</f>
        <v>8470000000</v>
      </c>
      <c r="BK48" s="357">
        <v>0</v>
      </c>
      <c r="BL48" s="357">
        <v>0</v>
      </c>
      <c r="BM48" s="177">
        <f t="shared" ref="BM48:BM52" si="201">+BJ48-BK48-BL48</f>
        <v>8470000000</v>
      </c>
      <c r="BO48" s="280" t="s">
        <v>48</v>
      </c>
      <c r="BP48" s="281">
        <f t="shared" ref="BP48:BP52" si="202">+BM48</f>
        <v>8470000000</v>
      </c>
      <c r="BQ48" s="358">
        <v>0</v>
      </c>
      <c r="BR48" s="358">
        <v>0</v>
      </c>
      <c r="BS48" s="281">
        <f t="shared" ref="BS48:BS52" si="203">+BP48-BQ48-BR48</f>
        <v>8470000000</v>
      </c>
      <c r="BU48" s="436" t="s">
        <v>48</v>
      </c>
      <c r="BV48" s="435">
        <f t="shared" si="179"/>
        <v>8470000000</v>
      </c>
      <c r="BW48" s="435">
        <f t="shared" si="180"/>
        <v>0</v>
      </c>
      <c r="BX48" s="435">
        <f t="shared" si="180"/>
        <v>0</v>
      </c>
      <c r="BY48" s="435">
        <f t="shared" ref="BY48:BY52" si="204">+BV48-BW48-BX48</f>
        <v>8470000000</v>
      </c>
      <c r="CB48" s="195"/>
    </row>
    <row r="49" spans="1:80" ht="22.5" customHeight="1" x14ac:dyDescent="0.2">
      <c r="A49" s="13" t="s">
        <v>77</v>
      </c>
      <c r="B49" s="72">
        <v>93398581</v>
      </c>
      <c r="C49" s="72">
        <v>0</v>
      </c>
      <c r="D49" s="72">
        <v>0</v>
      </c>
      <c r="E49" s="72">
        <f t="shared" si="182"/>
        <v>93398581</v>
      </c>
      <c r="G49" s="29" t="s">
        <v>77</v>
      </c>
      <c r="H49" s="30">
        <f t="shared" si="157"/>
        <v>93398581</v>
      </c>
      <c r="I49" s="75">
        <v>0</v>
      </c>
      <c r="J49" s="75">
        <v>0</v>
      </c>
      <c r="K49" s="30">
        <f t="shared" si="183"/>
        <v>93398581</v>
      </c>
      <c r="M49" s="58" t="s">
        <v>77</v>
      </c>
      <c r="N49" s="59">
        <f t="shared" si="184"/>
        <v>93398581</v>
      </c>
      <c r="O49" s="77">
        <v>0</v>
      </c>
      <c r="P49" s="77">
        <v>0</v>
      </c>
      <c r="Q49" s="59">
        <f t="shared" si="185"/>
        <v>93398581</v>
      </c>
      <c r="S49" s="88" t="s">
        <v>77</v>
      </c>
      <c r="T49" s="89">
        <f t="shared" si="186"/>
        <v>93398581</v>
      </c>
      <c r="U49" s="93">
        <v>0</v>
      </c>
      <c r="V49" s="93">
        <v>0</v>
      </c>
      <c r="W49" s="89">
        <f t="shared" si="187"/>
        <v>93398581</v>
      </c>
      <c r="Y49" s="116" t="s">
        <v>77</v>
      </c>
      <c r="Z49" s="117">
        <f t="shared" si="188"/>
        <v>93398581</v>
      </c>
      <c r="AA49" s="118">
        <v>0</v>
      </c>
      <c r="AB49" s="118">
        <v>0</v>
      </c>
      <c r="AC49" s="117">
        <f t="shared" si="189"/>
        <v>93398581</v>
      </c>
      <c r="AE49" s="145" t="s">
        <v>77</v>
      </c>
      <c r="AF49" s="146">
        <f t="shared" si="190"/>
        <v>93398581</v>
      </c>
      <c r="AG49" s="147">
        <v>0</v>
      </c>
      <c r="AH49" s="147">
        <v>0</v>
      </c>
      <c r="AI49" s="146">
        <f t="shared" si="191"/>
        <v>93398581</v>
      </c>
      <c r="AK49" s="175" t="s">
        <v>77</v>
      </c>
      <c r="AL49" s="176">
        <f t="shared" si="192"/>
        <v>93398581</v>
      </c>
      <c r="AM49" s="177">
        <v>0</v>
      </c>
      <c r="AN49" s="177">
        <v>0</v>
      </c>
      <c r="AO49" s="176">
        <f t="shared" si="193"/>
        <v>93398581</v>
      </c>
      <c r="AQ49" s="145" t="s">
        <v>77</v>
      </c>
      <c r="AR49" s="146">
        <f t="shared" si="194"/>
        <v>93398581</v>
      </c>
      <c r="AS49" s="147">
        <v>0</v>
      </c>
      <c r="AT49" s="147">
        <v>0</v>
      </c>
      <c r="AU49" s="146">
        <f t="shared" si="195"/>
        <v>93398581</v>
      </c>
      <c r="AW49" s="207" t="s">
        <v>77</v>
      </c>
      <c r="AX49" s="208">
        <f t="shared" si="196"/>
        <v>93398581</v>
      </c>
      <c r="AY49" s="209">
        <v>0</v>
      </c>
      <c r="AZ49" s="209">
        <v>0</v>
      </c>
      <c r="BA49" s="208">
        <f t="shared" si="197"/>
        <v>93398581</v>
      </c>
      <c r="BC49" s="239" t="s">
        <v>77</v>
      </c>
      <c r="BD49" s="240">
        <f t="shared" si="198"/>
        <v>93398581</v>
      </c>
      <c r="BE49" s="240">
        <v>0</v>
      </c>
      <c r="BF49" s="240">
        <v>0</v>
      </c>
      <c r="BG49" s="240">
        <f t="shared" si="199"/>
        <v>93398581</v>
      </c>
      <c r="BI49" s="183" t="s">
        <v>77</v>
      </c>
      <c r="BJ49" s="177">
        <f t="shared" si="200"/>
        <v>93398581</v>
      </c>
      <c r="BK49" s="357">
        <v>0</v>
      </c>
      <c r="BL49" s="357">
        <v>0</v>
      </c>
      <c r="BM49" s="177">
        <f t="shared" si="201"/>
        <v>93398581</v>
      </c>
      <c r="BO49" s="280" t="s">
        <v>77</v>
      </c>
      <c r="BP49" s="281">
        <f t="shared" si="202"/>
        <v>93398581</v>
      </c>
      <c r="BQ49" s="358">
        <v>0</v>
      </c>
      <c r="BR49" s="358">
        <v>0</v>
      </c>
      <c r="BS49" s="281">
        <f t="shared" si="203"/>
        <v>93398581</v>
      </c>
      <c r="BU49" s="436" t="s">
        <v>77</v>
      </c>
      <c r="BV49" s="435">
        <f t="shared" si="179"/>
        <v>93398581</v>
      </c>
      <c r="BW49" s="435">
        <f t="shared" si="180"/>
        <v>0</v>
      </c>
      <c r="BX49" s="435">
        <f t="shared" si="180"/>
        <v>0</v>
      </c>
      <c r="BY49" s="435">
        <f t="shared" si="204"/>
        <v>93398581</v>
      </c>
      <c r="CB49" s="195"/>
    </row>
    <row r="50" spans="1:80" ht="22.5" customHeight="1" x14ac:dyDescent="0.2">
      <c r="A50" s="13" t="s">
        <v>44</v>
      </c>
      <c r="B50" s="72">
        <v>5638280</v>
      </c>
      <c r="C50" s="72">
        <v>0</v>
      </c>
      <c r="D50" s="72">
        <v>0</v>
      </c>
      <c r="E50" s="72">
        <f t="shared" si="182"/>
        <v>5638280</v>
      </c>
      <c r="G50" s="29" t="s">
        <v>44</v>
      </c>
      <c r="H50" s="30">
        <f t="shared" si="157"/>
        <v>5638280</v>
      </c>
      <c r="I50" s="75">
        <v>0</v>
      </c>
      <c r="J50" s="75">
        <v>0</v>
      </c>
      <c r="K50" s="30">
        <f t="shared" si="183"/>
        <v>5638280</v>
      </c>
      <c r="M50" s="58" t="s">
        <v>44</v>
      </c>
      <c r="N50" s="59">
        <f t="shared" si="184"/>
        <v>5638280</v>
      </c>
      <c r="O50" s="77">
        <v>0</v>
      </c>
      <c r="P50" s="77">
        <v>0</v>
      </c>
      <c r="Q50" s="59">
        <f t="shared" si="185"/>
        <v>5638280</v>
      </c>
      <c r="S50" s="88" t="s">
        <v>44</v>
      </c>
      <c r="T50" s="89">
        <f t="shared" si="186"/>
        <v>5638280</v>
      </c>
      <c r="U50" s="93">
        <v>0</v>
      </c>
      <c r="V50" s="93">
        <v>0</v>
      </c>
      <c r="W50" s="89">
        <f t="shared" si="187"/>
        <v>5638280</v>
      </c>
      <c r="Y50" s="116" t="s">
        <v>44</v>
      </c>
      <c r="Z50" s="117">
        <f t="shared" si="188"/>
        <v>5638280</v>
      </c>
      <c r="AA50" s="118">
        <v>0</v>
      </c>
      <c r="AB50" s="118">
        <v>0</v>
      </c>
      <c r="AC50" s="117">
        <f t="shared" si="189"/>
        <v>5638280</v>
      </c>
      <c r="AE50" s="145" t="s">
        <v>44</v>
      </c>
      <c r="AF50" s="146">
        <f t="shared" si="190"/>
        <v>5638280</v>
      </c>
      <c r="AG50" s="147">
        <v>0</v>
      </c>
      <c r="AH50" s="147">
        <v>0</v>
      </c>
      <c r="AI50" s="146">
        <f t="shared" si="191"/>
        <v>5638280</v>
      </c>
      <c r="AK50" s="175" t="s">
        <v>44</v>
      </c>
      <c r="AL50" s="176">
        <f t="shared" si="192"/>
        <v>5638280</v>
      </c>
      <c r="AM50" s="177">
        <v>0</v>
      </c>
      <c r="AN50" s="177">
        <v>0</v>
      </c>
      <c r="AO50" s="176">
        <f t="shared" si="193"/>
        <v>5638280</v>
      </c>
      <c r="AQ50" s="145" t="s">
        <v>44</v>
      </c>
      <c r="AR50" s="146">
        <f t="shared" si="194"/>
        <v>5638280</v>
      </c>
      <c r="AS50" s="147">
        <v>0</v>
      </c>
      <c r="AT50" s="147">
        <v>0</v>
      </c>
      <c r="AU50" s="146">
        <f t="shared" si="195"/>
        <v>5638280</v>
      </c>
      <c r="AW50" s="207" t="s">
        <v>44</v>
      </c>
      <c r="AX50" s="208">
        <f t="shared" si="196"/>
        <v>5638280</v>
      </c>
      <c r="AY50" s="209">
        <v>0</v>
      </c>
      <c r="AZ50" s="209">
        <v>0</v>
      </c>
      <c r="BA50" s="208">
        <f t="shared" si="197"/>
        <v>5638280</v>
      </c>
      <c r="BC50" s="239" t="s">
        <v>44</v>
      </c>
      <c r="BD50" s="240">
        <f t="shared" si="198"/>
        <v>5638280</v>
      </c>
      <c r="BE50" s="240">
        <v>0</v>
      </c>
      <c r="BF50" s="240">
        <v>0</v>
      </c>
      <c r="BG50" s="240">
        <f t="shared" si="199"/>
        <v>5638280</v>
      </c>
      <c r="BI50" s="183" t="s">
        <v>44</v>
      </c>
      <c r="BJ50" s="177">
        <f t="shared" si="200"/>
        <v>5638280</v>
      </c>
      <c r="BK50" s="357">
        <v>0</v>
      </c>
      <c r="BL50" s="357">
        <v>0</v>
      </c>
      <c r="BM50" s="177">
        <f t="shared" si="201"/>
        <v>5638280</v>
      </c>
      <c r="BO50" s="280" t="s">
        <v>44</v>
      </c>
      <c r="BP50" s="281">
        <f t="shared" si="202"/>
        <v>5638280</v>
      </c>
      <c r="BQ50" s="358">
        <v>0</v>
      </c>
      <c r="BR50" s="358">
        <v>0</v>
      </c>
      <c r="BS50" s="281">
        <f t="shared" si="203"/>
        <v>5638280</v>
      </c>
      <c r="BU50" s="436" t="s">
        <v>44</v>
      </c>
      <c r="BV50" s="435">
        <f t="shared" si="179"/>
        <v>5638280</v>
      </c>
      <c r="BW50" s="435">
        <f t="shared" si="180"/>
        <v>0</v>
      </c>
      <c r="BX50" s="435">
        <f t="shared" si="180"/>
        <v>0</v>
      </c>
      <c r="BY50" s="435">
        <f t="shared" si="204"/>
        <v>5638280</v>
      </c>
      <c r="CB50" s="195"/>
    </row>
    <row r="51" spans="1:80" ht="22.5" customHeight="1" x14ac:dyDescent="0.2">
      <c r="A51" s="13" t="s">
        <v>45</v>
      </c>
      <c r="B51" s="72">
        <v>22807218</v>
      </c>
      <c r="C51" s="72">
        <v>0</v>
      </c>
      <c r="D51" s="72">
        <v>0</v>
      </c>
      <c r="E51" s="72">
        <f t="shared" si="182"/>
        <v>22807218</v>
      </c>
      <c r="G51" s="29" t="s">
        <v>45</v>
      </c>
      <c r="H51" s="30">
        <f t="shared" si="157"/>
        <v>22807218</v>
      </c>
      <c r="I51" s="75">
        <v>0</v>
      </c>
      <c r="J51" s="75">
        <v>0</v>
      </c>
      <c r="K51" s="30">
        <f t="shared" si="183"/>
        <v>22807218</v>
      </c>
      <c r="M51" s="58" t="s">
        <v>45</v>
      </c>
      <c r="N51" s="59">
        <f t="shared" si="184"/>
        <v>22807218</v>
      </c>
      <c r="O51" s="77">
        <v>0</v>
      </c>
      <c r="P51" s="77">
        <v>0</v>
      </c>
      <c r="Q51" s="59">
        <f t="shared" si="185"/>
        <v>22807218</v>
      </c>
      <c r="S51" s="88" t="s">
        <v>45</v>
      </c>
      <c r="T51" s="89">
        <f t="shared" si="186"/>
        <v>22807218</v>
      </c>
      <c r="U51" s="93">
        <v>0</v>
      </c>
      <c r="V51" s="93">
        <v>0</v>
      </c>
      <c r="W51" s="89">
        <f t="shared" si="187"/>
        <v>22807218</v>
      </c>
      <c r="Y51" s="116" t="s">
        <v>45</v>
      </c>
      <c r="Z51" s="117">
        <f t="shared" si="188"/>
        <v>22807218</v>
      </c>
      <c r="AA51" s="118">
        <v>0</v>
      </c>
      <c r="AB51" s="118">
        <v>0</v>
      </c>
      <c r="AC51" s="117">
        <f t="shared" si="189"/>
        <v>22807218</v>
      </c>
      <c r="AE51" s="145" t="s">
        <v>45</v>
      </c>
      <c r="AF51" s="146">
        <f t="shared" si="190"/>
        <v>22807218</v>
      </c>
      <c r="AG51" s="147">
        <v>0</v>
      </c>
      <c r="AH51" s="147">
        <v>0</v>
      </c>
      <c r="AI51" s="146">
        <f t="shared" si="191"/>
        <v>22807218</v>
      </c>
      <c r="AK51" s="175" t="s">
        <v>45</v>
      </c>
      <c r="AL51" s="176">
        <f t="shared" si="192"/>
        <v>22807218</v>
      </c>
      <c r="AM51" s="177">
        <v>0</v>
      </c>
      <c r="AN51" s="177">
        <v>0</v>
      </c>
      <c r="AO51" s="176">
        <f t="shared" si="193"/>
        <v>22807218</v>
      </c>
      <c r="AQ51" s="145" t="s">
        <v>45</v>
      </c>
      <c r="AR51" s="146">
        <f t="shared" si="194"/>
        <v>22807218</v>
      </c>
      <c r="AS51" s="147">
        <v>0</v>
      </c>
      <c r="AT51" s="147">
        <v>0</v>
      </c>
      <c r="AU51" s="146">
        <f t="shared" si="195"/>
        <v>22807218</v>
      </c>
      <c r="AW51" s="207" t="s">
        <v>45</v>
      </c>
      <c r="AX51" s="208">
        <f t="shared" si="196"/>
        <v>22807218</v>
      </c>
      <c r="AY51" s="209">
        <v>0</v>
      </c>
      <c r="AZ51" s="209">
        <v>0</v>
      </c>
      <c r="BA51" s="208">
        <f t="shared" si="197"/>
        <v>22807218</v>
      </c>
      <c r="BC51" s="239" t="s">
        <v>45</v>
      </c>
      <c r="BD51" s="240">
        <f t="shared" si="198"/>
        <v>22807218</v>
      </c>
      <c r="BE51" s="240">
        <v>0</v>
      </c>
      <c r="BF51" s="240">
        <v>0</v>
      </c>
      <c r="BG51" s="240">
        <f t="shared" si="199"/>
        <v>22807218</v>
      </c>
      <c r="BI51" s="183" t="s">
        <v>45</v>
      </c>
      <c r="BJ51" s="177">
        <f t="shared" si="200"/>
        <v>22807218</v>
      </c>
      <c r="BK51" s="357">
        <v>0</v>
      </c>
      <c r="BL51" s="357">
        <v>0</v>
      </c>
      <c r="BM51" s="177">
        <f t="shared" si="201"/>
        <v>22807218</v>
      </c>
      <c r="BO51" s="280" t="s">
        <v>45</v>
      </c>
      <c r="BP51" s="281">
        <f t="shared" si="202"/>
        <v>22807218</v>
      </c>
      <c r="BQ51" s="358">
        <v>0</v>
      </c>
      <c r="BR51" s="358">
        <v>0</v>
      </c>
      <c r="BS51" s="281">
        <f t="shared" si="203"/>
        <v>22807218</v>
      </c>
      <c r="BU51" s="436" t="s">
        <v>45</v>
      </c>
      <c r="BV51" s="435">
        <f t="shared" si="179"/>
        <v>22807218</v>
      </c>
      <c r="BW51" s="435">
        <f t="shared" si="180"/>
        <v>0</v>
      </c>
      <c r="BX51" s="435">
        <f t="shared" si="180"/>
        <v>0</v>
      </c>
      <c r="BY51" s="435">
        <f t="shared" si="204"/>
        <v>22807218</v>
      </c>
      <c r="CB51" s="195"/>
    </row>
    <row r="52" spans="1:80" ht="22.5" customHeight="1" x14ac:dyDescent="0.2">
      <c r="A52" s="13" t="s">
        <v>76</v>
      </c>
      <c r="B52" s="72">
        <v>2744056153</v>
      </c>
      <c r="C52" s="72">
        <v>0</v>
      </c>
      <c r="D52" s="72">
        <v>0</v>
      </c>
      <c r="E52" s="72">
        <f t="shared" si="182"/>
        <v>2744056153</v>
      </c>
      <c r="G52" s="29" t="s">
        <v>76</v>
      </c>
      <c r="H52" s="30">
        <f t="shared" si="157"/>
        <v>2744056153</v>
      </c>
      <c r="I52" s="75">
        <v>0</v>
      </c>
      <c r="J52" s="75">
        <v>0</v>
      </c>
      <c r="K52" s="30">
        <f t="shared" si="183"/>
        <v>2744056153</v>
      </c>
      <c r="M52" s="58" t="s">
        <v>76</v>
      </c>
      <c r="N52" s="59">
        <f t="shared" si="184"/>
        <v>2744056153</v>
      </c>
      <c r="O52" s="77">
        <v>0</v>
      </c>
      <c r="P52" s="77">
        <v>0</v>
      </c>
      <c r="Q52" s="59">
        <f t="shared" si="185"/>
        <v>2744056153</v>
      </c>
      <c r="S52" s="88" t="s">
        <v>76</v>
      </c>
      <c r="T52" s="89">
        <f t="shared" si="186"/>
        <v>2744056153</v>
      </c>
      <c r="U52" s="93">
        <v>0</v>
      </c>
      <c r="V52" s="93">
        <v>0</v>
      </c>
      <c r="W52" s="89">
        <f t="shared" si="187"/>
        <v>2744056153</v>
      </c>
      <c r="Y52" s="116" t="s">
        <v>76</v>
      </c>
      <c r="Z52" s="117">
        <f t="shared" si="188"/>
        <v>2744056153</v>
      </c>
      <c r="AA52" s="118">
        <v>0</v>
      </c>
      <c r="AB52" s="118">
        <v>0</v>
      </c>
      <c r="AC52" s="117">
        <f t="shared" si="189"/>
        <v>2744056153</v>
      </c>
      <c r="AE52" s="145" t="s">
        <v>76</v>
      </c>
      <c r="AF52" s="146">
        <f t="shared" si="190"/>
        <v>2744056153</v>
      </c>
      <c r="AG52" s="147">
        <v>0</v>
      </c>
      <c r="AH52" s="147">
        <v>0</v>
      </c>
      <c r="AI52" s="146">
        <f t="shared" si="191"/>
        <v>2744056153</v>
      </c>
      <c r="AK52" s="175" t="s">
        <v>76</v>
      </c>
      <c r="AL52" s="176">
        <f t="shared" si="192"/>
        <v>2744056153</v>
      </c>
      <c r="AM52" s="177">
        <v>0</v>
      </c>
      <c r="AN52" s="177">
        <v>0</v>
      </c>
      <c r="AO52" s="176">
        <f t="shared" si="193"/>
        <v>2744056153</v>
      </c>
      <c r="AQ52" s="145" t="s">
        <v>76</v>
      </c>
      <c r="AR52" s="146">
        <f t="shared" si="194"/>
        <v>2744056153</v>
      </c>
      <c r="AS52" s="147">
        <v>0</v>
      </c>
      <c r="AT52" s="147">
        <v>0</v>
      </c>
      <c r="AU52" s="146">
        <f t="shared" si="195"/>
        <v>2744056153</v>
      </c>
      <c r="AW52" s="207" t="s">
        <v>76</v>
      </c>
      <c r="AX52" s="208">
        <f t="shared" si="196"/>
        <v>2744056153</v>
      </c>
      <c r="AY52" s="209">
        <v>0</v>
      </c>
      <c r="AZ52" s="209">
        <v>0</v>
      </c>
      <c r="BA52" s="208">
        <f t="shared" si="197"/>
        <v>2744056153</v>
      </c>
      <c r="BC52" s="239" t="s">
        <v>76</v>
      </c>
      <c r="BD52" s="240">
        <f t="shared" si="198"/>
        <v>2744056153</v>
      </c>
      <c r="BE52" s="240">
        <v>0</v>
      </c>
      <c r="BF52" s="240">
        <v>0</v>
      </c>
      <c r="BG52" s="240">
        <f t="shared" si="199"/>
        <v>2744056153</v>
      </c>
      <c r="BI52" s="183" t="s">
        <v>76</v>
      </c>
      <c r="BJ52" s="177">
        <f t="shared" si="200"/>
        <v>2744056153</v>
      </c>
      <c r="BK52" s="357">
        <v>0</v>
      </c>
      <c r="BL52" s="357">
        <v>0</v>
      </c>
      <c r="BM52" s="177">
        <f t="shared" si="201"/>
        <v>2744056153</v>
      </c>
      <c r="BO52" s="280" t="s">
        <v>76</v>
      </c>
      <c r="BP52" s="281">
        <f t="shared" si="202"/>
        <v>2744056153</v>
      </c>
      <c r="BQ52" s="358">
        <v>0</v>
      </c>
      <c r="BR52" s="358">
        <v>0</v>
      </c>
      <c r="BS52" s="281">
        <f t="shared" si="203"/>
        <v>2744056153</v>
      </c>
      <c r="BU52" s="436" t="s">
        <v>76</v>
      </c>
      <c r="BV52" s="435">
        <f t="shared" si="179"/>
        <v>2744056153</v>
      </c>
      <c r="BW52" s="435">
        <f t="shared" si="180"/>
        <v>0</v>
      </c>
      <c r="BX52" s="435">
        <f t="shared" si="180"/>
        <v>0</v>
      </c>
      <c r="BY52" s="435">
        <f t="shared" si="204"/>
        <v>2744056153</v>
      </c>
      <c r="CB52" s="195"/>
    </row>
    <row r="53" spans="1:80" x14ac:dyDescent="0.2">
      <c r="B53" s="297"/>
      <c r="C53" s="292"/>
      <c r="D53" s="10"/>
      <c r="E53" s="296"/>
      <c r="G53" s="19"/>
      <c r="H53" s="21"/>
      <c r="I53" s="311"/>
      <c r="J53" s="311"/>
      <c r="K53" s="21"/>
      <c r="M53" s="47"/>
      <c r="N53" s="50"/>
      <c r="O53" s="317"/>
      <c r="P53" s="317"/>
      <c r="Q53" s="50"/>
      <c r="S53" s="78"/>
      <c r="T53" s="80"/>
      <c r="U53" s="322"/>
      <c r="V53" s="322"/>
      <c r="W53" s="80"/>
      <c r="Y53" s="106"/>
      <c r="Z53" s="108"/>
      <c r="AA53" s="330"/>
      <c r="AB53" s="330"/>
      <c r="AC53" s="108"/>
      <c r="AE53" s="134"/>
      <c r="AF53" s="137"/>
      <c r="AG53" s="336"/>
      <c r="AH53" s="336"/>
      <c r="AI53" s="137"/>
      <c r="AK53" s="165"/>
      <c r="AL53" s="167"/>
      <c r="AM53" s="255"/>
      <c r="AN53" s="255"/>
      <c r="AO53" s="167"/>
      <c r="AQ53" s="134"/>
      <c r="AR53" s="137"/>
      <c r="AS53" s="336"/>
      <c r="AT53" s="336"/>
      <c r="AU53" s="137"/>
      <c r="AW53" s="197"/>
      <c r="AX53" s="199"/>
      <c r="AY53" s="354"/>
      <c r="AZ53" s="354"/>
      <c r="BA53" s="199"/>
      <c r="BC53" s="228"/>
      <c r="BD53" s="231"/>
      <c r="BE53" s="231"/>
      <c r="BF53" s="231"/>
      <c r="BG53" s="231"/>
      <c r="BI53" s="252"/>
      <c r="BJ53" s="255"/>
      <c r="BK53" s="255"/>
      <c r="BL53" s="255"/>
      <c r="BM53" s="255"/>
      <c r="BO53" s="269"/>
      <c r="BP53" s="272"/>
      <c r="BQ53" s="272"/>
      <c r="BR53" s="272"/>
      <c r="BS53" s="272"/>
      <c r="BU53" s="384"/>
      <c r="BV53" s="389"/>
      <c r="BW53" s="389"/>
      <c r="BX53" s="389"/>
      <c r="BY53" s="389"/>
      <c r="BZ53" s="195"/>
      <c r="CB53" s="195"/>
    </row>
    <row r="54" spans="1:80" ht="18" customHeight="1" x14ac:dyDescent="0.2">
      <c r="A54" s="1" t="s">
        <v>43</v>
      </c>
      <c r="B54" s="297"/>
      <c r="C54" s="292"/>
      <c r="G54" s="22" t="s">
        <v>43</v>
      </c>
      <c r="H54" s="23"/>
      <c r="I54" s="312"/>
      <c r="J54" s="312"/>
      <c r="K54" s="23"/>
      <c r="M54" s="51" t="s">
        <v>43</v>
      </c>
      <c r="N54" s="52"/>
      <c r="O54" s="318"/>
      <c r="P54" s="318"/>
      <c r="Q54" s="52"/>
      <c r="S54" s="81" t="s">
        <v>43</v>
      </c>
      <c r="T54" s="82"/>
      <c r="U54" s="323"/>
      <c r="V54" s="323"/>
      <c r="W54" s="82"/>
      <c r="Y54" s="109" t="s">
        <v>43</v>
      </c>
      <c r="Z54" s="110"/>
      <c r="AA54" s="331"/>
      <c r="AB54" s="331"/>
      <c r="AC54" s="110"/>
      <c r="AE54" s="138" t="s">
        <v>43</v>
      </c>
      <c r="AF54" s="139"/>
      <c r="AG54" s="164"/>
      <c r="AH54" s="164"/>
      <c r="AI54" s="139"/>
      <c r="AK54" s="168" t="s">
        <v>43</v>
      </c>
      <c r="AL54" s="169"/>
      <c r="AM54" s="185"/>
      <c r="AN54" s="185"/>
      <c r="AO54" s="169"/>
      <c r="AQ54" s="138" t="s">
        <v>43</v>
      </c>
      <c r="AR54" s="139"/>
      <c r="AS54" s="164"/>
      <c r="AT54" s="164"/>
      <c r="AU54" s="139"/>
      <c r="AW54" s="200" t="s">
        <v>43</v>
      </c>
      <c r="AX54" s="201"/>
      <c r="AY54" s="217"/>
      <c r="AZ54" s="217"/>
      <c r="BA54" s="201"/>
      <c r="BC54" s="232" t="s">
        <v>43</v>
      </c>
      <c r="BD54" s="233"/>
      <c r="BE54" s="233"/>
      <c r="BF54" s="233"/>
      <c r="BG54" s="233"/>
      <c r="BI54" s="256" t="s">
        <v>43</v>
      </c>
      <c r="BJ54" s="185"/>
      <c r="BK54" s="185"/>
      <c r="BL54" s="185"/>
      <c r="BM54" s="185"/>
      <c r="BO54" s="273" t="s">
        <v>43</v>
      </c>
      <c r="BP54" s="274"/>
      <c r="BQ54" s="274"/>
      <c r="BR54" s="274"/>
      <c r="BS54" s="274"/>
      <c r="BU54" s="388" t="s">
        <v>43</v>
      </c>
      <c r="BV54" s="390"/>
      <c r="BW54" s="390"/>
      <c r="BX54" s="390"/>
      <c r="BY54" s="390"/>
      <c r="BZ54" s="195"/>
      <c r="CB54" s="195"/>
    </row>
    <row r="55" spans="1:80" x14ac:dyDescent="0.2">
      <c r="A55" s="3"/>
      <c r="B55" s="297">
        <f>+B56+B61+B66</f>
        <v>3504465160</v>
      </c>
      <c r="C55" s="292"/>
      <c r="D55" s="292"/>
      <c r="E55" s="292"/>
      <c r="G55" s="24"/>
      <c r="H55" s="23"/>
      <c r="I55" s="313"/>
      <c r="J55" s="312"/>
      <c r="K55" s="23"/>
      <c r="M55" s="53"/>
      <c r="N55" s="52"/>
      <c r="O55" s="318"/>
      <c r="P55" s="318"/>
      <c r="Q55" s="52"/>
      <c r="S55" s="83"/>
      <c r="T55" s="82"/>
      <c r="U55" s="323"/>
      <c r="V55" s="323"/>
      <c r="W55" s="82"/>
      <c r="Y55" s="111"/>
      <c r="Z55" s="110"/>
      <c r="AA55" s="331"/>
      <c r="AB55" s="331"/>
      <c r="AC55" s="110"/>
      <c r="AE55" s="140"/>
      <c r="AF55" s="139"/>
      <c r="AG55" s="164"/>
      <c r="AH55" s="164"/>
      <c r="AI55" s="139"/>
      <c r="AK55" s="170"/>
      <c r="AL55" s="169"/>
      <c r="AM55" s="185"/>
      <c r="AN55" s="185"/>
      <c r="AO55" s="169"/>
      <c r="AQ55" s="140"/>
      <c r="AR55" s="139"/>
      <c r="AS55" s="349"/>
      <c r="AT55" s="164"/>
      <c r="AU55" s="139"/>
      <c r="AW55" s="202"/>
      <c r="AX55" s="201"/>
      <c r="AY55" s="217"/>
      <c r="AZ55" s="217"/>
      <c r="BA55" s="201"/>
      <c r="BC55" s="234"/>
      <c r="BD55" s="233"/>
      <c r="BE55" s="233"/>
      <c r="BF55" s="233"/>
      <c r="BG55" s="233"/>
      <c r="BI55" s="257"/>
      <c r="BJ55" s="185"/>
      <c r="BK55" s="185"/>
      <c r="BL55" s="185"/>
      <c r="BM55" s="185"/>
      <c r="BO55" s="275"/>
      <c r="BP55" s="274"/>
      <c r="BQ55" s="274"/>
      <c r="BR55" s="274"/>
      <c r="BS55" s="274"/>
      <c r="BU55" s="391"/>
      <c r="BV55" s="390"/>
      <c r="BW55" s="390"/>
      <c r="BX55" s="390"/>
      <c r="BY55" s="390"/>
      <c r="CB55" s="195"/>
    </row>
    <row r="56" spans="1:80" s="18" customFormat="1" ht="15" customHeight="1" x14ac:dyDescent="0.2">
      <c r="A56" s="15" t="s">
        <v>13</v>
      </c>
      <c r="B56" s="294">
        <f>SUM(B58:B59)</f>
        <v>65155191</v>
      </c>
      <c r="C56" s="16">
        <f t="shared" ref="C56:D56" si="205">SUM(C58:C59)</f>
        <v>0</v>
      </c>
      <c r="D56" s="16">
        <f t="shared" si="205"/>
        <v>0</v>
      </c>
      <c r="E56" s="16">
        <f>+B56-C56-D56</f>
        <v>65155191</v>
      </c>
      <c r="G56" s="25" t="s">
        <v>49</v>
      </c>
      <c r="H56" s="26">
        <f>SUM(H58:H59)</f>
        <v>65155191</v>
      </c>
      <c r="I56" s="308">
        <f t="shared" ref="I56:J56" si="206">SUM(I58:I59)</f>
        <v>0</v>
      </c>
      <c r="J56" s="308">
        <f t="shared" si="206"/>
        <v>0</v>
      </c>
      <c r="K56" s="26">
        <f>+H56-I56-J56</f>
        <v>65155191</v>
      </c>
      <c r="M56" s="54" t="s">
        <v>49</v>
      </c>
      <c r="N56" s="55">
        <f>SUM(N58:N59)</f>
        <v>65155191</v>
      </c>
      <c r="O56" s="314">
        <f t="shared" ref="O56:P56" si="207">SUM(O58:O59)</f>
        <v>0</v>
      </c>
      <c r="P56" s="314">
        <f t="shared" si="207"/>
        <v>0</v>
      </c>
      <c r="Q56" s="55">
        <f>+N56-O56-P56</f>
        <v>65155191</v>
      </c>
      <c r="S56" s="84" t="s">
        <v>49</v>
      </c>
      <c r="T56" s="85">
        <f>SUM(T58:T59)</f>
        <v>65155191</v>
      </c>
      <c r="U56" s="104">
        <f t="shared" ref="U56:V56" si="208">SUM(U58:U59)</f>
        <v>0</v>
      </c>
      <c r="V56" s="104">
        <f t="shared" si="208"/>
        <v>0</v>
      </c>
      <c r="W56" s="85">
        <f>+T56-U56-V56</f>
        <v>65155191</v>
      </c>
      <c r="Y56" s="112" t="s">
        <v>49</v>
      </c>
      <c r="Z56" s="113">
        <f>SUM(Z58:Z59)</f>
        <v>65155191</v>
      </c>
      <c r="AA56" s="122">
        <f t="shared" ref="AA56:AB56" si="209">SUM(AA58:AA59)</f>
        <v>0</v>
      </c>
      <c r="AB56" s="122">
        <f t="shared" si="209"/>
        <v>0</v>
      </c>
      <c r="AC56" s="113">
        <f>+Z56-AA56-AB56</f>
        <v>65155191</v>
      </c>
      <c r="AE56" s="141" t="s">
        <v>49</v>
      </c>
      <c r="AF56" s="142">
        <f>SUM(AF58:AF59)</f>
        <v>65155191</v>
      </c>
      <c r="AG56" s="151">
        <f t="shared" ref="AG56:AH56" si="210">SUM(AG58:AG59)</f>
        <v>0</v>
      </c>
      <c r="AH56" s="151">
        <f t="shared" si="210"/>
        <v>0</v>
      </c>
      <c r="AI56" s="142">
        <f>+AF56-AG56-AH56</f>
        <v>65155191</v>
      </c>
      <c r="AK56" s="171" t="s">
        <v>49</v>
      </c>
      <c r="AL56" s="172">
        <f>SUM(AL58:AL59)</f>
        <v>65155191</v>
      </c>
      <c r="AM56" s="181">
        <f t="shared" ref="AM56:AN56" si="211">SUM(AM58:AM59)</f>
        <v>0</v>
      </c>
      <c r="AN56" s="181">
        <f t="shared" si="211"/>
        <v>0</v>
      </c>
      <c r="AO56" s="172">
        <f>+AL56-AM56-AN56</f>
        <v>65155191</v>
      </c>
      <c r="AQ56" s="141" t="s">
        <v>49</v>
      </c>
      <c r="AR56" s="142">
        <f>SUM(AR58:AR59)</f>
        <v>65155191</v>
      </c>
      <c r="AS56" s="151">
        <f t="shared" ref="AS56:AT56" si="212">SUM(AS58:AS59)</f>
        <v>0</v>
      </c>
      <c r="AT56" s="151">
        <f t="shared" si="212"/>
        <v>0</v>
      </c>
      <c r="AU56" s="142">
        <f>+AR56-AS56-AT56</f>
        <v>65155191</v>
      </c>
      <c r="AW56" s="203" t="s">
        <v>49</v>
      </c>
      <c r="AX56" s="204">
        <f>SUM(AX58:AX59)</f>
        <v>65155191</v>
      </c>
      <c r="AY56" s="213">
        <v>0</v>
      </c>
      <c r="AZ56" s="213">
        <v>0</v>
      </c>
      <c r="BA56" s="204">
        <f>+AX56-AY56-AZ56</f>
        <v>65155191</v>
      </c>
      <c r="BC56" s="235" t="s">
        <v>49</v>
      </c>
      <c r="BD56" s="236">
        <f>SUM(BD58:BD59)</f>
        <v>65155191</v>
      </c>
      <c r="BE56" s="236">
        <f t="shared" ref="BE56:BF56" si="213">SUM(BE58:BE59)</f>
        <v>0</v>
      </c>
      <c r="BF56" s="236">
        <f t="shared" si="213"/>
        <v>0</v>
      </c>
      <c r="BG56" s="236">
        <f>+BD56-BE56-BF56</f>
        <v>65155191</v>
      </c>
      <c r="BI56" s="258" t="s">
        <v>49</v>
      </c>
      <c r="BJ56" s="181">
        <f>SUM(BJ58:BJ59)</f>
        <v>65155191</v>
      </c>
      <c r="BK56" s="181">
        <f t="shared" ref="BK56:BL56" si="214">SUM(BK58:BK59)</f>
        <v>0</v>
      </c>
      <c r="BL56" s="181">
        <f t="shared" si="214"/>
        <v>0</v>
      </c>
      <c r="BM56" s="181">
        <f>+BJ56-BK56-BL56</f>
        <v>65155191</v>
      </c>
      <c r="BO56" s="276" t="s">
        <v>49</v>
      </c>
      <c r="BP56" s="277">
        <f>SUM(BP58:BP59)</f>
        <v>65155191</v>
      </c>
      <c r="BQ56" s="277">
        <f t="shared" ref="BQ56:BR56" si="215">SUM(BQ58:BQ59)</f>
        <v>0</v>
      </c>
      <c r="BR56" s="277">
        <f t="shared" si="215"/>
        <v>0</v>
      </c>
      <c r="BS56" s="277">
        <f>+BP56-BQ56-BR56</f>
        <v>65155191</v>
      </c>
      <c r="BU56" s="371" t="s">
        <v>49</v>
      </c>
      <c r="BV56" s="373">
        <f>SUM(BV58:BV59)</f>
        <v>65155191</v>
      </c>
      <c r="BW56" s="373">
        <f t="shared" ref="BW56:BX56" si="216">SUM(BW58:BW59)</f>
        <v>0</v>
      </c>
      <c r="BX56" s="373">
        <f t="shared" si="216"/>
        <v>0</v>
      </c>
      <c r="BY56" s="373">
        <f>+BV56-BW56-BX56</f>
        <v>65155191</v>
      </c>
      <c r="BZ56" s="196">
        <f>+BY56+BY61+BY66</f>
        <v>3502588866</v>
      </c>
      <c r="CA56" s="196">
        <f>+BZ57-BZ56</f>
        <v>0</v>
      </c>
      <c r="CB56" s="195"/>
    </row>
    <row r="57" spans="1:80" ht="15" customHeight="1" x14ac:dyDescent="0.2">
      <c r="A57" s="11" t="s">
        <v>0</v>
      </c>
      <c r="B57" s="295"/>
      <c r="C57" s="12"/>
      <c r="D57" s="12"/>
      <c r="E57" s="12"/>
      <c r="G57" s="27" t="s">
        <v>0</v>
      </c>
      <c r="H57" s="28"/>
      <c r="I57" s="309"/>
      <c r="J57" s="309"/>
      <c r="K57" s="28"/>
      <c r="M57" s="56" t="s">
        <v>0</v>
      </c>
      <c r="N57" s="57"/>
      <c r="O57" s="315"/>
      <c r="P57" s="315"/>
      <c r="Q57" s="57"/>
      <c r="S57" s="86" t="s">
        <v>0</v>
      </c>
      <c r="T57" s="87"/>
      <c r="U57" s="105"/>
      <c r="V57" s="105"/>
      <c r="W57" s="87"/>
      <c r="Y57" s="114" t="s">
        <v>0</v>
      </c>
      <c r="Z57" s="115"/>
      <c r="AA57" s="123"/>
      <c r="AB57" s="123"/>
      <c r="AC57" s="115"/>
      <c r="AE57" s="143" t="s">
        <v>0</v>
      </c>
      <c r="AF57" s="144"/>
      <c r="AG57" s="152"/>
      <c r="AH57" s="152"/>
      <c r="AI57" s="144"/>
      <c r="AK57" s="173" t="s">
        <v>0</v>
      </c>
      <c r="AL57" s="174"/>
      <c r="AM57" s="182"/>
      <c r="AN57" s="182"/>
      <c r="AO57" s="174"/>
      <c r="AQ57" s="143" t="s">
        <v>0</v>
      </c>
      <c r="AR57" s="144"/>
      <c r="AS57" s="152"/>
      <c r="AT57" s="152"/>
      <c r="AU57" s="144"/>
      <c r="AW57" s="205" t="s">
        <v>0</v>
      </c>
      <c r="AX57" s="206"/>
      <c r="AY57" s="214"/>
      <c r="AZ57" s="214"/>
      <c r="BA57" s="206"/>
      <c r="BC57" s="237" t="s">
        <v>0</v>
      </c>
      <c r="BD57" s="238"/>
      <c r="BE57" s="238"/>
      <c r="BF57" s="238"/>
      <c r="BG57" s="238"/>
      <c r="BI57" s="259" t="s">
        <v>0</v>
      </c>
      <c r="BJ57" s="182"/>
      <c r="BK57" s="182"/>
      <c r="BL57" s="182"/>
      <c r="BM57" s="182"/>
      <c r="BO57" s="278" t="s">
        <v>0</v>
      </c>
      <c r="BP57" s="279"/>
      <c r="BQ57" s="279"/>
      <c r="BR57" s="279"/>
      <c r="BS57" s="279"/>
      <c r="BU57" s="437" t="s">
        <v>0</v>
      </c>
      <c r="BV57" s="438"/>
      <c r="BW57" s="438"/>
      <c r="BX57" s="438"/>
      <c r="BY57" s="438"/>
      <c r="BZ57" s="195">
        <v>3502588866</v>
      </c>
      <c r="CB57" s="195"/>
    </row>
    <row r="58" spans="1:80" ht="15" customHeight="1" x14ac:dyDescent="0.2">
      <c r="A58" s="13" t="s">
        <v>28</v>
      </c>
      <c r="B58" s="72">
        <v>61397991</v>
      </c>
      <c r="C58" s="72">
        <v>0</v>
      </c>
      <c r="D58" s="72">
        <v>0</v>
      </c>
      <c r="E58" s="72">
        <f>+B58-C58-D58</f>
        <v>61397991</v>
      </c>
      <c r="G58" s="29" t="s">
        <v>28</v>
      </c>
      <c r="H58" s="30">
        <f>+E58</f>
        <v>61397991</v>
      </c>
      <c r="I58" s="75">
        <v>0</v>
      </c>
      <c r="J58" s="75">
        <v>0</v>
      </c>
      <c r="K58" s="30">
        <f>+H58-I58-J58</f>
        <v>61397991</v>
      </c>
      <c r="M58" s="58" t="s">
        <v>28</v>
      </c>
      <c r="N58" s="59">
        <f>+K58</f>
        <v>61397991</v>
      </c>
      <c r="O58" s="77">
        <v>0</v>
      </c>
      <c r="P58" s="77">
        <v>0</v>
      </c>
      <c r="Q58" s="59">
        <f>+N58-O58-P58</f>
        <v>61397991</v>
      </c>
      <c r="S58" s="88" t="s">
        <v>28</v>
      </c>
      <c r="T58" s="89">
        <f>+Q58</f>
        <v>61397991</v>
      </c>
      <c r="U58" s="93">
        <v>0</v>
      </c>
      <c r="V58" s="93">
        <v>0</v>
      </c>
      <c r="W58" s="89">
        <f>+T58-U58-V58</f>
        <v>61397991</v>
      </c>
      <c r="Y58" s="116" t="s">
        <v>28</v>
      </c>
      <c r="Z58" s="117">
        <f>+W58</f>
        <v>61397991</v>
      </c>
      <c r="AA58" s="118">
        <v>0</v>
      </c>
      <c r="AB58" s="118">
        <v>0</v>
      </c>
      <c r="AC58" s="117">
        <f>+Z58-AA58-AB58</f>
        <v>61397991</v>
      </c>
      <c r="AE58" s="145" t="s">
        <v>28</v>
      </c>
      <c r="AF58" s="146">
        <f>+AC58</f>
        <v>61397991</v>
      </c>
      <c r="AG58" s="147">
        <v>0</v>
      </c>
      <c r="AH58" s="147">
        <v>0</v>
      </c>
      <c r="AI58" s="146">
        <f>+AF58-AG58-AH58</f>
        <v>61397991</v>
      </c>
      <c r="AK58" s="175" t="s">
        <v>28</v>
      </c>
      <c r="AL58" s="176">
        <f>+AI58</f>
        <v>61397991</v>
      </c>
      <c r="AM58" s="177">
        <v>0</v>
      </c>
      <c r="AN58" s="177">
        <v>0</v>
      </c>
      <c r="AO58" s="176">
        <f>+AL58-AM58-AN58</f>
        <v>61397991</v>
      </c>
      <c r="AQ58" s="145" t="s">
        <v>28</v>
      </c>
      <c r="AR58" s="146">
        <f>+AO58</f>
        <v>61397991</v>
      </c>
      <c r="AS58" s="147">
        <v>0</v>
      </c>
      <c r="AT58" s="147">
        <v>0</v>
      </c>
      <c r="AU58" s="146">
        <f>+AR58-AS58-AT58</f>
        <v>61397991</v>
      </c>
      <c r="AW58" s="207" t="s">
        <v>28</v>
      </c>
      <c r="AX58" s="208">
        <f>+AU58</f>
        <v>61397991</v>
      </c>
      <c r="AY58" s="209">
        <v>0</v>
      </c>
      <c r="AZ58" s="209">
        <v>0</v>
      </c>
      <c r="BA58" s="208">
        <f>+AX58-AY58-AZ58</f>
        <v>61397991</v>
      </c>
      <c r="BC58" s="239" t="s">
        <v>28</v>
      </c>
      <c r="BD58" s="240">
        <f>+BA58</f>
        <v>61397991</v>
      </c>
      <c r="BE58" s="240">
        <v>0</v>
      </c>
      <c r="BF58" s="240">
        <v>0</v>
      </c>
      <c r="BG58" s="240">
        <f>+BD58-BE58-BF58</f>
        <v>61397991</v>
      </c>
      <c r="BI58" s="183" t="s">
        <v>28</v>
      </c>
      <c r="BJ58" s="177">
        <f>+BG58</f>
        <v>61397991</v>
      </c>
      <c r="BK58" s="357">
        <v>0</v>
      </c>
      <c r="BL58" s="357">
        <v>0</v>
      </c>
      <c r="BM58" s="177">
        <f>+BJ58-BK58-BL58</f>
        <v>61397991</v>
      </c>
      <c r="BO58" s="280" t="s">
        <v>28</v>
      </c>
      <c r="BP58" s="281">
        <f>+BM58</f>
        <v>61397991</v>
      </c>
      <c r="BQ58" s="358">
        <v>0</v>
      </c>
      <c r="BR58" s="358">
        <v>0</v>
      </c>
      <c r="BS58" s="281">
        <f>+BP58-BQ58-BR58</f>
        <v>61397991</v>
      </c>
      <c r="BU58" s="436" t="s">
        <v>28</v>
      </c>
      <c r="BV58" s="435">
        <f>+B58</f>
        <v>61397991</v>
      </c>
      <c r="BW58" s="435">
        <f>+C58+I58+O58+U58+AA58+AG58+AM58+AS58+AY58+BE58+BK58+BQ58</f>
        <v>0</v>
      </c>
      <c r="BX58" s="435">
        <f>+D58+J58+P58+V58+AB58+AH58+AN58+AT58+AZ58+BF58+BL58+BR58</f>
        <v>0</v>
      </c>
      <c r="BY58" s="435">
        <f>+BV58-BW58-BX58</f>
        <v>61397991</v>
      </c>
      <c r="CB58" s="195"/>
    </row>
    <row r="59" spans="1:80" ht="15" customHeight="1" x14ac:dyDescent="0.2">
      <c r="A59" s="13" t="s">
        <v>29</v>
      </c>
      <c r="B59" s="72">
        <v>3757200</v>
      </c>
      <c r="C59" s="72">
        <v>0</v>
      </c>
      <c r="D59" s="72">
        <v>0</v>
      </c>
      <c r="E59" s="72">
        <f>+B59-C59-D59</f>
        <v>3757200</v>
      </c>
      <c r="G59" s="29" t="s">
        <v>29</v>
      </c>
      <c r="H59" s="30">
        <f>+E59</f>
        <v>3757200</v>
      </c>
      <c r="I59" s="75">
        <v>0</v>
      </c>
      <c r="J59" s="75">
        <v>0</v>
      </c>
      <c r="K59" s="30">
        <f>+H59-I59-J59</f>
        <v>3757200</v>
      </c>
      <c r="M59" s="58" t="s">
        <v>29</v>
      </c>
      <c r="N59" s="59">
        <f>+K59</f>
        <v>3757200</v>
      </c>
      <c r="O59" s="77">
        <v>0</v>
      </c>
      <c r="P59" s="77">
        <v>0</v>
      </c>
      <c r="Q59" s="59">
        <f>+N59-O59-P59</f>
        <v>3757200</v>
      </c>
      <c r="S59" s="88" t="s">
        <v>29</v>
      </c>
      <c r="T59" s="89">
        <f>+Q59</f>
        <v>3757200</v>
      </c>
      <c r="U59" s="93">
        <v>0</v>
      </c>
      <c r="V59" s="93">
        <v>0</v>
      </c>
      <c r="W59" s="89">
        <f>+T59-U59-V59</f>
        <v>3757200</v>
      </c>
      <c r="Y59" s="116" t="s">
        <v>29</v>
      </c>
      <c r="Z59" s="117">
        <f>+W59</f>
        <v>3757200</v>
      </c>
      <c r="AA59" s="118">
        <v>0</v>
      </c>
      <c r="AB59" s="118">
        <v>0</v>
      </c>
      <c r="AC59" s="117">
        <f>+Z59-AA59-AB59</f>
        <v>3757200</v>
      </c>
      <c r="AE59" s="145" t="s">
        <v>29</v>
      </c>
      <c r="AF59" s="146">
        <f>+AC59</f>
        <v>3757200</v>
      </c>
      <c r="AG59" s="147">
        <v>0</v>
      </c>
      <c r="AH59" s="147">
        <v>0</v>
      </c>
      <c r="AI59" s="146">
        <f>+AF59-AG59-AH59</f>
        <v>3757200</v>
      </c>
      <c r="AK59" s="175" t="s">
        <v>29</v>
      </c>
      <c r="AL59" s="176">
        <f>+AI59</f>
        <v>3757200</v>
      </c>
      <c r="AM59" s="177">
        <v>0</v>
      </c>
      <c r="AN59" s="177">
        <v>0</v>
      </c>
      <c r="AO59" s="176">
        <f>+AL59-AM59-AN59</f>
        <v>3757200</v>
      </c>
      <c r="AQ59" s="145" t="s">
        <v>29</v>
      </c>
      <c r="AR59" s="146">
        <f>+AO59</f>
        <v>3757200</v>
      </c>
      <c r="AS59" s="147">
        <v>0</v>
      </c>
      <c r="AT59" s="147">
        <v>0</v>
      </c>
      <c r="AU59" s="146">
        <f>+AR59-AS59-AT59</f>
        <v>3757200</v>
      </c>
      <c r="AW59" s="207" t="s">
        <v>29</v>
      </c>
      <c r="AX59" s="208">
        <f>+AU59</f>
        <v>3757200</v>
      </c>
      <c r="AY59" s="209">
        <v>0</v>
      </c>
      <c r="AZ59" s="209">
        <v>0</v>
      </c>
      <c r="BA59" s="208">
        <f>+AX59-AY59-AZ59</f>
        <v>3757200</v>
      </c>
      <c r="BC59" s="239" t="s">
        <v>29</v>
      </c>
      <c r="BD59" s="240">
        <f>+BA59</f>
        <v>3757200</v>
      </c>
      <c r="BE59" s="240">
        <v>0</v>
      </c>
      <c r="BF59" s="240">
        <v>0</v>
      </c>
      <c r="BG59" s="240">
        <f>+BD59-BE59-BF59</f>
        <v>3757200</v>
      </c>
      <c r="BI59" s="183" t="s">
        <v>29</v>
      </c>
      <c r="BJ59" s="177">
        <f>+BG59</f>
        <v>3757200</v>
      </c>
      <c r="BK59" s="357">
        <v>0</v>
      </c>
      <c r="BL59" s="357">
        <v>0</v>
      </c>
      <c r="BM59" s="177">
        <f>+BJ59-BK59-BL59</f>
        <v>3757200</v>
      </c>
      <c r="BO59" s="280" t="s">
        <v>29</v>
      </c>
      <c r="BP59" s="281">
        <f>+BM59</f>
        <v>3757200</v>
      </c>
      <c r="BQ59" s="358">
        <v>0</v>
      </c>
      <c r="BR59" s="358">
        <v>0</v>
      </c>
      <c r="BS59" s="281">
        <f>+BP59-BQ59-BR59</f>
        <v>3757200</v>
      </c>
      <c r="BU59" s="436" t="s">
        <v>29</v>
      </c>
      <c r="BV59" s="435">
        <f>+B59</f>
        <v>3757200</v>
      </c>
      <c r="BW59" s="435">
        <f>+C59+I59+O59+U59+AA59+AG59+AM59+AS59+AY59+BE59+BK59+BQ59</f>
        <v>0</v>
      </c>
      <c r="BX59" s="435">
        <f>+D59+J59+P59+V59+AB59+AH59+AN59+AT59+AZ59+BF59+BL59+BR59</f>
        <v>0</v>
      </c>
      <c r="BY59" s="435">
        <f>+BV59-BW59-BX59</f>
        <v>3757200</v>
      </c>
      <c r="CB59" s="195"/>
    </row>
    <row r="60" spans="1:80" ht="15" customHeight="1" x14ac:dyDescent="0.2">
      <c r="A60" s="17"/>
      <c r="B60" s="293"/>
      <c r="C60" s="293"/>
      <c r="D60" s="293"/>
      <c r="E60" s="293"/>
      <c r="G60" s="31"/>
      <c r="H60" s="32"/>
      <c r="I60" s="310"/>
      <c r="J60" s="310"/>
      <c r="K60" s="32"/>
      <c r="M60" s="60"/>
      <c r="N60" s="61"/>
      <c r="O60" s="316"/>
      <c r="P60" s="316"/>
      <c r="Q60" s="61"/>
      <c r="S60" s="90"/>
      <c r="T60" s="91"/>
      <c r="U60" s="103"/>
      <c r="V60" s="103"/>
      <c r="W60" s="91"/>
      <c r="Y60" s="119"/>
      <c r="Z60" s="120"/>
      <c r="AA60" s="121"/>
      <c r="AB60" s="121"/>
      <c r="AC60" s="120"/>
      <c r="AE60" s="148"/>
      <c r="AF60" s="149"/>
      <c r="AG60" s="150"/>
      <c r="AH60" s="150"/>
      <c r="AI60" s="149"/>
      <c r="AK60" s="178"/>
      <c r="AL60" s="179"/>
      <c r="AM60" s="180"/>
      <c r="AN60" s="180"/>
      <c r="AO60" s="179"/>
      <c r="AQ60" s="148"/>
      <c r="AR60" s="149"/>
      <c r="AS60" s="150"/>
      <c r="AT60" s="150"/>
      <c r="AU60" s="149"/>
      <c r="AW60" s="210"/>
      <c r="AX60" s="211"/>
      <c r="AY60" s="212"/>
      <c r="AZ60" s="212"/>
      <c r="BA60" s="211"/>
      <c r="BC60" s="241"/>
      <c r="BD60" s="242"/>
      <c r="BE60" s="242"/>
      <c r="BF60" s="242"/>
      <c r="BG60" s="242"/>
      <c r="BI60" s="260"/>
      <c r="BJ60" s="180"/>
      <c r="BK60" s="180"/>
      <c r="BL60" s="180"/>
      <c r="BM60" s="180"/>
      <c r="BO60" s="282"/>
      <c r="BP60" s="283"/>
      <c r="BQ60" s="283"/>
      <c r="BR60" s="283"/>
      <c r="BS60" s="283"/>
      <c r="BU60" s="379"/>
      <c r="BV60" s="380"/>
      <c r="BW60" s="380"/>
      <c r="BX60" s="380"/>
      <c r="BY60" s="380"/>
      <c r="CB60" s="195"/>
    </row>
    <row r="61" spans="1:80" s="18" customFormat="1" ht="15" customHeight="1" x14ac:dyDescent="0.2">
      <c r="A61" s="15" t="s">
        <v>11</v>
      </c>
      <c r="B61" s="294">
        <f>SUM(B63:B64)</f>
        <v>494356463</v>
      </c>
      <c r="C61" s="294">
        <f t="shared" ref="C61:D61" si="217">SUM(C63:C64)</f>
        <v>0</v>
      </c>
      <c r="D61" s="294">
        <f t="shared" si="217"/>
        <v>0</v>
      </c>
      <c r="E61" s="294">
        <f>+B61-C61-D61</f>
        <v>494356463</v>
      </c>
      <c r="G61" s="25" t="s">
        <v>11</v>
      </c>
      <c r="H61" s="26">
        <f>SUM(H63:H64)</f>
        <v>494356463</v>
      </c>
      <c r="I61" s="308">
        <f t="shared" ref="I61:J61" si="218">SUM(I63:I64)</f>
        <v>0</v>
      </c>
      <c r="J61" s="308">
        <f t="shared" si="218"/>
        <v>1486044</v>
      </c>
      <c r="K61" s="26">
        <f>+H61-I61-J61</f>
        <v>492870419</v>
      </c>
      <c r="M61" s="54" t="s">
        <v>11</v>
      </c>
      <c r="N61" s="55">
        <f>SUM(N63:N64)</f>
        <v>492870419</v>
      </c>
      <c r="O61" s="314">
        <f t="shared" ref="O61:P61" si="219">SUM(O63:O64)</f>
        <v>0</v>
      </c>
      <c r="P61" s="314">
        <f t="shared" si="219"/>
        <v>390214</v>
      </c>
      <c r="Q61" s="55">
        <f>+N61-O61-P61</f>
        <v>492480205</v>
      </c>
      <c r="S61" s="84" t="s">
        <v>11</v>
      </c>
      <c r="T61" s="85">
        <f>SUM(T63:T64)</f>
        <v>492480205</v>
      </c>
      <c r="U61" s="104">
        <f t="shared" ref="U61:V61" si="220">SUM(U63:U64)</f>
        <v>0</v>
      </c>
      <c r="V61" s="104">
        <f t="shared" si="220"/>
        <v>0</v>
      </c>
      <c r="W61" s="85">
        <f>+T61-U61-V61</f>
        <v>492480205</v>
      </c>
      <c r="Y61" s="112" t="s">
        <v>11</v>
      </c>
      <c r="Z61" s="113">
        <f>SUM(Z63:Z64)</f>
        <v>492480205</v>
      </c>
      <c r="AA61" s="122">
        <f t="shared" ref="AA61:AB61" si="221">SUM(AA63:AA64)</f>
        <v>0</v>
      </c>
      <c r="AB61" s="122">
        <f t="shared" si="221"/>
        <v>0</v>
      </c>
      <c r="AC61" s="113">
        <f>+Z61-AA61-AB61</f>
        <v>492480205</v>
      </c>
      <c r="AE61" s="141" t="s">
        <v>11</v>
      </c>
      <c r="AF61" s="142">
        <f>SUM(AF63:AF64)</f>
        <v>492480205</v>
      </c>
      <c r="AG61" s="151">
        <f t="shared" ref="AG61:AH61" si="222">SUM(AG63:AG64)</f>
        <v>0</v>
      </c>
      <c r="AH61" s="151">
        <f t="shared" si="222"/>
        <v>0</v>
      </c>
      <c r="AI61" s="142">
        <f>+AF61-AG61-AH61</f>
        <v>492480205</v>
      </c>
      <c r="AK61" s="171" t="s">
        <v>11</v>
      </c>
      <c r="AL61" s="172">
        <f>SUM(AL63:AL64)</f>
        <v>492480205</v>
      </c>
      <c r="AM61" s="181">
        <f t="shared" ref="AM61:AN61" si="223">SUM(AM63:AM64)</f>
        <v>0</v>
      </c>
      <c r="AN61" s="181">
        <f t="shared" si="223"/>
        <v>0</v>
      </c>
      <c r="AO61" s="172">
        <f>+AL61-AM61-AN61</f>
        <v>492480205</v>
      </c>
      <c r="AQ61" s="141" t="s">
        <v>11</v>
      </c>
      <c r="AR61" s="142">
        <f>SUM(AR63:AR64)</f>
        <v>492480205</v>
      </c>
      <c r="AS61" s="151">
        <f t="shared" ref="AS61:AT61" si="224">SUM(AS63:AS64)</f>
        <v>0</v>
      </c>
      <c r="AT61" s="151">
        <f t="shared" si="224"/>
        <v>0</v>
      </c>
      <c r="AU61" s="142">
        <f>+AR61-AS61-AT61</f>
        <v>492480205</v>
      </c>
      <c r="AW61" s="203" t="s">
        <v>11</v>
      </c>
      <c r="AX61" s="204">
        <f>SUM(AX63:AX64)</f>
        <v>492480205</v>
      </c>
      <c r="AY61" s="213">
        <v>0</v>
      </c>
      <c r="AZ61" s="213">
        <v>0</v>
      </c>
      <c r="BA61" s="204">
        <f>+AX61-AY61-AZ61</f>
        <v>492480205</v>
      </c>
      <c r="BC61" s="235" t="s">
        <v>11</v>
      </c>
      <c r="BD61" s="236">
        <f>SUM(BD63:BD64)</f>
        <v>492480205</v>
      </c>
      <c r="BE61" s="236">
        <f t="shared" ref="BE61:BF61" si="225">SUM(BE63:BE64)</f>
        <v>0</v>
      </c>
      <c r="BF61" s="236">
        <f t="shared" si="225"/>
        <v>0</v>
      </c>
      <c r="BG61" s="236">
        <f>+BD61-BE61-BF61</f>
        <v>492480205</v>
      </c>
      <c r="BI61" s="258" t="s">
        <v>11</v>
      </c>
      <c r="BJ61" s="181">
        <f>SUM(BJ63:BJ64)</f>
        <v>492480205</v>
      </c>
      <c r="BK61" s="181">
        <f t="shared" ref="BK61:BL61" si="226">SUM(BK63:BK64)</f>
        <v>0</v>
      </c>
      <c r="BL61" s="181">
        <f t="shared" si="226"/>
        <v>0</v>
      </c>
      <c r="BM61" s="181">
        <f>+BJ61-BK61-BL61</f>
        <v>492480205</v>
      </c>
      <c r="BO61" s="276" t="s">
        <v>11</v>
      </c>
      <c r="BP61" s="277">
        <f>SUM(BP63:BP64)</f>
        <v>492480205</v>
      </c>
      <c r="BQ61" s="277">
        <f t="shared" ref="BQ61:BR61" si="227">SUM(BQ63:BQ64)</f>
        <v>0</v>
      </c>
      <c r="BR61" s="277">
        <f t="shared" si="227"/>
        <v>0</v>
      </c>
      <c r="BS61" s="277">
        <f>+BP61-BQ61-BR61</f>
        <v>492480205</v>
      </c>
      <c r="BU61" s="371" t="s">
        <v>11</v>
      </c>
      <c r="BV61" s="373">
        <f>SUM(BV63:BV64)</f>
        <v>494356463</v>
      </c>
      <c r="BW61" s="373">
        <f t="shared" ref="BW61:BX61" si="228">SUM(BW63:BW64)</f>
        <v>0</v>
      </c>
      <c r="BX61" s="373">
        <f t="shared" si="228"/>
        <v>1876258</v>
      </c>
      <c r="BY61" s="373">
        <f>+BV61-BW61-BX61</f>
        <v>492480205</v>
      </c>
      <c r="CA61" s="196"/>
      <c r="CB61" s="195"/>
    </row>
    <row r="62" spans="1:80" ht="15" customHeight="1" x14ac:dyDescent="0.2">
      <c r="A62" s="11" t="s">
        <v>0</v>
      </c>
      <c r="B62" s="295"/>
      <c r="C62" s="295"/>
      <c r="D62" s="295"/>
      <c r="E62" s="295"/>
      <c r="G62" s="27" t="s">
        <v>0</v>
      </c>
      <c r="H62" s="28"/>
      <c r="I62" s="309"/>
      <c r="J62" s="309"/>
      <c r="K62" s="28"/>
      <c r="M62" s="56" t="s">
        <v>0</v>
      </c>
      <c r="N62" s="57"/>
      <c r="O62" s="315"/>
      <c r="P62" s="315"/>
      <c r="Q62" s="57"/>
      <c r="S62" s="86" t="s">
        <v>0</v>
      </c>
      <c r="T62" s="87"/>
      <c r="U62" s="105"/>
      <c r="V62" s="105"/>
      <c r="W62" s="87"/>
      <c r="Y62" s="114" t="s">
        <v>0</v>
      </c>
      <c r="Z62" s="115"/>
      <c r="AA62" s="123"/>
      <c r="AB62" s="123"/>
      <c r="AC62" s="115"/>
      <c r="AE62" s="143" t="s">
        <v>0</v>
      </c>
      <c r="AF62" s="144"/>
      <c r="AG62" s="152"/>
      <c r="AH62" s="152"/>
      <c r="AI62" s="144"/>
      <c r="AK62" s="173" t="s">
        <v>0</v>
      </c>
      <c r="AL62" s="174"/>
      <c r="AM62" s="182"/>
      <c r="AN62" s="182"/>
      <c r="AO62" s="174"/>
      <c r="AQ62" s="143" t="s">
        <v>0</v>
      </c>
      <c r="AR62" s="144"/>
      <c r="AS62" s="152"/>
      <c r="AT62" s="152"/>
      <c r="AU62" s="144"/>
      <c r="AW62" s="205" t="s">
        <v>0</v>
      </c>
      <c r="AX62" s="206"/>
      <c r="AY62" s="214"/>
      <c r="AZ62" s="214"/>
      <c r="BA62" s="206"/>
      <c r="BC62" s="237" t="s">
        <v>0</v>
      </c>
      <c r="BD62" s="238"/>
      <c r="BE62" s="238"/>
      <c r="BF62" s="238"/>
      <c r="BG62" s="238"/>
      <c r="BI62" s="259" t="s">
        <v>0</v>
      </c>
      <c r="BJ62" s="182"/>
      <c r="BK62" s="182"/>
      <c r="BL62" s="182"/>
      <c r="BM62" s="182"/>
      <c r="BO62" s="278" t="s">
        <v>0</v>
      </c>
      <c r="BP62" s="279"/>
      <c r="BQ62" s="279"/>
      <c r="BR62" s="279"/>
      <c r="BS62" s="279"/>
      <c r="BU62" s="437" t="s">
        <v>0</v>
      </c>
      <c r="BV62" s="438"/>
      <c r="BW62" s="438"/>
      <c r="BX62" s="438"/>
      <c r="BY62" s="438"/>
      <c r="CB62" s="195"/>
    </row>
    <row r="63" spans="1:80" s="73" customFormat="1" ht="15" customHeight="1" x14ac:dyDescent="0.2">
      <c r="A63" s="71" t="s">
        <v>28</v>
      </c>
      <c r="B63" s="72">
        <v>278399636</v>
      </c>
      <c r="C63" s="72">
        <v>0</v>
      </c>
      <c r="D63" s="72">
        <v>0</v>
      </c>
      <c r="E63" s="72">
        <f>+B63-C63-D63</f>
        <v>278399636</v>
      </c>
      <c r="G63" s="74" t="s">
        <v>28</v>
      </c>
      <c r="H63" s="75">
        <f>+E63</f>
        <v>278399636</v>
      </c>
      <c r="I63" s="75">
        <v>0</v>
      </c>
      <c r="J63" s="75">
        <v>1486044</v>
      </c>
      <c r="K63" s="75">
        <f>+H63-I63-J63</f>
        <v>276913592</v>
      </c>
      <c r="M63" s="76" t="s">
        <v>28</v>
      </c>
      <c r="N63" s="77">
        <f t="shared" ref="N63:N64" si="229">+K63</f>
        <v>276913592</v>
      </c>
      <c r="O63" s="369">
        <v>0</v>
      </c>
      <c r="P63" s="369">
        <v>390214</v>
      </c>
      <c r="Q63" s="77">
        <f>+N63-O63-P63</f>
        <v>276523378</v>
      </c>
      <c r="S63" s="92" t="s">
        <v>28</v>
      </c>
      <c r="T63" s="93">
        <f t="shared" ref="T63:T64" si="230">+Q63</f>
        <v>276523378</v>
      </c>
      <c r="U63" s="93">
        <v>0</v>
      </c>
      <c r="V63" s="93">
        <v>0</v>
      </c>
      <c r="W63" s="93">
        <f>+T63-U63-V63</f>
        <v>276523378</v>
      </c>
      <c r="Y63" s="124" t="s">
        <v>28</v>
      </c>
      <c r="Z63" s="118">
        <f t="shared" ref="Z63:Z64" si="231">+W63</f>
        <v>276523378</v>
      </c>
      <c r="AA63" s="118">
        <v>0</v>
      </c>
      <c r="AB63" s="118">
        <v>0</v>
      </c>
      <c r="AC63" s="118">
        <f>+Z63-AA63-AB63</f>
        <v>276523378</v>
      </c>
      <c r="AE63" s="153" t="s">
        <v>28</v>
      </c>
      <c r="AF63" s="147">
        <f t="shared" ref="AF63:AF64" si="232">+AC63</f>
        <v>276523378</v>
      </c>
      <c r="AG63" s="147">
        <v>0</v>
      </c>
      <c r="AH63" s="147">
        <v>0</v>
      </c>
      <c r="AI63" s="147">
        <f>+AF63-AG63-AH63</f>
        <v>276523378</v>
      </c>
      <c r="AK63" s="183" t="s">
        <v>28</v>
      </c>
      <c r="AL63" s="177">
        <f t="shared" ref="AL63:AL64" si="233">+AI63</f>
        <v>276523378</v>
      </c>
      <c r="AM63" s="177">
        <v>0</v>
      </c>
      <c r="AN63" s="177">
        <v>0</v>
      </c>
      <c r="AO63" s="177">
        <f>+AL63-AM63-AN63</f>
        <v>276523378</v>
      </c>
      <c r="AQ63" s="153" t="s">
        <v>28</v>
      </c>
      <c r="AR63" s="147">
        <f t="shared" ref="AR63:AR64" si="234">+AO63</f>
        <v>276523378</v>
      </c>
      <c r="AS63" s="147">
        <v>0</v>
      </c>
      <c r="AT63" s="147">
        <v>0</v>
      </c>
      <c r="AU63" s="147">
        <f>+AR63-AS63-AT63</f>
        <v>276523378</v>
      </c>
      <c r="AW63" s="215" t="s">
        <v>28</v>
      </c>
      <c r="AX63" s="209">
        <f t="shared" ref="AX63:AX64" si="235">+AU63</f>
        <v>276523378</v>
      </c>
      <c r="AY63" s="209">
        <v>0</v>
      </c>
      <c r="AZ63" s="209">
        <v>0</v>
      </c>
      <c r="BA63" s="209">
        <f>+AX63-AY63-AZ63</f>
        <v>276523378</v>
      </c>
      <c r="BC63" s="239" t="s">
        <v>28</v>
      </c>
      <c r="BD63" s="240">
        <f t="shared" ref="BD63:BD64" si="236">+BA63</f>
        <v>276523378</v>
      </c>
      <c r="BE63" s="240">
        <v>0</v>
      </c>
      <c r="BF63" s="240">
        <v>0</v>
      </c>
      <c r="BG63" s="240">
        <f>+BD63-BE63-BF63</f>
        <v>276523378</v>
      </c>
      <c r="BI63" s="183" t="s">
        <v>28</v>
      </c>
      <c r="BJ63" s="177">
        <f t="shared" ref="BJ63:BJ64" si="237">+BG63</f>
        <v>276523378</v>
      </c>
      <c r="BK63" s="357">
        <v>0</v>
      </c>
      <c r="BL63" s="357">
        <v>0</v>
      </c>
      <c r="BM63" s="177">
        <f>+BJ63-BK63-BL63</f>
        <v>276523378</v>
      </c>
      <c r="BO63" s="280" t="s">
        <v>28</v>
      </c>
      <c r="BP63" s="281">
        <f t="shared" ref="BP63:BP64" si="238">+BM63</f>
        <v>276523378</v>
      </c>
      <c r="BQ63" s="358">
        <v>0</v>
      </c>
      <c r="BR63" s="358">
        <v>0</v>
      </c>
      <c r="BS63" s="281">
        <f>+BP63-BQ63-BR63</f>
        <v>276523378</v>
      </c>
      <c r="BU63" s="434" t="s">
        <v>28</v>
      </c>
      <c r="BV63" s="435">
        <f>+B63</f>
        <v>278399636</v>
      </c>
      <c r="BW63" s="435">
        <f>+C63+I63+O63+U63+AA63+AG63+AM63+AS63+AY63+BE63+BK63+BQ63</f>
        <v>0</v>
      </c>
      <c r="BX63" s="435">
        <f>+D63+J63+P63+V63+AB63+AH63+AN63+AT63+AZ63+BF63+BL63+BR63</f>
        <v>1876258</v>
      </c>
      <c r="BY63" s="435">
        <f t="shared" ref="BY63:BY64" si="239">+BV63-BW63-BX63</f>
        <v>276523378</v>
      </c>
      <c r="CB63" s="195"/>
    </row>
    <row r="64" spans="1:80" ht="15" customHeight="1" x14ac:dyDescent="0.2">
      <c r="A64" s="13" t="s">
        <v>29</v>
      </c>
      <c r="B64" s="72">
        <v>215956827</v>
      </c>
      <c r="C64" s="72">
        <v>0</v>
      </c>
      <c r="D64" s="72">
        <v>0</v>
      </c>
      <c r="E64" s="72">
        <f>+B64-C64-D64</f>
        <v>215956827</v>
      </c>
      <c r="G64" s="29" t="s">
        <v>29</v>
      </c>
      <c r="H64" s="30">
        <f>+E64</f>
        <v>215956827</v>
      </c>
      <c r="I64" s="75">
        <v>0</v>
      </c>
      <c r="J64" s="75">
        <v>0</v>
      </c>
      <c r="K64" s="30">
        <f>+H64-I64-J64</f>
        <v>215956827</v>
      </c>
      <c r="M64" s="58" t="s">
        <v>29</v>
      </c>
      <c r="N64" s="59">
        <f t="shared" si="229"/>
        <v>215956827</v>
      </c>
      <c r="O64" s="77">
        <v>0</v>
      </c>
      <c r="P64" s="77">
        <v>0</v>
      </c>
      <c r="Q64" s="59">
        <f>+N64-O64-P64</f>
        <v>215956827</v>
      </c>
      <c r="S64" s="88" t="s">
        <v>29</v>
      </c>
      <c r="T64" s="89">
        <f t="shared" si="230"/>
        <v>215956827</v>
      </c>
      <c r="U64" s="93">
        <v>0</v>
      </c>
      <c r="V64" s="93">
        <v>0</v>
      </c>
      <c r="W64" s="89">
        <f>+T64-U64-V64</f>
        <v>215956827</v>
      </c>
      <c r="Y64" s="116" t="s">
        <v>29</v>
      </c>
      <c r="Z64" s="117">
        <f t="shared" si="231"/>
        <v>215956827</v>
      </c>
      <c r="AA64" s="118">
        <v>0</v>
      </c>
      <c r="AB64" s="118">
        <v>0</v>
      </c>
      <c r="AC64" s="117">
        <f>+Z64-AA64-AB64</f>
        <v>215956827</v>
      </c>
      <c r="AE64" s="145" t="s">
        <v>29</v>
      </c>
      <c r="AF64" s="146">
        <f t="shared" si="232"/>
        <v>215956827</v>
      </c>
      <c r="AG64" s="147">
        <v>0</v>
      </c>
      <c r="AH64" s="147">
        <v>0</v>
      </c>
      <c r="AI64" s="146">
        <f>+AF64-AG64-AH64</f>
        <v>215956827</v>
      </c>
      <c r="AK64" s="175" t="s">
        <v>29</v>
      </c>
      <c r="AL64" s="176">
        <f t="shared" si="233"/>
        <v>215956827</v>
      </c>
      <c r="AM64" s="177">
        <v>0</v>
      </c>
      <c r="AN64" s="177">
        <v>0</v>
      </c>
      <c r="AO64" s="176">
        <f>+AL64-AM64-AN64</f>
        <v>215956827</v>
      </c>
      <c r="AQ64" s="145" t="s">
        <v>29</v>
      </c>
      <c r="AR64" s="146">
        <f t="shared" si="234"/>
        <v>215956827</v>
      </c>
      <c r="AS64" s="147">
        <v>0</v>
      </c>
      <c r="AT64" s="147">
        <v>0</v>
      </c>
      <c r="AU64" s="146">
        <f>+AR64-AS64-AT64</f>
        <v>215956827</v>
      </c>
      <c r="AW64" s="207" t="s">
        <v>29</v>
      </c>
      <c r="AX64" s="208">
        <f t="shared" si="235"/>
        <v>215956827</v>
      </c>
      <c r="AY64" s="209">
        <v>0</v>
      </c>
      <c r="AZ64" s="209">
        <v>0</v>
      </c>
      <c r="BA64" s="208">
        <f>+AX64-AY64-AZ64</f>
        <v>215956827</v>
      </c>
      <c r="BC64" s="239" t="s">
        <v>29</v>
      </c>
      <c r="BD64" s="240">
        <f t="shared" si="236"/>
        <v>215956827</v>
      </c>
      <c r="BE64" s="240">
        <v>0</v>
      </c>
      <c r="BF64" s="240">
        <v>0</v>
      </c>
      <c r="BG64" s="240">
        <f>+BD64-BE64-BF64</f>
        <v>215956827</v>
      </c>
      <c r="BI64" s="183" t="s">
        <v>29</v>
      </c>
      <c r="BJ64" s="177">
        <f t="shared" si="237"/>
        <v>215956827</v>
      </c>
      <c r="BK64" s="357">
        <v>0</v>
      </c>
      <c r="BL64" s="357">
        <v>0</v>
      </c>
      <c r="BM64" s="177">
        <f>+BJ64-BK64-BL64</f>
        <v>215956827</v>
      </c>
      <c r="BO64" s="280" t="s">
        <v>29</v>
      </c>
      <c r="BP64" s="281">
        <f t="shared" si="238"/>
        <v>215956827</v>
      </c>
      <c r="BQ64" s="358">
        <v>0</v>
      </c>
      <c r="BR64" s="358">
        <v>0</v>
      </c>
      <c r="BS64" s="281">
        <f>+BP64-BQ64-BR64</f>
        <v>215956827</v>
      </c>
      <c r="BU64" s="436" t="s">
        <v>29</v>
      </c>
      <c r="BV64" s="435">
        <f>+B64</f>
        <v>215956827</v>
      </c>
      <c r="BW64" s="435">
        <f>+C64+I64+O64+U64+AA64+AG64+AM64+AS64+AY64+BE64+BK64+BQ64</f>
        <v>0</v>
      </c>
      <c r="BX64" s="435">
        <f>+D64+J64+P64+V64+AB64+AH64+AN64+AT64+AZ64+BF64+BL64+BR64</f>
        <v>0</v>
      </c>
      <c r="BY64" s="435">
        <f t="shared" si="239"/>
        <v>215956827</v>
      </c>
      <c r="CB64" s="195"/>
    </row>
    <row r="65" spans="1:80" ht="15" customHeight="1" x14ac:dyDescent="0.2">
      <c r="A65" s="17"/>
      <c r="B65" s="293"/>
      <c r="C65" s="293"/>
      <c r="D65" s="293"/>
      <c r="E65" s="293"/>
      <c r="G65" s="31"/>
      <c r="H65" s="32"/>
      <c r="I65" s="310"/>
      <c r="J65" s="310"/>
      <c r="K65" s="32"/>
      <c r="M65" s="60"/>
      <c r="N65" s="61"/>
      <c r="O65" s="316"/>
      <c r="P65" s="316"/>
      <c r="Q65" s="61"/>
      <c r="S65" s="90"/>
      <c r="T65" s="91"/>
      <c r="U65" s="103"/>
      <c r="V65" s="103"/>
      <c r="W65" s="91"/>
      <c r="Y65" s="119"/>
      <c r="Z65" s="120"/>
      <c r="AA65" s="121"/>
      <c r="AB65" s="121"/>
      <c r="AC65" s="120"/>
      <c r="AE65" s="148"/>
      <c r="AF65" s="149"/>
      <c r="AG65" s="150"/>
      <c r="AH65" s="150"/>
      <c r="AI65" s="149"/>
      <c r="AK65" s="178"/>
      <c r="AL65" s="179"/>
      <c r="AM65" s="180"/>
      <c r="AN65" s="180"/>
      <c r="AO65" s="179"/>
      <c r="AQ65" s="148"/>
      <c r="AR65" s="149"/>
      <c r="AS65" s="150"/>
      <c r="AT65" s="150"/>
      <c r="AU65" s="149"/>
      <c r="AW65" s="210"/>
      <c r="AX65" s="211"/>
      <c r="AY65" s="212"/>
      <c r="AZ65" s="212"/>
      <c r="BA65" s="211"/>
      <c r="BC65" s="241"/>
      <c r="BD65" s="242"/>
      <c r="BE65" s="242"/>
      <c r="BF65" s="242"/>
      <c r="BG65" s="242"/>
      <c r="BI65" s="260"/>
      <c r="BJ65" s="180"/>
      <c r="BK65" s="180"/>
      <c r="BL65" s="180"/>
      <c r="BM65" s="180"/>
      <c r="BO65" s="282"/>
      <c r="BP65" s="283"/>
      <c r="BQ65" s="283"/>
      <c r="BR65" s="283"/>
      <c r="BS65" s="283"/>
      <c r="BU65" s="379"/>
      <c r="BV65" s="380"/>
      <c r="BW65" s="380"/>
      <c r="BX65" s="380"/>
      <c r="BY65" s="380"/>
      <c r="CB65" s="195"/>
    </row>
    <row r="66" spans="1:80" s="18" customFormat="1" ht="15" customHeight="1" x14ac:dyDescent="0.2">
      <c r="A66" s="15" t="s">
        <v>12</v>
      </c>
      <c r="B66" s="294">
        <f>SUM(B68:B75)</f>
        <v>2944953506</v>
      </c>
      <c r="C66" s="294">
        <f>SUM(C68:C75)</f>
        <v>0</v>
      </c>
      <c r="D66" s="294">
        <f>SUM(D68:D75)</f>
        <v>0</v>
      </c>
      <c r="E66" s="294">
        <f>SUM(E68:E75)</f>
        <v>2944953506</v>
      </c>
      <c r="G66" s="25" t="s">
        <v>12</v>
      </c>
      <c r="H66" s="26">
        <f>SUM(H68:H75)</f>
        <v>2944953506</v>
      </c>
      <c r="I66" s="308">
        <f>SUM(I68:I75)</f>
        <v>0</v>
      </c>
      <c r="J66" s="308">
        <f>SUM(J68:J75)</f>
        <v>36</v>
      </c>
      <c r="K66" s="26">
        <f>SUM(K68:K75)</f>
        <v>2944953470</v>
      </c>
      <c r="M66" s="54" t="s">
        <v>12</v>
      </c>
      <c r="N66" s="55">
        <f>SUM(N68:N75)</f>
        <v>2944953470</v>
      </c>
      <c r="O66" s="314">
        <f>SUM(O68:O75)</f>
        <v>0</v>
      </c>
      <c r="P66" s="314">
        <f>SUM(P68:P75)</f>
        <v>0</v>
      </c>
      <c r="Q66" s="55">
        <f>SUM(Q68:Q75)</f>
        <v>2944953470</v>
      </c>
      <c r="S66" s="84" t="s">
        <v>12</v>
      </c>
      <c r="T66" s="85">
        <f>SUM(T68:T75)</f>
        <v>2944953470</v>
      </c>
      <c r="U66" s="104">
        <f>SUM(U68:U75)</f>
        <v>0</v>
      </c>
      <c r="V66" s="104">
        <f>SUM(V68:V75)</f>
        <v>0</v>
      </c>
      <c r="W66" s="85">
        <f>SUM(W68:W75)</f>
        <v>2944953470</v>
      </c>
      <c r="Y66" s="112" t="s">
        <v>12</v>
      </c>
      <c r="Z66" s="113">
        <f>SUM(Z68:Z75)</f>
        <v>2944953470</v>
      </c>
      <c r="AA66" s="122">
        <f>SUM(AA68:AA75)</f>
        <v>0</v>
      </c>
      <c r="AB66" s="122">
        <f>SUM(AB68:AB75)</f>
        <v>0</v>
      </c>
      <c r="AC66" s="113">
        <f>SUM(AC68:AC75)</f>
        <v>2944953470</v>
      </c>
      <c r="AE66" s="141" t="s">
        <v>12</v>
      </c>
      <c r="AF66" s="142">
        <f>SUM(AF68:AF75)</f>
        <v>2944953470</v>
      </c>
      <c r="AG66" s="151">
        <f>SUM(AG68:AG75)</f>
        <v>0</v>
      </c>
      <c r="AH66" s="151">
        <f>SUM(AH68:AH75)</f>
        <v>0</v>
      </c>
      <c r="AI66" s="142">
        <f>SUM(AI68:AI75)</f>
        <v>2944953470</v>
      </c>
      <c r="AK66" s="171" t="s">
        <v>12</v>
      </c>
      <c r="AL66" s="172">
        <f>SUM(AL68:AL75)</f>
        <v>2944953470</v>
      </c>
      <c r="AM66" s="181">
        <f>SUM(AM68:AM75)</f>
        <v>0</v>
      </c>
      <c r="AN66" s="181">
        <f>SUM(AN68:AN75)</f>
        <v>0</v>
      </c>
      <c r="AO66" s="172">
        <f>SUM(AO68:AO75)</f>
        <v>2944953470</v>
      </c>
      <c r="AQ66" s="141" t="s">
        <v>12</v>
      </c>
      <c r="AR66" s="142">
        <f>SUM(AR68:AR75)</f>
        <v>2944953470</v>
      </c>
      <c r="AS66" s="151">
        <f>SUM(AS68:AS75)</f>
        <v>0</v>
      </c>
      <c r="AT66" s="151">
        <f>SUM(AT68:AT75)</f>
        <v>0</v>
      </c>
      <c r="AU66" s="142">
        <f>SUM(AU68:AU75)</f>
        <v>2944953470</v>
      </c>
      <c r="AW66" s="203" t="s">
        <v>12</v>
      </c>
      <c r="AX66" s="204">
        <f>SUM(AX68:AX75)</f>
        <v>2944953470</v>
      </c>
      <c r="AY66" s="213">
        <v>0</v>
      </c>
      <c r="AZ66" s="213">
        <v>0</v>
      </c>
      <c r="BA66" s="204">
        <f>SUM(BA68:BA75)</f>
        <v>2944953470</v>
      </c>
      <c r="BC66" s="235" t="s">
        <v>12</v>
      </c>
      <c r="BD66" s="236">
        <f>SUM(BD68:BD75)</f>
        <v>2944953470</v>
      </c>
      <c r="BE66" s="236">
        <f>SUM(BE68:BE75)</f>
        <v>0</v>
      </c>
      <c r="BF66" s="236">
        <f>SUM(BF68:BF75)</f>
        <v>0</v>
      </c>
      <c r="BG66" s="236">
        <f>SUM(BG68:BG75)</f>
        <v>2944953470</v>
      </c>
      <c r="BI66" s="258" t="s">
        <v>12</v>
      </c>
      <c r="BJ66" s="181">
        <f>SUM(BJ68:BJ75)</f>
        <v>2944953470</v>
      </c>
      <c r="BK66" s="181">
        <f>SUM(BK68:BK75)</f>
        <v>0</v>
      </c>
      <c r="BL66" s="181">
        <f>SUM(BL68:BL75)</f>
        <v>0</v>
      </c>
      <c r="BM66" s="181">
        <f>SUM(BM68:BM75)</f>
        <v>2944953470</v>
      </c>
      <c r="BO66" s="276" t="s">
        <v>12</v>
      </c>
      <c r="BP66" s="277">
        <f>SUM(BP68:BP75)</f>
        <v>2944953470</v>
      </c>
      <c r="BQ66" s="277">
        <f>SUM(BQ68:BQ75)</f>
        <v>0</v>
      </c>
      <c r="BR66" s="277">
        <f>SUM(BR68:BR75)</f>
        <v>0</v>
      </c>
      <c r="BS66" s="277">
        <f>SUM(BS68:BS75)</f>
        <v>2944953470</v>
      </c>
      <c r="BU66" s="371" t="s">
        <v>12</v>
      </c>
      <c r="BV66" s="373">
        <f>SUM(BV68:BV75)</f>
        <v>2944953506</v>
      </c>
      <c r="BW66" s="373">
        <f>SUM(BW68:BW75)</f>
        <v>0</v>
      </c>
      <c r="BX66" s="373">
        <f>SUM(BX68:BX75)</f>
        <v>36</v>
      </c>
      <c r="BY66" s="373">
        <f>SUM(BY68:BY75)</f>
        <v>2944953470</v>
      </c>
      <c r="CB66" s="195"/>
    </row>
    <row r="67" spans="1:80" ht="15" customHeight="1" x14ac:dyDescent="0.2">
      <c r="A67" s="11" t="s">
        <v>0</v>
      </c>
      <c r="B67" s="295"/>
      <c r="C67" s="295"/>
      <c r="D67" s="295"/>
      <c r="E67" s="295"/>
      <c r="G67" s="27" t="s">
        <v>0</v>
      </c>
      <c r="H67" s="28"/>
      <c r="I67" s="309"/>
      <c r="J67" s="309"/>
      <c r="K67" s="28"/>
      <c r="M67" s="56" t="s">
        <v>0</v>
      </c>
      <c r="N67" s="57"/>
      <c r="O67" s="315"/>
      <c r="P67" s="315"/>
      <c r="Q67" s="57"/>
      <c r="S67" s="86" t="s">
        <v>0</v>
      </c>
      <c r="T67" s="87"/>
      <c r="U67" s="105"/>
      <c r="V67" s="105"/>
      <c r="W67" s="87"/>
      <c r="Y67" s="114" t="s">
        <v>0</v>
      </c>
      <c r="Z67" s="115"/>
      <c r="AA67" s="123"/>
      <c r="AB67" s="123"/>
      <c r="AC67" s="115"/>
      <c r="AE67" s="143" t="s">
        <v>0</v>
      </c>
      <c r="AF67" s="144"/>
      <c r="AG67" s="152"/>
      <c r="AH67" s="152"/>
      <c r="AI67" s="144"/>
      <c r="AK67" s="173" t="s">
        <v>0</v>
      </c>
      <c r="AL67" s="174"/>
      <c r="AM67" s="182"/>
      <c r="AN67" s="182"/>
      <c r="AO67" s="174"/>
      <c r="AQ67" s="143" t="s">
        <v>0</v>
      </c>
      <c r="AR67" s="144"/>
      <c r="AS67" s="152"/>
      <c r="AT67" s="152"/>
      <c r="AU67" s="144"/>
      <c r="AW67" s="205" t="s">
        <v>0</v>
      </c>
      <c r="AX67" s="206"/>
      <c r="AY67" s="214"/>
      <c r="AZ67" s="214"/>
      <c r="BA67" s="206"/>
      <c r="BC67" s="237" t="s">
        <v>0</v>
      </c>
      <c r="BD67" s="238"/>
      <c r="BE67" s="238"/>
      <c r="BF67" s="238"/>
      <c r="BG67" s="238"/>
      <c r="BI67" s="259" t="s">
        <v>0</v>
      </c>
      <c r="BJ67" s="182"/>
      <c r="BK67" s="182"/>
      <c r="BL67" s="182"/>
      <c r="BM67" s="182"/>
      <c r="BO67" s="278" t="s">
        <v>0</v>
      </c>
      <c r="BP67" s="279"/>
      <c r="BQ67" s="279"/>
      <c r="BR67" s="279"/>
      <c r="BS67" s="279"/>
      <c r="BU67" s="437" t="s">
        <v>0</v>
      </c>
      <c r="BV67" s="438"/>
      <c r="BW67" s="438"/>
      <c r="BX67" s="438"/>
      <c r="BY67" s="438"/>
      <c r="CB67" s="195"/>
    </row>
    <row r="68" spans="1:80" ht="22.5" customHeight="1" x14ac:dyDescent="0.2">
      <c r="A68" s="13" t="s">
        <v>28</v>
      </c>
      <c r="B68" s="72">
        <v>702614019</v>
      </c>
      <c r="C68" s="72">
        <v>0</v>
      </c>
      <c r="D68" s="72">
        <v>0</v>
      </c>
      <c r="E68" s="72">
        <f t="shared" ref="E68:E75" si="240">+B68-C68-D68</f>
        <v>702614019</v>
      </c>
      <c r="G68" s="29" t="s">
        <v>28</v>
      </c>
      <c r="H68" s="30">
        <f t="shared" ref="H68:H75" si="241">+E68</f>
        <v>702614019</v>
      </c>
      <c r="I68" s="75">
        <v>0</v>
      </c>
      <c r="J68" s="75">
        <v>0</v>
      </c>
      <c r="K68" s="30">
        <f t="shared" ref="K68:K75" si="242">+H68-I68-J68</f>
        <v>702614019</v>
      </c>
      <c r="M68" s="58" t="s">
        <v>28</v>
      </c>
      <c r="N68" s="59">
        <f t="shared" ref="N68:N75" si="243">+K68</f>
        <v>702614019</v>
      </c>
      <c r="O68" s="77">
        <v>0</v>
      </c>
      <c r="P68" s="77">
        <v>0</v>
      </c>
      <c r="Q68" s="59">
        <f t="shared" ref="Q68:Q75" si="244">+N68-O68-P68</f>
        <v>702614019</v>
      </c>
      <c r="S68" s="88" t="s">
        <v>28</v>
      </c>
      <c r="T68" s="89">
        <f t="shared" ref="T68:T75" si="245">+Q68</f>
        <v>702614019</v>
      </c>
      <c r="U68" s="93">
        <v>0</v>
      </c>
      <c r="V68" s="93">
        <v>0</v>
      </c>
      <c r="W68" s="89">
        <f t="shared" ref="W68:W75" si="246">+T68-U68-V68</f>
        <v>702614019</v>
      </c>
      <c r="Y68" s="116" t="s">
        <v>28</v>
      </c>
      <c r="Z68" s="117">
        <f t="shared" ref="Z68:Z75" si="247">+W68</f>
        <v>702614019</v>
      </c>
      <c r="AA68" s="118">
        <v>0</v>
      </c>
      <c r="AB68" s="118">
        <v>0</v>
      </c>
      <c r="AC68" s="117">
        <f t="shared" ref="AC68:AC75" si="248">+Z68-AA68-AB68</f>
        <v>702614019</v>
      </c>
      <c r="AE68" s="145" t="s">
        <v>28</v>
      </c>
      <c r="AF68" s="146">
        <f t="shared" ref="AF68:AF75" si="249">+AC68</f>
        <v>702614019</v>
      </c>
      <c r="AG68" s="147">
        <v>0</v>
      </c>
      <c r="AH68" s="147">
        <v>0</v>
      </c>
      <c r="AI68" s="146">
        <f t="shared" ref="AI68:AI75" si="250">+AF68-AG68-AH68</f>
        <v>702614019</v>
      </c>
      <c r="AK68" s="175" t="s">
        <v>28</v>
      </c>
      <c r="AL68" s="176">
        <f t="shared" ref="AL68:AL75" si="251">+AI68</f>
        <v>702614019</v>
      </c>
      <c r="AM68" s="177">
        <v>0</v>
      </c>
      <c r="AN68" s="177">
        <v>0</v>
      </c>
      <c r="AO68" s="176">
        <f t="shared" ref="AO68:AO75" si="252">+AL68-AM68-AN68</f>
        <v>702614019</v>
      </c>
      <c r="AQ68" s="145" t="s">
        <v>28</v>
      </c>
      <c r="AR68" s="146">
        <f t="shared" ref="AR68:AR75" si="253">+AO68</f>
        <v>702614019</v>
      </c>
      <c r="AS68" s="147">
        <v>0</v>
      </c>
      <c r="AT68" s="147">
        <v>0</v>
      </c>
      <c r="AU68" s="146">
        <f t="shared" ref="AU68:AU75" si="254">+AR68-AS68-AT68</f>
        <v>702614019</v>
      </c>
      <c r="AW68" s="207" t="s">
        <v>28</v>
      </c>
      <c r="AX68" s="208">
        <f t="shared" ref="AX68:AX75" si="255">+AU68</f>
        <v>702614019</v>
      </c>
      <c r="AY68" s="209">
        <v>0</v>
      </c>
      <c r="AZ68" s="209">
        <v>0</v>
      </c>
      <c r="BA68" s="208">
        <f t="shared" ref="BA68:BA75" si="256">+AX68-AY68-AZ68</f>
        <v>702614019</v>
      </c>
      <c r="BC68" s="239" t="s">
        <v>28</v>
      </c>
      <c r="BD68" s="240">
        <f t="shared" ref="BD68:BD75" si="257">+BA68</f>
        <v>702614019</v>
      </c>
      <c r="BE68" s="240">
        <v>0</v>
      </c>
      <c r="BF68" s="240">
        <v>0</v>
      </c>
      <c r="BG68" s="240">
        <f t="shared" ref="BG68:BG75" si="258">+BD68-BE68-BF68</f>
        <v>702614019</v>
      </c>
      <c r="BI68" s="183" t="s">
        <v>28</v>
      </c>
      <c r="BJ68" s="177">
        <f t="shared" ref="BJ68:BJ75" si="259">+BG68</f>
        <v>702614019</v>
      </c>
      <c r="BK68" s="357">
        <v>0</v>
      </c>
      <c r="BL68" s="357">
        <v>0</v>
      </c>
      <c r="BM68" s="177">
        <f t="shared" ref="BM68:BM75" si="260">+BJ68-BK68-BL68</f>
        <v>702614019</v>
      </c>
      <c r="BO68" s="280" t="s">
        <v>28</v>
      </c>
      <c r="BP68" s="281">
        <f t="shared" ref="BP68:BP75" si="261">+BM68</f>
        <v>702614019</v>
      </c>
      <c r="BQ68" s="358">
        <v>0</v>
      </c>
      <c r="BR68" s="358">
        <v>0</v>
      </c>
      <c r="BS68" s="281">
        <f t="shared" ref="BS68:BS75" si="262">+BP68-BQ68-BR68</f>
        <v>702614019</v>
      </c>
      <c r="BU68" s="436" t="s">
        <v>28</v>
      </c>
      <c r="BV68" s="435">
        <f t="shared" ref="BV68:BV75" si="263">+B68</f>
        <v>702614019</v>
      </c>
      <c r="BW68" s="435">
        <f t="shared" ref="BW68:BX75" si="264">+C68+I68+O68+U68+AA68+AG68+AM68+AS68+AY68+BE68+BK68+BQ68</f>
        <v>0</v>
      </c>
      <c r="BX68" s="435">
        <f t="shared" si="264"/>
        <v>0</v>
      </c>
      <c r="BY68" s="435">
        <f t="shared" ref="BY68:BY75" si="265">+BV68-BW68-BX68</f>
        <v>702614019</v>
      </c>
      <c r="CB68" s="195"/>
    </row>
    <row r="69" spans="1:80" ht="22.5" customHeight="1" x14ac:dyDescent="0.2">
      <c r="A69" s="13" t="s">
        <v>72</v>
      </c>
      <c r="B69" s="72">
        <v>19588339</v>
      </c>
      <c r="C69" s="72">
        <v>0</v>
      </c>
      <c r="D69" s="72">
        <v>0</v>
      </c>
      <c r="E69" s="72">
        <f t="shared" si="240"/>
        <v>19588339</v>
      </c>
      <c r="G69" s="29" t="s">
        <v>72</v>
      </c>
      <c r="H69" s="30">
        <f t="shared" si="241"/>
        <v>19588339</v>
      </c>
      <c r="I69" s="75">
        <v>0</v>
      </c>
      <c r="J69" s="75">
        <v>0</v>
      </c>
      <c r="K69" s="30">
        <f t="shared" si="242"/>
        <v>19588339</v>
      </c>
      <c r="M69" s="58" t="s">
        <v>72</v>
      </c>
      <c r="N69" s="59">
        <f t="shared" si="243"/>
        <v>19588339</v>
      </c>
      <c r="O69" s="77">
        <v>0</v>
      </c>
      <c r="P69" s="77">
        <v>0</v>
      </c>
      <c r="Q69" s="59">
        <f t="shared" si="244"/>
        <v>19588339</v>
      </c>
      <c r="S69" s="88" t="s">
        <v>72</v>
      </c>
      <c r="T69" s="89">
        <f t="shared" si="245"/>
        <v>19588339</v>
      </c>
      <c r="U69" s="93">
        <v>0</v>
      </c>
      <c r="V69" s="93">
        <v>0</v>
      </c>
      <c r="W69" s="89">
        <f t="shared" si="246"/>
        <v>19588339</v>
      </c>
      <c r="Y69" s="116" t="s">
        <v>72</v>
      </c>
      <c r="Z69" s="117">
        <f t="shared" si="247"/>
        <v>19588339</v>
      </c>
      <c r="AA69" s="118">
        <v>0</v>
      </c>
      <c r="AB69" s="118">
        <v>0</v>
      </c>
      <c r="AC69" s="117">
        <f t="shared" si="248"/>
        <v>19588339</v>
      </c>
      <c r="AE69" s="145" t="s">
        <v>72</v>
      </c>
      <c r="AF69" s="146">
        <f t="shared" si="249"/>
        <v>19588339</v>
      </c>
      <c r="AG69" s="147">
        <v>0</v>
      </c>
      <c r="AH69" s="147">
        <v>0</v>
      </c>
      <c r="AI69" s="146">
        <f t="shared" si="250"/>
        <v>19588339</v>
      </c>
      <c r="AK69" s="175" t="s">
        <v>72</v>
      </c>
      <c r="AL69" s="176">
        <f t="shared" si="251"/>
        <v>19588339</v>
      </c>
      <c r="AM69" s="177">
        <v>0</v>
      </c>
      <c r="AN69" s="177">
        <v>0</v>
      </c>
      <c r="AO69" s="176">
        <f t="shared" si="252"/>
        <v>19588339</v>
      </c>
      <c r="AQ69" s="145" t="s">
        <v>72</v>
      </c>
      <c r="AR69" s="146">
        <f t="shared" si="253"/>
        <v>19588339</v>
      </c>
      <c r="AS69" s="147">
        <v>0</v>
      </c>
      <c r="AT69" s="147">
        <v>0</v>
      </c>
      <c r="AU69" s="146">
        <f t="shared" si="254"/>
        <v>19588339</v>
      </c>
      <c r="AW69" s="207" t="s">
        <v>72</v>
      </c>
      <c r="AX69" s="208">
        <f t="shared" si="255"/>
        <v>19588339</v>
      </c>
      <c r="AY69" s="209">
        <v>0</v>
      </c>
      <c r="AZ69" s="209">
        <v>0</v>
      </c>
      <c r="BA69" s="208">
        <f t="shared" si="256"/>
        <v>19588339</v>
      </c>
      <c r="BC69" s="239" t="s">
        <v>72</v>
      </c>
      <c r="BD69" s="240">
        <f t="shared" si="257"/>
        <v>19588339</v>
      </c>
      <c r="BE69" s="240">
        <v>0</v>
      </c>
      <c r="BF69" s="240">
        <v>0</v>
      </c>
      <c r="BG69" s="240">
        <f t="shared" si="258"/>
        <v>19588339</v>
      </c>
      <c r="BI69" s="183" t="s">
        <v>72</v>
      </c>
      <c r="BJ69" s="177">
        <f t="shared" si="259"/>
        <v>19588339</v>
      </c>
      <c r="BK69" s="357">
        <v>0</v>
      </c>
      <c r="BL69" s="357">
        <v>0</v>
      </c>
      <c r="BM69" s="177">
        <f t="shared" si="260"/>
        <v>19588339</v>
      </c>
      <c r="BO69" s="280" t="s">
        <v>72</v>
      </c>
      <c r="BP69" s="281">
        <f t="shared" si="261"/>
        <v>19588339</v>
      </c>
      <c r="BQ69" s="358">
        <v>0</v>
      </c>
      <c r="BR69" s="358">
        <v>0</v>
      </c>
      <c r="BS69" s="281">
        <f t="shared" si="262"/>
        <v>19588339</v>
      </c>
      <c r="BU69" s="436" t="s">
        <v>72</v>
      </c>
      <c r="BV69" s="435">
        <f t="shared" si="263"/>
        <v>19588339</v>
      </c>
      <c r="BW69" s="435">
        <f t="shared" si="264"/>
        <v>0</v>
      </c>
      <c r="BX69" s="435">
        <f t="shared" si="264"/>
        <v>0</v>
      </c>
      <c r="BY69" s="435">
        <f t="shared" si="265"/>
        <v>19588339</v>
      </c>
      <c r="CB69" s="195"/>
    </row>
    <row r="70" spans="1:80" ht="22.5" customHeight="1" x14ac:dyDescent="0.2">
      <c r="A70" s="13" t="s">
        <v>31</v>
      </c>
      <c r="B70" s="72">
        <v>32684890</v>
      </c>
      <c r="C70" s="72">
        <v>0</v>
      </c>
      <c r="D70" s="72">
        <v>0</v>
      </c>
      <c r="E70" s="72">
        <f t="shared" si="240"/>
        <v>32684890</v>
      </c>
      <c r="G70" s="29" t="s">
        <v>31</v>
      </c>
      <c r="H70" s="30">
        <f t="shared" si="241"/>
        <v>32684890</v>
      </c>
      <c r="I70" s="75">
        <v>0</v>
      </c>
      <c r="J70" s="75">
        <v>0</v>
      </c>
      <c r="K70" s="30">
        <f t="shared" si="242"/>
        <v>32684890</v>
      </c>
      <c r="M70" s="58" t="s">
        <v>31</v>
      </c>
      <c r="N70" s="59">
        <f t="shared" si="243"/>
        <v>32684890</v>
      </c>
      <c r="O70" s="77">
        <v>0</v>
      </c>
      <c r="P70" s="77">
        <v>0</v>
      </c>
      <c r="Q70" s="59">
        <f t="shared" si="244"/>
        <v>32684890</v>
      </c>
      <c r="S70" s="88" t="s">
        <v>31</v>
      </c>
      <c r="T70" s="89">
        <f t="shared" si="245"/>
        <v>32684890</v>
      </c>
      <c r="U70" s="93">
        <v>0</v>
      </c>
      <c r="V70" s="93">
        <v>0</v>
      </c>
      <c r="W70" s="89">
        <f t="shared" si="246"/>
        <v>32684890</v>
      </c>
      <c r="Y70" s="116" t="s">
        <v>31</v>
      </c>
      <c r="Z70" s="117">
        <f t="shared" si="247"/>
        <v>32684890</v>
      </c>
      <c r="AA70" s="118">
        <v>0</v>
      </c>
      <c r="AB70" s="118">
        <v>0</v>
      </c>
      <c r="AC70" s="117">
        <f t="shared" si="248"/>
        <v>32684890</v>
      </c>
      <c r="AE70" s="145" t="s">
        <v>31</v>
      </c>
      <c r="AF70" s="146">
        <f t="shared" si="249"/>
        <v>32684890</v>
      </c>
      <c r="AG70" s="147">
        <v>0</v>
      </c>
      <c r="AH70" s="147">
        <v>0</v>
      </c>
      <c r="AI70" s="146">
        <f t="shared" si="250"/>
        <v>32684890</v>
      </c>
      <c r="AK70" s="175" t="s">
        <v>31</v>
      </c>
      <c r="AL70" s="176">
        <f t="shared" si="251"/>
        <v>32684890</v>
      </c>
      <c r="AM70" s="177">
        <v>0</v>
      </c>
      <c r="AN70" s="177">
        <v>0</v>
      </c>
      <c r="AO70" s="176">
        <f t="shared" si="252"/>
        <v>32684890</v>
      </c>
      <c r="AQ70" s="145" t="s">
        <v>31</v>
      </c>
      <c r="AR70" s="146">
        <f t="shared" si="253"/>
        <v>32684890</v>
      </c>
      <c r="AS70" s="147">
        <v>0</v>
      </c>
      <c r="AT70" s="147">
        <v>0</v>
      </c>
      <c r="AU70" s="146">
        <f t="shared" si="254"/>
        <v>32684890</v>
      </c>
      <c r="AW70" s="207" t="s">
        <v>31</v>
      </c>
      <c r="AX70" s="208">
        <f t="shared" si="255"/>
        <v>32684890</v>
      </c>
      <c r="AY70" s="209">
        <v>0</v>
      </c>
      <c r="AZ70" s="209">
        <v>0</v>
      </c>
      <c r="BA70" s="208">
        <f t="shared" si="256"/>
        <v>32684890</v>
      </c>
      <c r="BC70" s="239" t="s">
        <v>31</v>
      </c>
      <c r="BD70" s="240">
        <f t="shared" si="257"/>
        <v>32684890</v>
      </c>
      <c r="BE70" s="240">
        <v>0</v>
      </c>
      <c r="BF70" s="240">
        <v>0</v>
      </c>
      <c r="BG70" s="240">
        <f t="shared" si="258"/>
        <v>32684890</v>
      </c>
      <c r="BI70" s="183" t="s">
        <v>31</v>
      </c>
      <c r="BJ70" s="177">
        <f t="shared" si="259"/>
        <v>32684890</v>
      </c>
      <c r="BK70" s="357">
        <v>0</v>
      </c>
      <c r="BL70" s="357">
        <v>0</v>
      </c>
      <c r="BM70" s="177">
        <f t="shared" si="260"/>
        <v>32684890</v>
      </c>
      <c r="BO70" s="280" t="s">
        <v>31</v>
      </c>
      <c r="BP70" s="281">
        <f t="shared" si="261"/>
        <v>32684890</v>
      </c>
      <c r="BQ70" s="358">
        <v>0</v>
      </c>
      <c r="BR70" s="358">
        <v>0</v>
      </c>
      <c r="BS70" s="281">
        <f t="shared" si="262"/>
        <v>32684890</v>
      </c>
      <c r="BU70" s="436" t="s">
        <v>31</v>
      </c>
      <c r="BV70" s="435">
        <f t="shared" si="263"/>
        <v>32684890</v>
      </c>
      <c r="BW70" s="435">
        <f t="shared" si="264"/>
        <v>0</v>
      </c>
      <c r="BX70" s="435">
        <f t="shared" si="264"/>
        <v>0</v>
      </c>
      <c r="BY70" s="435">
        <f t="shared" si="265"/>
        <v>32684890</v>
      </c>
      <c r="CB70" s="195"/>
    </row>
    <row r="71" spans="1:80" ht="22.5" customHeight="1" x14ac:dyDescent="0.2">
      <c r="A71" s="13" t="s">
        <v>15</v>
      </c>
      <c r="B71" s="72">
        <v>112125623</v>
      </c>
      <c r="C71" s="72">
        <v>0</v>
      </c>
      <c r="D71" s="72">
        <v>0</v>
      </c>
      <c r="E71" s="72">
        <f t="shared" si="240"/>
        <v>112125623</v>
      </c>
      <c r="G71" s="29" t="s">
        <v>15</v>
      </c>
      <c r="H71" s="30">
        <f t="shared" si="241"/>
        <v>112125623</v>
      </c>
      <c r="I71" s="75">
        <v>0</v>
      </c>
      <c r="J71" s="75">
        <v>0</v>
      </c>
      <c r="K71" s="30">
        <f t="shared" si="242"/>
        <v>112125623</v>
      </c>
      <c r="M71" s="58" t="s">
        <v>15</v>
      </c>
      <c r="N71" s="59">
        <f t="shared" si="243"/>
        <v>112125623</v>
      </c>
      <c r="O71" s="77">
        <v>0</v>
      </c>
      <c r="P71" s="77">
        <v>0</v>
      </c>
      <c r="Q71" s="59">
        <f t="shared" si="244"/>
        <v>112125623</v>
      </c>
      <c r="S71" s="88" t="s">
        <v>15</v>
      </c>
      <c r="T71" s="89">
        <f t="shared" si="245"/>
        <v>112125623</v>
      </c>
      <c r="U71" s="93">
        <v>0</v>
      </c>
      <c r="V71" s="93">
        <v>0</v>
      </c>
      <c r="W71" s="89">
        <f t="shared" si="246"/>
        <v>112125623</v>
      </c>
      <c r="Y71" s="116" t="s">
        <v>15</v>
      </c>
      <c r="Z71" s="117">
        <f t="shared" si="247"/>
        <v>112125623</v>
      </c>
      <c r="AA71" s="118">
        <v>0</v>
      </c>
      <c r="AB71" s="118">
        <v>0</v>
      </c>
      <c r="AC71" s="117">
        <f t="shared" si="248"/>
        <v>112125623</v>
      </c>
      <c r="AE71" s="145" t="s">
        <v>15</v>
      </c>
      <c r="AF71" s="146">
        <f t="shared" si="249"/>
        <v>112125623</v>
      </c>
      <c r="AG71" s="147">
        <v>0</v>
      </c>
      <c r="AH71" s="147">
        <v>0</v>
      </c>
      <c r="AI71" s="146">
        <f t="shared" si="250"/>
        <v>112125623</v>
      </c>
      <c r="AK71" s="175" t="s">
        <v>15</v>
      </c>
      <c r="AL71" s="176">
        <f t="shared" si="251"/>
        <v>112125623</v>
      </c>
      <c r="AM71" s="177">
        <v>0</v>
      </c>
      <c r="AN71" s="177">
        <v>0</v>
      </c>
      <c r="AO71" s="176">
        <f t="shared" si="252"/>
        <v>112125623</v>
      </c>
      <c r="AQ71" s="145" t="s">
        <v>15</v>
      </c>
      <c r="AR71" s="146">
        <f t="shared" si="253"/>
        <v>112125623</v>
      </c>
      <c r="AS71" s="147">
        <v>0</v>
      </c>
      <c r="AT71" s="147">
        <v>0</v>
      </c>
      <c r="AU71" s="146">
        <f t="shared" si="254"/>
        <v>112125623</v>
      </c>
      <c r="AW71" s="207" t="s">
        <v>15</v>
      </c>
      <c r="AX71" s="208">
        <f t="shared" si="255"/>
        <v>112125623</v>
      </c>
      <c r="AY71" s="209">
        <v>0</v>
      </c>
      <c r="AZ71" s="209">
        <v>0</v>
      </c>
      <c r="BA71" s="208">
        <f t="shared" si="256"/>
        <v>112125623</v>
      </c>
      <c r="BC71" s="239" t="s">
        <v>15</v>
      </c>
      <c r="BD71" s="240">
        <f t="shared" si="257"/>
        <v>112125623</v>
      </c>
      <c r="BE71" s="240">
        <v>0</v>
      </c>
      <c r="BF71" s="240">
        <v>0</v>
      </c>
      <c r="BG71" s="240">
        <f t="shared" si="258"/>
        <v>112125623</v>
      </c>
      <c r="BI71" s="183" t="s">
        <v>15</v>
      </c>
      <c r="BJ71" s="177">
        <f t="shared" si="259"/>
        <v>112125623</v>
      </c>
      <c r="BK71" s="357">
        <v>0</v>
      </c>
      <c r="BL71" s="357">
        <v>0</v>
      </c>
      <c r="BM71" s="177">
        <f t="shared" si="260"/>
        <v>112125623</v>
      </c>
      <c r="BO71" s="280" t="s">
        <v>15</v>
      </c>
      <c r="BP71" s="281">
        <f t="shared" si="261"/>
        <v>112125623</v>
      </c>
      <c r="BQ71" s="358">
        <v>0</v>
      </c>
      <c r="BR71" s="358">
        <v>0</v>
      </c>
      <c r="BS71" s="281">
        <f t="shared" si="262"/>
        <v>112125623</v>
      </c>
      <c r="BU71" s="436" t="s">
        <v>15</v>
      </c>
      <c r="BV71" s="435">
        <f t="shared" si="263"/>
        <v>112125623</v>
      </c>
      <c r="BW71" s="435">
        <f t="shared" si="264"/>
        <v>0</v>
      </c>
      <c r="BX71" s="435">
        <f t="shared" si="264"/>
        <v>0</v>
      </c>
      <c r="BY71" s="435">
        <f t="shared" si="265"/>
        <v>112125623</v>
      </c>
      <c r="CB71" s="195"/>
    </row>
    <row r="72" spans="1:80" ht="22.5" customHeight="1" x14ac:dyDescent="0.2">
      <c r="A72" s="13" t="s">
        <v>16</v>
      </c>
      <c r="B72" s="362">
        <v>7400216</v>
      </c>
      <c r="C72" s="72">
        <v>0</v>
      </c>
      <c r="D72" s="72">
        <v>0</v>
      </c>
      <c r="E72" s="72">
        <f t="shared" si="240"/>
        <v>7400216</v>
      </c>
      <c r="G72" s="29" t="s">
        <v>16</v>
      </c>
      <c r="H72" s="30">
        <f t="shared" si="241"/>
        <v>7400216</v>
      </c>
      <c r="I72" s="75">
        <v>0</v>
      </c>
      <c r="J72" s="75">
        <v>0</v>
      </c>
      <c r="K72" s="30">
        <f t="shared" si="242"/>
        <v>7400216</v>
      </c>
      <c r="M72" s="58" t="s">
        <v>16</v>
      </c>
      <c r="N72" s="59">
        <f t="shared" si="243"/>
        <v>7400216</v>
      </c>
      <c r="O72" s="77">
        <v>0</v>
      </c>
      <c r="P72" s="77">
        <v>0</v>
      </c>
      <c r="Q72" s="59">
        <f t="shared" si="244"/>
        <v>7400216</v>
      </c>
      <c r="S72" s="88" t="s">
        <v>16</v>
      </c>
      <c r="T72" s="89">
        <f t="shared" si="245"/>
        <v>7400216</v>
      </c>
      <c r="U72" s="93">
        <v>0</v>
      </c>
      <c r="V72" s="93">
        <v>0</v>
      </c>
      <c r="W72" s="89">
        <f t="shared" si="246"/>
        <v>7400216</v>
      </c>
      <c r="Y72" s="116" t="s">
        <v>16</v>
      </c>
      <c r="Z72" s="117">
        <f t="shared" si="247"/>
        <v>7400216</v>
      </c>
      <c r="AA72" s="118">
        <v>0</v>
      </c>
      <c r="AB72" s="118">
        <v>0</v>
      </c>
      <c r="AC72" s="117">
        <f t="shared" si="248"/>
        <v>7400216</v>
      </c>
      <c r="AE72" s="145" t="s">
        <v>16</v>
      </c>
      <c r="AF72" s="146">
        <f t="shared" si="249"/>
        <v>7400216</v>
      </c>
      <c r="AG72" s="147">
        <v>0</v>
      </c>
      <c r="AH72" s="147">
        <v>0</v>
      </c>
      <c r="AI72" s="146">
        <f t="shared" si="250"/>
        <v>7400216</v>
      </c>
      <c r="AK72" s="175" t="s">
        <v>16</v>
      </c>
      <c r="AL72" s="176">
        <f t="shared" si="251"/>
        <v>7400216</v>
      </c>
      <c r="AM72" s="177">
        <v>0</v>
      </c>
      <c r="AN72" s="177">
        <v>0</v>
      </c>
      <c r="AO72" s="176">
        <f t="shared" si="252"/>
        <v>7400216</v>
      </c>
      <c r="AQ72" s="145" t="s">
        <v>16</v>
      </c>
      <c r="AR72" s="146">
        <f t="shared" si="253"/>
        <v>7400216</v>
      </c>
      <c r="AS72" s="147">
        <v>0</v>
      </c>
      <c r="AT72" s="147">
        <v>0</v>
      </c>
      <c r="AU72" s="146">
        <f t="shared" si="254"/>
        <v>7400216</v>
      </c>
      <c r="AW72" s="207" t="s">
        <v>16</v>
      </c>
      <c r="AX72" s="208">
        <f t="shared" si="255"/>
        <v>7400216</v>
      </c>
      <c r="AY72" s="209">
        <v>0</v>
      </c>
      <c r="AZ72" s="209">
        <v>0</v>
      </c>
      <c r="BA72" s="208">
        <f t="shared" si="256"/>
        <v>7400216</v>
      </c>
      <c r="BC72" s="239" t="s">
        <v>16</v>
      </c>
      <c r="BD72" s="240">
        <f t="shared" si="257"/>
        <v>7400216</v>
      </c>
      <c r="BE72" s="240">
        <v>0</v>
      </c>
      <c r="BF72" s="240">
        <v>0</v>
      </c>
      <c r="BG72" s="240">
        <f t="shared" si="258"/>
        <v>7400216</v>
      </c>
      <c r="BI72" s="183" t="s">
        <v>16</v>
      </c>
      <c r="BJ72" s="177">
        <f t="shared" si="259"/>
        <v>7400216</v>
      </c>
      <c r="BK72" s="357">
        <v>0</v>
      </c>
      <c r="BL72" s="357">
        <v>0</v>
      </c>
      <c r="BM72" s="177">
        <f t="shared" si="260"/>
        <v>7400216</v>
      </c>
      <c r="BO72" s="280" t="s">
        <v>16</v>
      </c>
      <c r="BP72" s="281">
        <f t="shared" si="261"/>
        <v>7400216</v>
      </c>
      <c r="BQ72" s="358">
        <v>0</v>
      </c>
      <c r="BR72" s="358">
        <v>0</v>
      </c>
      <c r="BS72" s="281">
        <f t="shared" si="262"/>
        <v>7400216</v>
      </c>
      <c r="BU72" s="436" t="s">
        <v>16</v>
      </c>
      <c r="BV72" s="435">
        <f t="shared" si="263"/>
        <v>7400216</v>
      </c>
      <c r="BW72" s="435">
        <f t="shared" si="264"/>
        <v>0</v>
      </c>
      <c r="BX72" s="435">
        <f t="shared" si="264"/>
        <v>0</v>
      </c>
      <c r="BY72" s="435">
        <f t="shared" si="265"/>
        <v>7400216</v>
      </c>
      <c r="CB72" s="195"/>
    </row>
    <row r="73" spans="1:80" ht="22.5" customHeight="1" x14ac:dyDescent="0.2">
      <c r="A73" s="13" t="s">
        <v>17</v>
      </c>
      <c r="B73" s="362">
        <v>1598142361</v>
      </c>
      <c r="C73" s="72">
        <v>0</v>
      </c>
      <c r="D73" s="72">
        <v>0</v>
      </c>
      <c r="E73" s="72">
        <f t="shared" si="240"/>
        <v>1598142361</v>
      </c>
      <c r="G73" s="29" t="s">
        <v>17</v>
      </c>
      <c r="H73" s="30">
        <f t="shared" si="241"/>
        <v>1598142361</v>
      </c>
      <c r="I73" s="75">
        <v>0</v>
      </c>
      <c r="J73" s="75">
        <v>36</v>
      </c>
      <c r="K73" s="30">
        <f t="shared" si="242"/>
        <v>1598142325</v>
      </c>
      <c r="M73" s="58" t="s">
        <v>17</v>
      </c>
      <c r="N73" s="59">
        <f t="shared" si="243"/>
        <v>1598142325</v>
      </c>
      <c r="O73" s="77">
        <v>0</v>
      </c>
      <c r="P73" s="77">
        <v>0</v>
      </c>
      <c r="Q73" s="59">
        <f t="shared" si="244"/>
        <v>1598142325</v>
      </c>
      <c r="S73" s="88" t="s">
        <v>17</v>
      </c>
      <c r="T73" s="89">
        <f t="shared" si="245"/>
        <v>1598142325</v>
      </c>
      <c r="U73" s="93">
        <v>0</v>
      </c>
      <c r="V73" s="93">
        <v>0</v>
      </c>
      <c r="W73" s="89">
        <f t="shared" si="246"/>
        <v>1598142325</v>
      </c>
      <c r="Y73" s="116" t="s">
        <v>17</v>
      </c>
      <c r="Z73" s="117">
        <f t="shared" si="247"/>
        <v>1598142325</v>
      </c>
      <c r="AA73" s="118">
        <v>0</v>
      </c>
      <c r="AB73" s="118">
        <v>0</v>
      </c>
      <c r="AC73" s="117">
        <f t="shared" si="248"/>
        <v>1598142325</v>
      </c>
      <c r="AE73" s="145" t="s">
        <v>17</v>
      </c>
      <c r="AF73" s="146">
        <f t="shared" si="249"/>
        <v>1598142325</v>
      </c>
      <c r="AG73" s="147">
        <v>0</v>
      </c>
      <c r="AH73" s="147">
        <v>0</v>
      </c>
      <c r="AI73" s="146">
        <f t="shared" si="250"/>
        <v>1598142325</v>
      </c>
      <c r="AK73" s="175" t="s">
        <v>17</v>
      </c>
      <c r="AL73" s="176">
        <f t="shared" si="251"/>
        <v>1598142325</v>
      </c>
      <c r="AM73" s="177">
        <v>0</v>
      </c>
      <c r="AN73" s="177">
        <v>0</v>
      </c>
      <c r="AO73" s="176">
        <f t="shared" si="252"/>
        <v>1598142325</v>
      </c>
      <c r="AQ73" s="145" t="s">
        <v>17</v>
      </c>
      <c r="AR73" s="146">
        <f t="shared" si="253"/>
        <v>1598142325</v>
      </c>
      <c r="AS73" s="147">
        <v>0</v>
      </c>
      <c r="AT73" s="147">
        <v>0</v>
      </c>
      <c r="AU73" s="146">
        <f t="shared" si="254"/>
        <v>1598142325</v>
      </c>
      <c r="AW73" s="207" t="s">
        <v>17</v>
      </c>
      <c r="AX73" s="208">
        <f t="shared" si="255"/>
        <v>1598142325</v>
      </c>
      <c r="AY73" s="209">
        <v>0</v>
      </c>
      <c r="AZ73" s="209">
        <v>0</v>
      </c>
      <c r="BA73" s="208">
        <f t="shared" si="256"/>
        <v>1598142325</v>
      </c>
      <c r="BC73" s="239" t="s">
        <v>17</v>
      </c>
      <c r="BD73" s="240">
        <f t="shared" si="257"/>
        <v>1598142325</v>
      </c>
      <c r="BE73" s="240">
        <v>0</v>
      </c>
      <c r="BF73" s="240">
        <v>0</v>
      </c>
      <c r="BG73" s="240">
        <f t="shared" si="258"/>
        <v>1598142325</v>
      </c>
      <c r="BI73" s="183" t="s">
        <v>17</v>
      </c>
      <c r="BJ73" s="177">
        <f t="shared" si="259"/>
        <v>1598142325</v>
      </c>
      <c r="BK73" s="357">
        <v>0</v>
      </c>
      <c r="BL73" s="357">
        <v>0</v>
      </c>
      <c r="BM73" s="177">
        <f t="shared" si="260"/>
        <v>1598142325</v>
      </c>
      <c r="BO73" s="280" t="s">
        <v>17</v>
      </c>
      <c r="BP73" s="281">
        <f t="shared" si="261"/>
        <v>1598142325</v>
      </c>
      <c r="BQ73" s="358">
        <v>0</v>
      </c>
      <c r="BR73" s="358">
        <v>0</v>
      </c>
      <c r="BS73" s="281">
        <f t="shared" si="262"/>
        <v>1598142325</v>
      </c>
      <c r="BU73" s="436" t="s">
        <v>17</v>
      </c>
      <c r="BV73" s="435">
        <f t="shared" si="263"/>
        <v>1598142361</v>
      </c>
      <c r="BW73" s="435">
        <f t="shared" si="264"/>
        <v>0</v>
      </c>
      <c r="BX73" s="435">
        <f t="shared" si="264"/>
        <v>36</v>
      </c>
      <c r="BY73" s="435">
        <f t="shared" si="265"/>
        <v>1598142325</v>
      </c>
      <c r="CB73" s="195"/>
    </row>
    <row r="74" spans="1:80" ht="22.5" customHeight="1" x14ac:dyDescent="0.2">
      <c r="A74" s="13" t="s">
        <v>73</v>
      </c>
      <c r="B74" s="362">
        <v>154679688</v>
      </c>
      <c r="C74" s="72">
        <v>0</v>
      </c>
      <c r="D74" s="72">
        <v>0</v>
      </c>
      <c r="E74" s="72">
        <f t="shared" ref="E74" si="266">+B74-C74-D74</f>
        <v>154679688</v>
      </c>
      <c r="G74" s="29" t="s">
        <v>73</v>
      </c>
      <c r="H74" s="30">
        <f t="shared" ref="H74" si="267">+E74</f>
        <v>154679688</v>
      </c>
      <c r="I74" s="75">
        <v>0</v>
      </c>
      <c r="J74" s="75">
        <v>0</v>
      </c>
      <c r="K74" s="30">
        <f t="shared" ref="K74" si="268">+H74-I74-J74</f>
        <v>154679688</v>
      </c>
      <c r="M74" s="58" t="s">
        <v>73</v>
      </c>
      <c r="N74" s="59">
        <f t="shared" ref="N74" si="269">+K74</f>
        <v>154679688</v>
      </c>
      <c r="O74" s="77">
        <v>0</v>
      </c>
      <c r="P74" s="77">
        <v>0</v>
      </c>
      <c r="Q74" s="59">
        <f t="shared" ref="Q74" si="270">+N74-O74-P74</f>
        <v>154679688</v>
      </c>
      <c r="S74" s="88" t="s">
        <v>73</v>
      </c>
      <c r="T74" s="89">
        <f t="shared" ref="T74" si="271">+Q74</f>
        <v>154679688</v>
      </c>
      <c r="U74" s="93">
        <v>0</v>
      </c>
      <c r="V74" s="93">
        <v>0</v>
      </c>
      <c r="W74" s="89">
        <f t="shared" ref="W74" si="272">+T74-U74-V74</f>
        <v>154679688</v>
      </c>
      <c r="Y74" s="116" t="s">
        <v>73</v>
      </c>
      <c r="Z74" s="117">
        <f t="shared" ref="Z74" si="273">+W74</f>
        <v>154679688</v>
      </c>
      <c r="AA74" s="118">
        <v>0</v>
      </c>
      <c r="AB74" s="118">
        <v>0</v>
      </c>
      <c r="AC74" s="117">
        <f t="shared" ref="AC74" si="274">+Z74-AA74-AB74</f>
        <v>154679688</v>
      </c>
      <c r="AE74" s="145" t="s">
        <v>73</v>
      </c>
      <c r="AF74" s="146">
        <f t="shared" ref="AF74" si="275">+AC74</f>
        <v>154679688</v>
      </c>
      <c r="AG74" s="147">
        <v>0</v>
      </c>
      <c r="AH74" s="147">
        <v>0</v>
      </c>
      <c r="AI74" s="146">
        <f t="shared" ref="AI74" si="276">+AF74-AG74-AH74</f>
        <v>154679688</v>
      </c>
      <c r="AK74" s="175" t="s">
        <v>73</v>
      </c>
      <c r="AL74" s="176">
        <f t="shared" ref="AL74" si="277">+AI74</f>
        <v>154679688</v>
      </c>
      <c r="AM74" s="177">
        <v>0</v>
      </c>
      <c r="AN74" s="177">
        <v>0</v>
      </c>
      <c r="AO74" s="176">
        <f t="shared" ref="AO74" si="278">+AL74-AM74-AN74</f>
        <v>154679688</v>
      </c>
      <c r="AQ74" s="145" t="s">
        <v>73</v>
      </c>
      <c r="AR74" s="146">
        <f t="shared" ref="AR74" si="279">+AO74</f>
        <v>154679688</v>
      </c>
      <c r="AS74" s="147">
        <v>0</v>
      </c>
      <c r="AT74" s="147">
        <v>0</v>
      </c>
      <c r="AU74" s="146">
        <f t="shared" ref="AU74" si="280">+AR74-AS74-AT74</f>
        <v>154679688</v>
      </c>
      <c r="AW74" s="207" t="s">
        <v>73</v>
      </c>
      <c r="AX74" s="208">
        <f t="shared" ref="AX74" si="281">+AU74</f>
        <v>154679688</v>
      </c>
      <c r="AY74" s="209">
        <v>0</v>
      </c>
      <c r="AZ74" s="209">
        <v>0</v>
      </c>
      <c r="BA74" s="208">
        <f t="shared" ref="BA74" si="282">+AX74-AY74-AZ74</f>
        <v>154679688</v>
      </c>
      <c r="BC74" s="239" t="s">
        <v>73</v>
      </c>
      <c r="BD74" s="240">
        <f t="shared" ref="BD74" si="283">+BA74</f>
        <v>154679688</v>
      </c>
      <c r="BE74" s="240">
        <v>0</v>
      </c>
      <c r="BF74" s="240">
        <v>0</v>
      </c>
      <c r="BG74" s="240">
        <f t="shared" ref="BG74" si="284">+BD74-BE74-BF74</f>
        <v>154679688</v>
      </c>
      <c r="BI74" s="183" t="s">
        <v>73</v>
      </c>
      <c r="BJ74" s="177">
        <f t="shared" ref="BJ74" si="285">+BG74</f>
        <v>154679688</v>
      </c>
      <c r="BK74" s="357">
        <v>0</v>
      </c>
      <c r="BL74" s="357">
        <v>0</v>
      </c>
      <c r="BM74" s="177">
        <f t="shared" ref="BM74" si="286">+BJ74-BK74-BL74</f>
        <v>154679688</v>
      </c>
      <c r="BO74" s="280" t="s">
        <v>73</v>
      </c>
      <c r="BP74" s="281">
        <f t="shared" ref="BP74" si="287">+BM74</f>
        <v>154679688</v>
      </c>
      <c r="BQ74" s="358">
        <v>0</v>
      </c>
      <c r="BR74" s="358">
        <v>0</v>
      </c>
      <c r="BS74" s="281">
        <f t="shared" ref="BS74" si="288">+BP74-BQ74-BR74</f>
        <v>154679688</v>
      </c>
      <c r="BU74" s="436" t="s">
        <v>73</v>
      </c>
      <c r="BV74" s="435">
        <f t="shared" ref="BV74" si="289">+B74</f>
        <v>154679688</v>
      </c>
      <c r="BW74" s="435">
        <f t="shared" ref="BW74" si="290">+C74+I74+O74+U74+AA74+AG74+AM74+AS74+AY74+BE74+BK74+BQ74</f>
        <v>0</v>
      </c>
      <c r="BX74" s="435">
        <f t="shared" ref="BX74" si="291">+D74+J74+P74+V74+AB74+AH74+AN74+AT74+AZ74+BF74+BL74+BR74</f>
        <v>0</v>
      </c>
      <c r="BY74" s="435">
        <f t="shared" ref="BY74" si="292">+BV74-BW74-BX74</f>
        <v>154679688</v>
      </c>
      <c r="CB74" s="195"/>
    </row>
    <row r="75" spans="1:80" ht="22.5" customHeight="1" x14ac:dyDescent="0.2">
      <c r="A75" s="13" t="s">
        <v>74</v>
      </c>
      <c r="B75" s="362">
        <v>317718370</v>
      </c>
      <c r="C75" s="72">
        <v>0</v>
      </c>
      <c r="D75" s="72">
        <v>0</v>
      </c>
      <c r="E75" s="72">
        <f t="shared" si="240"/>
        <v>317718370</v>
      </c>
      <c r="G75" s="29" t="s">
        <v>74</v>
      </c>
      <c r="H75" s="30">
        <f t="shared" si="241"/>
        <v>317718370</v>
      </c>
      <c r="I75" s="75">
        <v>0</v>
      </c>
      <c r="J75" s="75">
        <v>0</v>
      </c>
      <c r="K75" s="30">
        <f t="shared" si="242"/>
        <v>317718370</v>
      </c>
      <c r="M75" s="58" t="s">
        <v>74</v>
      </c>
      <c r="N75" s="59">
        <f t="shared" si="243"/>
        <v>317718370</v>
      </c>
      <c r="O75" s="77">
        <v>0</v>
      </c>
      <c r="P75" s="77">
        <v>0</v>
      </c>
      <c r="Q75" s="59">
        <f t="shared" si="244"/>
        <v>317718370</v>
      </c>
      <c r="S75" s="88" t="s">
        <v>74</v>
      </c>
      <c r="T75" s="89">
        <f t="shared" si="245"/>
        <v>317718370</v>
      </c>
      <c r="U75" s="93">
        <v>0</v>
      </c>
      <c r="V75" s="93">
        <v>0</v>
      </c>
      <c r="W75" s="89">
        <f t="shared" si="246"/>
        <v>317718370</v>
      </c>
      <c r="Y75" s="116" t="s">
        <v>74</v>
      </c>
      <c r="Z75" s="117">
        <f t="shared" si="247"/>
        <v>317718370</v>
      </c>
      <c r="AA75" s="118">
        <v>0</v>
      </c>
      <c r="AB75" s="118">
        <v>0</v>
      </c>
      <c r="AC75" s="117">
        <f t="shared" si="248"/>
        <v>317718370</v>
      </c>
      <c r="AE75" s="145" t="s">
        <v>74</v>
      </c>
      <c r="AF75" s="146">
        <f t="shared" si="249"/>
        <v>317718370</v>
      </c>
      <c r="AG75" s="147">
        <v>0</v>
      </c>
      <c r="AH75" s="147">
        <v>0</v>
      </c>
      <c r="AI75" s="146">
        <f t="shared" si="250"/>
        <v>317718370</v>
      </c>
      <c r="AK75" s="175" t="s">
        <v>74</v>
      </c>
      <c r="AL75" s="176">
        <f t="shared" si="251"/>
        <v>317718370</v>
      </c>
      <c r="AM75" s="177">
        <v>0</v>
      </c>
      <c r="AN75" s="177">
        <v>0</v>
      </c>
      <c r="AO75" s="176">
        <f t="shared" si="252"/>
        <v>317718370</v>
      </c>
      <c r="AQ75" s="145" t="s">
        <v>74</v>
      </c>
      <c r="AR75" s="146">
        <f t="shared" si="253"/>
        <v>317718370</v>
      </c>
      <c r="AS75" s="147">
        <v>0</v>
      </c>
      <c r="AT75" s="147">
        <v>0</v>
      </c>
      <c r="AU75" s="146">
        <f t="shared" si="254"/>
        <v>317718370</v>
      </c>
      <c r="AW75" s="207" t="s">
        <v>74</v>
      </c>
      <c r="AX75" s="208">
        <f t="shared" si="255"/>
        <v>317718370</v>
      </c>
      <c r="AY75" s="209">
        <v>0</v>
      </c>
      <c r="AZ75" s="209">
        <v>0</v>
      </c>
      <c r="BA75" s="208">
        <f t="shared" si="256"/>
        <v>317718370</v>
      </c>
      <c r="BC75" s="239" t="s">
        <v>74</v>
      </c>
      <c r="BD75" s="240">
        <f t="shared" si="257"/>
        <v>317718370</v>
      </c>
      <c r="BE75" s="240">
        <v>0</v>
      </c>
      <c r="BF75" s="240">
        <v>0</v>
      </c>
      <c r="BG75" s="240">
        <f t="shared" si="258"/>
        <v>317718370</v>
      </c>
      <c r="BI75" s="183" t="s">
        <v>74</v>
      </c>
      <c r="BJ75" s="177">
        <f t="shared" si="259"/>
        <v>317718370</v>
      </c>
      <c r="BK75" s="357">
        <v>0</v>
      </c>
      <c r="BL75" s="357">
        <v>0</v>
      </c>
      <c r="BM75" s="177">
        <f t="shared" si="260"/>
        <v>317718370</v>
      </c>
      <c r="BO75" s="280" t="s">
        <v>74</v>
      </c>
      <c r="BP75" s="281">
        <f t="shared" si="261"/>
        <v>317718370</v>
      </c>
      <c r="BQ75" s="358">
        <v>0</v>
      </c>
      <c r="BR75" s="358">
        <v>0</v>
      </c>
      <c r="BS75" s="281">
        <f t="shared" si="262"/>
        <v>317718370</v>
      </c>
      <c r="BU75" s="436" t="s">
        <v>74</v>
      </c>
      <c r="BV75" s="435">
        <f t="shared" si="263"/>
        <v>317718370</v>
      </c>
      <c r="BW75" s="435">
        <f t="shared" si="264"/>
        <v>0</v>
      </c>
      <c r="BX75" s="435">
        <f t="shared" si="264"/>
        <v>0</v>
      </c>
      <c r="BY75" s="435">
        <f t="shared" si="265"/>
        <v>317718370</v>
      </c>
      <c r="CB75" s="195"/>
    </row>
    <row r="76" spans="1:80" ht="22.5" customHeight="1" x14ac:dyDescent="0.2">
      <c r="A76" s="3"/>
      <c r="B76" s="297"/>
      <c r="C76" s="298"/>
      <c r="D76" s="251"/>
      <c r="E76" s="251"/>
      <c r="G76" s="24"/>
      <c r="H76" s="23"/>
      <c r="I76" s="313"/>
      <c r="J76" s="312"/>
      <c r="K76" s="23"/>
      <c r="M76" s="53"/>
      <c r="N76" s="52"/>
      <c r="O76" s="319"/>
      <c r="P76" s="318"/>
      <c r="Q76" s="52"/>
      <c r="S76" s="83"/>
      <c r="T76" s="82"/>
      <c r="U76" s="324"/>
      <c r="V76" s="323"/>
      <c r="W76" s="82"/>
      <c r="Y76" s="111"/>
      <c r="Z76" s="110"/>
      <c r="AA76" s="332"/>
      <c r="AB76" s="331"/>
      <c r="AC76" s="110"/>
      <c r="AE76" s="140"/>
      <c r="AF76" s="139"/>
      <c r="AG76" s="163"/>
      <c r="AH76" s="164"/>
      <c r="AI76" s="139"/>
      <c r="AK76" s="170"/>
      <c r="AL76" s="169"/>
      <c r="AM76" s="184"/>
      <c r="AN76" s="185"/>
      <c r="AO76" s="169"/>
      <c r="AQ76" s="140"/>
      <c r="AR76" s="139"/>
      <c r="AS76" s="163"/>
      <c r="AT76" s="164"/>
      <c r="AU76" s="139"/>
      <c r="AW76" s="202"/>
      <c r="AX76" s="201"/>
      <c r="AY76" s="216"/>
      <c r="AZ76" s="217"/>
      <c r="BA76" s="201"/>
      <c r="BC76" s="234"/>
      <c r="BD76" s="233"/>
      <c r="BE76" s="243"/>
      <c r="BF76" s="233"/>
      <c r="BG76" s="233"/>
      <c r="BI76" s="257"/>
      <c r="BJ76" s="185"/>
      <c r="BK76" s="184"/>
      <c r="BL76" s="185"/>
      <c r="BM76" s="185"/>
      <c r="BO76" s="275"/>
      <c r="BP76" s="274"/>
      <c r="BQ76" s="284"/>
      <c r="BR76" s="274"/>
      <c r="BS76" s="274"/>
      <c r="BU76" s="391"/>
      <c r="BV76" s="390"/>
      <c r="BW76" s="392"/>
      <c r="BX76" s="390"/>
      <c r="BY76" s="390"/>
      <c r="CB76" s="195"/>
    </row>
    <row r="77" spans="1:80" ht="22.5" customHeight="1" x14ac:dyDescent="0.2">
      <c r="A77" s="3"/>
      <c r="B77" s="298"/>
      <c r="C77" s="298"/>
      <c r="D77" s="251"/>
      <c r="E77" s="251"/>
      <c r="G77" s="24"/>
      <c r="H77" s="23"/>
      <c r="I77" s="313"/>
      <c r="J77" s="312"/>
      <c r="K77" s="23"/>
      <c r="M77" s="53"/>
      <c r="N77" s="52"/>
      <c r="O77" s="319"/>
      <c r="P77" s="318"/>
      <c r="Q77" s="52"/>
      <c r="S77" s="83"/>
      <c r="T77" s="82"/>
      <c r="U77" s="324"/>
      <c r="V77" s="323"/>
      <c r="W77" s="82"/>
      <c r="Y77" s="111"/>
      <c r="Z77" s="110"/>
      <c r="AA77" s="332"/>
      <c r="AB77" s="331"/>
      <c r="AC77" s="110"/>
      <c r="AE77" s="140"/>
      <c r="AF77" s="139"/>
      <c r="AG77" s="163"/>
      <c r="AH77" s="164"/>
      <c r="AI77" s="139"/>
      <c r="AK77" s="170"/>
      <c r="AL77" s="169"/>
      <c r="AM77" s="184"/>
      <c r="AN77" s="185"/>
      <c r="AO77" s="169"/>
      <c r="AQ77" s="140"/>
      <c r="AR77" s="139"/>
      <c r="AS77" s="163"/>
      <c r="AT77" s="164"/>
      <c r="AU77" s="139"/>
      <c r="AW77" s="202"/>
      <c r="AX77" s="201"/>
      <c r="AY77" s="216"/>
      <c r="AZ77" s="217"/>
      <c r="BA77" s="201"/>
      <c r="BC77" s="234"/>
      <c r="BD77" s="233"/>
      <c r="BE77" s="243"/>
      <c r="BF77" s="233"/>
      <c r="BG77" s="233"/>
      <c r="BI77" s="257"/>
      <c r="BJ77" s="185"/>
      <c r="BK77" s="184"/>
      <c r="BL77" s="185"/>
      <c r="BM77" s="185"/>
      <c r="BO77" s="275"/>
      <c r="BP77" s="274"/>
      <c r="BQ77" s="284"/>
      <c r="BR77" s="274"/>
      <c r="BS77" s="274"/>
      <c r="BU77" s="391"/>
      <c r="BV77" s="390"/>
      <c r="BW77" s="392"/>
      <c r="BX77" s="390"/>
      <c r="BY77" s="390"/>
      <c r="CB77" s="195"/>
    </row>
    <row r="78" spans="1:80" ht="22.5" customHeight="1" x14ac:dyDescent="0.2">
      <c r="A78" s="1" t="s">
        <v>50</v>
      </c>
      <c r="B78" s="297"/>
      <c r="C78" s="251"/>
      <c r="D78" s="251"/>
      <c r="E78" s="251"/>
      <c r="G78" s="22" t="s">
        <v>33</v>
      </c>
      <c r="H78" s="23"/>
      <c r="I78" s="312"/>
      <c r="J78" s="312"/>
      <c r="K78" s="23"/>
      <c r="M78" s="51" t="s">
        <v>33</v>
      </c>
      <c r="N78" s="52"/>
      <c r="O78" s="318"/>
      <c r="P78" s="318"/>
      <c r="Q78" s="52"/>
      <c r="S78" s="81" t="s">
        <v>33</v>
      </c>
      <c r="T78" s="82"/>
      <c r="U78" s="323"/>
      <c r="V78" s="323"/>
      <c r="W78" s="82"/>
      <c r="Y78" s="109" t="s">
        <v>33</v>
      </c>
      <c r="Z78" s="110"/>
      <c r="AA78" s="331"/>
      <c r="AB78" s="331"/>
      <c r="AC78" s="110"/>
      <c r="AE78" s="138" t="s">
        <v>33</v>
      </c>
      <c r="AF78" s="139"/>
      <c r="AG78" s="164"/>
      <c r="AH78" s="164"/>
      <c r="AI78" s="139"/>
      <c r="AK78" s="168" t="s">
        <v>33</v>
      </c>
      <c r="AL78" s="169"/>
      <c r="AM78" s="185"/>
      <c r="AN78" s="185"/>
      <c r="AO78" s="169"/>
      <c r="AQ78" s="138" t="s">
        <v>33</v>
      </c>
      <c r="AR78" s="139"/>
      <c r="AS78" s="164"/>
      <c r="AT78" s="164"/>
      <c r="AU78" s="139"/>
      <c r="AW78" s="200" t="s">
        <v>33</v>
      </c>
      <c r="AX78" s="201"/>
      <c r="AY78" s="217"/>
      <c r="AZ78" s="217"/>
      <c r="BA78" s="201"/>
      <c r="BC78" s="232" t="s">
        <v>33</v>
      </c>
      <c r="BD78" s="233"/>
      <c r="BE78" s="233"/>
      <c r="BF78" s="233"/>
      <c r="BG78" s="233"/>
      <c r="BI78" s="256" t="s">
        <v>33</v>
      </c>
      <c r="BJ78" s="185"/>
      <c r="BK78" s="185"/>
      <c r="BL78" s="185"/>
      <c r="BM78" s="185"/>
      <c r="BO78" s="273" t="s">
        <v>33</v>
      </c>
      <c r="BP78" s="274"/>
      <c r="BQ78" s="274"/>
      <c r="BR78" s="274"/>
      <c r="BS78" s="274"/>
      <c r="BU78" s="388" t="s">
        <v>33</v>
      </c>
      <c r="BV78" s="390"/>
      <c r="BW78" s="390"/>
      <c r="BX78" s="390"/>
      <c r="BY78" s="390"/>
      <c r="CB78" s="195"/>
    </row>
    <row r="79" spans="1:80" ht="22.5" customHeight="1" x14ac:dyDescent="0.2">
      <c r="A79" s="3"/>
      <c r="B79" s="297">
        <f>+B80+B85</f>
        <v>550701483.20000005</v>
      </c>
      <c r="C79" s="251"/>
      <c r="D79" s="297"/>
      <c r="E79" s="251"/>
      <c r="G79" s="24"/>
      <c r="H79" s="23"/>
      <c r="I79" s="312"/>
      <c r="J79" s="312"/>
      <c r="K79" s="23"/>
      <c r="M79" s="53"/>
      <c r="N79" s="52"/>
      <c r="O79" s="318"/>
      <c r="P79" s="318"/>
      <c r="Q79" s="52"/>
      <c r="S79" s="83"/>
      <c r="T79" s="82"/>
      <c r="U79" s="323"/>
      <c r="V79" s="323"/>
      <c r="W79" s="82"/>
      <c r="Y79" s="111"/>
      <c r="Z79" s="110"/>
      <c r="AA79" s="331"/>
      <c r="AB79" s="331"/>
      <c r="AC79" s="110"/>
      <c r="AE79" s="140"/>
      <c r="AF79" s="139"/>
      <c r="AG79" s="164"/>
      <c r="AH79" s="164"/>
      <c r="AI79" s="139"/>
      <c r="AK79" s="170"/>
      <c r="AL79" s="169"/>
      <c r="AM79" s="185"/>
      <c r="AN79" s="185"/>
      <c r="AO79" s="169"/>
      <c r="AQ79" s="140"/>
      <c r="AR79" s="139"/>
      <c r="AS79" s="164"/>
      <c r="AT79" s="164"/>
      <c r="AU79" s="139"/>
      <c r="AW79" s="202"/>
      <c r="AX79" s="201"/>
      <c r="AY79" s="217"/>
      <c r="AZ79" s="217"/>
      <c r="BA79" s="201"/>
      <c r="BC79" s="234"/>
      <c r="BD79" s="233"/>
      <c r="BE79" s="233"/>
      <c r="BF79" s="233"/>
      <c r="BG79" s="233"/>
      <c r="BI79" s="257"/>
      <c r="BJ79" s="185"/>
      <c r="BK79" s="185"/>
      <c r="BL79" s="185"/>
      <c r="BM79" s="185"/>
      <c r="BO79" s="275"/>
      <c r="BP79" s="274"/>
      <c r="BQ79" s="274"/>
      <c r="BR79" s="274"/>
      <c r="BS79" s="274"/>
      <c r="BU79" s="391"/>
      <c r="BV79" s="390"/>
      <c r="BW79" s="390"/>
      <c r="BX79" s="390"/>
      <c r="BY79" s="390"/>
      <c r="CB79" s="195"/>
    </row>
    <row r="80" spans="1:80" s="18" customFormat="1" ht="22.5" customHeight="1" x14ac:dyDescent="0.2">
      <c r="A80" s="15" t="s">
        <v>11</v>
      </c>
      <c r="B80" s="294">
        <f>SUM(B82:B83)</f>
        <v>459203494.19999999</v>
      </c>
      <c r="C80" s="294">
        <f t="shared" ref="C80:D80" si="293">SUM(C82:C83)</f>
        <v>0</v>
      </c>
      <c r="D80" s="294">
        <f t="shared" si="293"/>
        <v>0</v>
      </c>
      <c r="E80" s="294">
        <f>+B80-C80-D80</f>
        <v>459203494.19999999</v>
      </c>
      <c r="G80" s="25" t="s">
        <v>11</v>
      </c>
      <c r="H80" s="26">
        <f>SUM(H82:H83)</f>
        <v>459203494.19999999</v>
      </c>
      <c r="I80" s="308">
        <f t="shared" ref="I80:J80" si="294">SUM(I82:I83)</f>
        <v>0</v>
      </c>
      <c r="J80" s="308">
        <f t="shared" si="294"/>
        <v>0</v>
      </c>
      <c r="K80" s="26">
        <f>+H80-I80-J80</f>
        <v>459203494.19999999</v>
      </c>
      <c r="M80" s="54" t="s">
        <v>11</v>
      </c>
      <c r="N80" s="55">
        <f>SUM(N82:N83)</f>
        <v>459203494.19999999</v>
      </c>
      <c r="O80" s="314">
        <f t="shared" ref="O80:P80" si="295">SUM(O82:O83)</f>
        <v>0</v>
      </c>
      <c r="P80" s="314">
        <f t="shared" si="295"/>
        <v>0</v>
      </c>
      <c r="Q80" s="55">
        <f>+N80-O80-P80</f>
        <v>459203494.19999999</v>
      </c>
      <c r="S80" s="84" t="s">
        <v>11</v>
      </c>
      <c r="T80" s="85">
        <f>SUM(T82:T83)</f>
        <v>459203494.19999999</v>
      </c>
      <c r="U80" s="104">
        <f t="shared" ref="U80:V80" si="296">SUM(U82:U83)</f>
        <v>0</v>
      </c>
      <c r="V80" s="104">
        <f t="shared" si="296"/>
        <v>0</v>
      </c>
      <c r="W80" s="85">
        <f>+T80-U80-V80</f>
        <v>459203494.19999999</v>
      </c>
      <c r="Y80" s="112" t="s">
        <v>11</v>
      </c>
      <c r="Z80" s="113">
        <f>SUM(Z82:Z83)</f>
        <v>459203494.19999999</v>
      </c>
      <c r="AA80" s="122">
        <f t="shared" ref="AA80:AB80" si="297">SUM(AA82:AA83)</f>
        <v>0</v>
      </c>
      <c r="AB80" s="122">
        <f t="shared" si="297"/>
        <v>0</v>
      </c>
      <c r="AC80" s="113">
        <f>+Z80-AA80-AB80</f>
        <v>459203494.19999999</v>
      </c>
      <c r="AE80" s="141" t="s">
        <v>11</v>
      </c>
      <c r="AF80" s="142">
        <f>SUM(AF82:AF83)</f>
        <v>459203494.19999999</v>
      </c>
      <c r="AG80" s="151">
        <f t="shared" ref="AG80:AH80" si="298">SUM(AG82:AG83)</f>
        <v>0</v>
      </c>
      <c r="AH80" s="151">
        <f t="shared" si="298"/>
        <v>0</v>
      </c>
      <c r="AI80" s="142">
        <f>+AF80-AG80-AH80</f>
        <v>459203494.19999999</v>
      </c>
      <c r="AK80" s="171" t="s">
        <v>11</v>
      </c>
      <c r="AL80" s="172">
        <f>SUM(AL82:AL83)</f>
        <v>459203494.19999999</v>
      </c>
      <c r="AM80" s="181">
        <f t="shared" ref="AM80:AN80" si="299">SUM(AM82:AM83)</f>
        <v>0</v>
      </c>
      <c r="AN80" s="181">
        <f t="shared" si="299"/>
        <v>0</v>
      </c>
      <c r="AO80" s="172">
        <f>+AL80-AM80-AN80</f>
        <v>459203494.19999999</v>
      </c>
      <c r="AQ80" s="141" t="s">
        <v>11</v>
      </c>
      <c r="AR80" s="142">
        <f>SUM(AR82:AR83)</f>
        <v>459203494.19999999</v>
      </c>
      <c r="AS80" s="151">
        <f t="shared" ref="AS80:AT80" si="300">SUM(AS82:AS83)</f>
        <v>0</v>
      </c>
      <c r="AT80" s="151">
        <f t="shared" si="300"/>
        <v>0</v>
      </c>
      <c r="AU80" s="142">
        <f>+AR80-AS80-AT80</f>
        <v>459203494.19999999</v>
      </c>
      <c r="AW80" s="203" t="s">
        <v>11</v>
      </c>
      <c r="AX80" s="204">
        <f>SUM(AX82:AX83)</f>
        <v>459203494.19999999</v>
      </c>
      <c r="AY80" s="213">
        <v>0</v>
      </c>
      <c r="AZ80" s="213">
        <v>0</v>
      </c>
      <c r="BA80" s="204">
        <f>+AX80-AY80-AZ80</f>
        <v>459203494.19999999</v>
      </c>
      <c r="BC80" s="235" t="s">
        <v>11</v>
      </c>
      <c r="BD80" s="236">
        <f>SUM(BD82:BD83)</f>
        <v>459203494.19999999</v>
      </c>
      <c r="BE80" s="236">
        <f t="shared" ref="BE80:BF80" si="301">SUM(BE82:BE83)</f>
        <v>0</v>
      </c>
      <c r="BF80" s="236">
        <f t="shared" si="301"/>
        <v>0</v>
      </c>
      <c r="BG80" s="236">
        <f>+BD80-BE80-BF80</f>
        <v>459203494.19999999</v>
      </c>
      <c r="BI80" s="258" t="s">
        <v>11</v>
      </c>
      <c r="BJ80" s="181">
        <f>SUM(BJ82:BJ83)</f>
        <v>459203494.19999999</v>
      </c>
      <c r="BK80" s="181">
        <f t="shared" ref="BK80:BL80" si="302">SUM(BK82:BK83)</f>
        <v>0</v>
      </c>
      <c r="BL80" s="181">
        <f t="shared" si="302"/>
        <v>0</v>
      </c>
      <c r="BM80" s="181">
        <f>+BJ80-BK80-BL80</f>
        <v>459203494.19999999</v>
      </c>
      <c r="BO80" s="276" t="s">
        <v>11</v>
      </c>
      <c r="BP80" s="277">
        <f>SUM(BP82:BP83)</f>
        <v>459203494.19999999</v>
      </c>
      <c r="BQ80" s="277">
        <f t="shared" ref="BQ80:BR80" si="303">SUM(BQ82:BQ83)</f>
        <v>0</v>
      </c>
      <c r="BR80" s="277">
        <f t="shared" si="303"/>
        <v>0</v>
      </c>
      <c r="BS80" s="277">
        <f>+BP80-BQ80-BR80</f>
        <v>459203494.19999999</v>
      </c>
      <c r="BU80" s="371" t="s">
        <v>11</v>
      </c>
      <c r="BV80" s="373">
        <f>SUM(BV82:BV83)</f>
        <v>459203494.19999999</v>
      </c>
      <c r="BW80" s="373">
        <f t="shared" ref="BW80:BX80" si="304">SUM(BW82:BW83)</f>
        <v>0</v>
      </c>
      <c r="BX80" s="373">
        <f t="shared" si="304"/>
        <v>0</v>
      </c>
      <c r="BY80" s="373">
        <f>+BV80-BW80-BX80</f>
        <v>459203494.19999999</v>
      </c>
      <c r="BZ80" s="196">
        <f>+BY80+BY85</f>
        <v>550701483.20000005</v>
      </c>
      <c r="CA80" s="196">
        <f>+BZ81-BZ80</f>
        <v>0</v>
      </c>
      <c r="CB80" s="195"/>
    </row>
    <row r="81" spans="1:80" ht="22.5" customHeight="1" x14ac:dyDescent="0.2">
      <c r="A81" s="11" t="s">
        <v>0</v>
      </c>
      <c r="B81" s="295"/>
      <c r="C81" s="295"/>
      <c r="D81" s="295"/>
      <c r="E81" s="295"/>
      <c r="G81" s="27" t="s">
        <v>0</v>
      </c>
      <c r="H81" s="28"/>
      <c r="I81" s="309"/>
      <c r="J81" s="309"/>
      <c r="K81" s="28"/>
      <c r="M81" s="56" t="s">
        <v>0</v>
      </c>
      <c r="N81" s="57"/>
      <c r="O81" s="315"/>
      <c r="P81" s="315"/>
      <c r="Q81" s="57"/>
      <c r="S81" s="86" t="s">
        <v>0</v>
      </c>
      <c r="T81" s="87"/>
      <c r="U81" s="105"/>
      <c r="V81" s="105"/>
      <c r="W81" s="87"/>
      <c r="Y81" s="114" t="s">
        <v>0</v>
      </c>
      <c r="Z81" s="115"/>
      <c r="AA81" s="123"/>
      <c r="AB81" s="123"/>
      <c r="AC81" s="115"/>
      <c r="AE81" s="143" t="s">
        <v>0</v>
      </c>
      <c r="AF81" s="144"/>
      <c r="AG81" s="152"/>
      <c r="AH81" s="152"/>
      <c r="AI81" s="144"/>
      <c r="AK81" s="173" t="s">
        <v>0</v>
      </c>
      <c r="AL81" s="174"/>
      <c r="AM81" s="182"/>
      <c r="AN81" s="182"/>
      <c r="AO81" s="174"/>
      <c r="AQ81" s="143" t="s">
        <v>0</v>
      </c>
      <c r="AR81" s="144"/>
      <c r="AS81" s="152"/>
      <c r="AT81" s="152"/>
      <c r="AU81" s="144"/>
      <c r="AW81" s="205" t="s">
        <v>0</v>
      </c>
      <c r="AX81" s="206"/>
      <c r="AY81" s="214"/>
      <c r="AZ81" s="214"/>
      <c r="BA81" s="206"/>
      <c r="BC81" s="237" t="s">
        <v>0</v>
      </c>
      <c r="BD81" s="238"/>
      <c r="BE81" s="238"/>
      <c r="BF81" s="238"/>
      <c r="BG81" s="238"/>
      <c r="BI81" s="259" t="s">
        <v>0</v>
      </c>
      <c r="BJ81" s="182"/>
      <c r="BK81" s="182"/>
      <c r="BL81" s="182"/>
      <c r="BM81" s="182"/>
      <c r="BO81" s="278" t="s">
        <v>0</v>
      </c>
      <c r="BP81" s="279"/>
      <c r="BQ81" s="279"/>
      <c r="BR81" s="279"/>
      <c r="BS81" s="279"/>
      <c r="BU81" s="437" t="s">
        <v>0</v>
      </c>
      <c r="BV81" s="438"/>
      <c r="BW81" s="438"/>
      <c r="BX81" s="438"/>
      <c r="BY81" s="438"/>
      <c r="BZ81" s="195">
        <v>550701483.20000005</v>
      </c>
      <c r="CB81" s="195"/>
    </row>
    <row r="82" spans="1:80" ht="22.5" customHeight="1" x14ac:dyDescent="0.2">
      <c r="A82" s="13" t="s">
        <v>28</v>
      </c>
      <c r="B82" s="72">
        <v>31225683</v>
      </c>
      <c r="C82" s="72">
        <v>0</v>
      </c>
      <c r="D82" s="72">
        <v>0</v>
      </c>
      <c r="E82" s="72">
        <f>+B82-C82-D82</f>
        <v>31225683</v>
      </c>
      <c r="G82" s="29" t="s">
        <v>28</v>
      </c>
      <c r="H82" s="30">
        <f>+E82</f>
        <v>31225683</v>
      </c>
      <c r="I82" s="75">
        <v>0</v>
      </c>
      <c r="J82" s="75">
        <v>0</v>
      </c>
      <c r="K82" s="30">
        <f>+H82-I82-J82</f>
        <v>31225683</v>
      </c>
      <c r="M82" s="58" t="s">
        <v>28</v>
      </c>
      <c r="N82" s="59">
        <f t="shared" ref="N82:N83" si="305">+K82</f>
        <v>31225683</v>
      </c>
      <c r="O82" s="77">
        <v>0</v>
      </c>
      <c r="P82" s="77">
        <v>0</v>
      </c>
      <c r="Q82" s="59">
        <f>+N82-O82-P82</f>
        <v>31225683</v>
      </c>
      <c r="S82" s="88" t="s">
        <v>28</v>
      </c>
      <c r="T82" s="89">
        <f t="shared" ref="T82:T83" si="306">+Q82</f>
        <v>31225683</v>
      </c>
      <c r="U82" s="93">
        <v>0</v>
      </c>
      <c r="V82" s="93">
        <v>0</v>
      </c>
      <c r="W82" s="89">
        <f>+T82-U82-V82</f>
        <v>31225683</v>
      </c>
      <c r="Y82" s="116" t="s">
        <v>28</v>
      </c>
      <c r="Z82" s="117">
        <f t="shared" ref="Z82:Z83" si="307">+W82</f>
        <v>31225683</v>
      </c>
      <c r="AA82" s="118">
        <v>0</v>
      </c>
      <c r="AB82" s="118">
        <v>0</v>
      </c>
      <c r="AC82" s="117">
        <f>+Z82-AA82-AB82</f>
        <v>31225683</v>
      </c>
      <c r="AE82" s="145" t="s">
        <v>28</v>
      </c>
      <c r="AF82" s="146">
        <f t="shared" ref="AF82:AF83" si="308">+AC82</f>
        <v>31225683</v>
      </c>
      <c r="AG82" s="147">
        <v>0</v>
      </c>
      <c r="AH82" s="147">
        <v>0</v>
      </c>
      <c r="AI82" s="146">
        <f>+AF82-AG82-AH82</f>
        <v>31225683</v>
      </c>
      <c r="AK82" s="175" t="s">
        <v>28</v>
      </c>
      <c r="AL82" s="176">
        <f t="shared" ref="AL82:AL83" si="309">+AI82</f>
        <v>31225683</v>
      </c>
      <c r="AM82" s="177">
        <v>0</v>
      </c>
      <c r="AN82" s="177">
        <v>0</v>
      </c>
      <c r="AO82" s="176">
        <f>+AL82-AM82-AN82</f>
        <v>31225683</v>
      </c>
      <c r="AQ82" s="145" t="s">
        <v>28</v>
      </c>
      <c r="AR82" s="146">
        <f t="shared" ref="AR82:AR83" si="310">+AO82</f>
        <v>31225683</v>
      </c>
      <c r="AS82" s="147">
        <v>0</v>
      </c>
      <c r="AT82" s="147">
        <v>0</v>
      </c>
      <c r="AU82" s="146">
        <f>+AR82-AS82-AT82</f>
        <v>31225683</v>
      </c>
      <c r="AW82" s="207" t="s">
        <v>28</v>
      </c>
      <c r="AX82" s="208">
        <f t="shared" ref="AX82:AX83" si="311">+AU82</f>
        <v>31225683</v>
      </c>
      <c r="AY82" s="209">
        <v>0</v>
      </c>
      <c r="AZ82" s="209">
        <v>0</v>
      </c>
      <c r="BA82" s="208">
        <f>+AX82-AY82-AZ82</f>
        <v>31225683</v>
      </c>
      <c r="BC82" s="239" t="s">
        <v>28</v>
      </c>
      <c r="BD82" s="240">
        <f t="shared" ref="BD82:BD83" si="312">+BA82</f>
        <v>31225683</v>
      </c>
      <c r="BE82" s="240">
        <v>0</v>
      </c>
      <c r="BF82" s="240">
        <v>0</v>
      </c>
      <c r="BG82" s="240">
        <f>+BD82-BE82-BF82</f>
        <v>31225683</v>
      </c>
      <c r="BI82" s="183" t="s">
        <v>28</v>
      </c>
      <c r="BJ82" s="177">
        <f t="shared" ref="BJ82:BJ83" si="313">+BG82</f>
        <v>31225683</v>
      </c>
      <c r="BK82" s="357">
        <v>0</v>
      </c>
      <c r="BL82" s="357">
        <v>0</v>
      </c>
      <c r="BM82" s="177">
        <f>+BJ82-BK82-BL82</f>
        <v>31225683</v>
      </c>
      <c r="BO82" s="280" t="s">
        <v>28</v>
      </c>
      <c r="BP82" s="281">
        <f t="shared" ref="BP82:BP83" si="314">+BM82</f>
        <v>31225683</v>
      </c>
      <c r="BQ82" s="358">
        <v>0</v>
      </c>
      <c r="BR82" s="358">
        <v>0</v>
      </c>
      <c r="BS82" s="281">
        <f>+BP82-BQ82-BR82</f>
        <v>31225683</v>
      </c>
      <c r="BU82" s="436" t="s">
        <v>28</v>
      </c>
      <c r="BV82" s="435">
        <f>+B82</f>
        <v>31225683</v>
      </c>
      <c r="BW82" s="435">
        <f>+C82+I82+O82+U82+AA82+AG82+AM82+AS82+AY82+BE82+BK82+BQ82</f>
        <v>0</v>
      </c>
      <c r="BX82" s="435">
        <f>+D82+J82+P82+V82+AB82+AH82+AN82+AT82+AZ82+BF82+BL82+BR82</f>
        <v>0</v>
      </c>
      <c r="BY82" s="435">
        <f t="shared" ref="BY82:BY83" si="315">+BV82-BW82-BX82</f>
        <v>31225683</v>
      </c>
      <c r="CB82" s="195"/>
    </row>
    <row r="83" spans="1:80" ht="22.5" customHeight="1" x14ac:dyDescent="0.2">
      <c r="A83" s="13" t="s">
        <v>29</v>
      </c>
      <c r="B83" s="72">
        <v>427977811.19999999</v>
      </c>
      <c r="C83" s="72">
        <v>0</v>
      </c>
      <c r="D83" s="72">
        <v>0</v>
      </c>
      <c r="E83" s="72">
        <f>+B83-C83-D83</f>
        <v>427977811.19999999</v>
      </c>
      <c r="G83" s="29" t="s">
        <v>29</v>
      </c>
      <c r="H83" s="30">
        <f>+E83</f>
        <v>427977811.19999999</v>
      </c>
      <c r="I83" s="75">
        <v>0</v>
      </c>
      <c r="J83" s="75">
        <v>0</v>
      </c>
      <c r="K83" s="30">
        <f>+H83-I83-J83</f>
        <v>427977811.19999999</v>
      </c>
      <c r="M83" s="58" t="s">
        <v>29</v>
      </c>
      <c r="N83" s="59">
        <f t="shared" si="305"/>
        <v>427977811.19999999</v>
      </c>
      <c r="O83" s="77">
        <v>0</v>
      </c>
      <c r="P83" s="77">
        <v>0</v>
      </c>
      <c r="Q83" s="59">
        <f>+N83-O83-P83</f>
        <v>427977811.19999999</v>
      </c>
      <c r="S83" s="88" t="s">
        <v>29</v>
      </c>
      <c r="T83" s="89">
        <f t="shared" si="306"/>
        <v>427977811.19999999</v>
      </c>
      <c r="U83" s="93">
        <v>0</v>
      </c>
      <c r="V83" s="93">
        <v>0</v>
      </c>
      <c r="W83" s="89">
        <f>+T83-U83-V83</f>
        <v>427977811.19999999</v>
      </c>
      <c r="Y83" s="116" t="s">
        <v>29</v>
      </c>
      <c r="Z83" s="117">
        <f t="shared" si="307"/>
        <v>427977811.19999999</v>
      </c>
      <c r="AA83" s="118">
        <v>0</v>
      </c>
      <c r="AB83" s="118">
        <v>0</v>
      </c>
      <c r="AC83" s="117">
        <f>+Z83-AA83-AB83</f>
        <v>427977811.19999999</v>
      </c>
      <c r="AE83" s="145" t="s">
        <v>29</v>
      </c>
      <c r="AF83" s="146">
        <f t="shared" si="308"/>
        <v>427977811.19999999</v>
      </c>
      <c r="AG83" s="147">
        <v>0</v>
      </c>
      <c r="AH83" s="147">
        <v>0</v>
      </c>
      <c r="AI83" s="146">
        <f>+AF83-AG83-AH83</f>
        <v>427977811.19999999</v>
      </c>
      <c r="AK83" s="175" t="s">
        <v>29</v>
      </c>
      <c r="AL83" s="176">
        <f t="shared" si="309"/>
        <v>427977811.19999999</v>
      </c>
      <c r="AM83" s="177">
        <v>0</v>
      </c>
      <c r="AN83" s="177">
        <v>0</v>
      </c>
      <c r="AO83" s="176">
        <f>+AL83-AM83-AN83</f>
        <v>427977811.19999999</v>
      </c>
      <c r="AQ83" s="145" t="s">
        <v>29</v>
      </c>
      <c r="AR83" s="146">
        <f t="shared" si="310"/>
        <v>427977811.19999999</v>
      </c>
      <c r="AS83" s="147">
        <v>0</v>
      </c>
      <c r="AT83" s="147">
        <v>0</v>
      </c>
      <c r="AU83" s="146">
        <f>+AR83-AS83-AT83</f>
        <v>427977811.19999999</v>
      </c>
      <c r="AW83" s="207" t="s">
        <v>29</v>
      </c>
      <c r="AX83" s="208">
        <f t="shared" si="311"/>
        <v>427977811.19999999</v>
      </c>
      <c r="AY83" s="209">
        <v>0</v>
      </c>
      <c r="AZ83" s="209">
        <v>0</v>
      </c>
      <c r="BA83" s="208">
        <f>+AX83-AY83-AZ83</f>
        <v>427977811.19999999</v>
      </c>
      <c r="BC83" s="239" t="s">
        <v>29</v>
      </c>
      <c r="BD83" s="240">
        <f t="shared" si="312"/>
        <v>427977811.19999999</v>
      </c>
      <c r="BE83" s="240">
        <v>0</v>
      </c>
      <c r="BF83" s="240">
        <v>0</v>
      </c>
      <c r="BG83" s="240">
        <f>+BD83-BE83-BF83</f>
        <v>427977811.19999999</v>
      </c>
      <c r="BI83" s="183" t="s">
        <v>29</v>
      </c>
      <c r="BJ83" s="177">
        <f t="shared" si="313"/>
        <v>427977811.19999999</v>
      </c>
      <c r="BK83" s="357">
        <v>0</v>
      </c>
      <c r="BL83" s="357">
        <v>0</v>
      </c>
      <c r="BM83" s="177">
        <f>+BJ83-BK83-BL83</f>
        <v>427977811.19999999</v>
      </c>
      <c r="BO83" s="280" t="s">
        <v>29</v>
      </c>
      <c r="BP83" s="281">
        <f t="shared" si="314"/>
        <v>427977811.19999999</v>
      </c>
      <c r="BQ83" s="358">
        <v>0</v>
      </c>
      <c r="BR83" s="358">
        <v>0</v>
      </c>
      <c r="BS83" s="281">
        <f>+BP83-BQ83-BR83</f>
        <v>427977811.19999999</v>
      </c>
      <c r="BU83" s="436" t="s">
        <v>29</v>
      </c>
      <c r="BV83" s="435">
        <f>+B83</f>
        <v>427977811.19999999</v>
      </c>
      <c r="BW83" s="435">
        <f>+C83+I83+O83+U83+AA83+AG83+AM83+AS83+AY83+BE83+BK83+BQ83</f>
        <v>0</v>
      </c>
      <c r="BX83" s="435">
        <f>+D83+J83+P83+V83+AB83+AH83+AN83+AT83+AZ83+BF83+BL83+BR83</f>
        <v>0</v>
      </c>
      <c r="BY83" s="435">
        <f t="shared" si="315"/>
        <v>427977811.19999999</v>
      </c>
      <c r="CB83" s="195"/>
    </row>
    <row r="84" spans="1:80" ht="22.5" customHeight="1" x14ac:dyDescent="0.2">
      <c r="A84" s="17"/>
      <c r="B84" s="293"/>
      <c r="C84" s="293"/>
      <c r="D84" s="293"/>
      <c r="E84" s="293"/>
      <c r="G84" s="31"/>
      <c r="H84" s="32"/>
      <c r="I84" s="310"/>
      <c r="J84" s="310"/>
      <c r="K84" s="32"/>
      <c r="M84" s="60"/>
      <c r="N84" s="61"/>
      <c r="O84" s="316"/>
      <c r="P84" s="316"/>
      <c r="Q84" s="61"/>
      <c r="S84" s="90"/>
      <c r="T84" s="91"/>
      <c r="U84" s="103"/>
      <c r="V84" s="103"/>
      <c r="W84" s="91"/>
      <c r="Y84" s="119"/>
      <c r="Z84" s="120"/>
      <c r="AA84" s="121"/>
      <c r="AB84" s="121"/>
      <c r="AC84" s="120"/>
      <c r="AE84" s="148"/>
      <c r="AF84" s="149"/>
      <c r="AG84" s="150"/>
      <c r="AH84" s="150"/>
      <c r="AI84" s="149"/>
      <c r="AK84" s="178"/>
      <c r="AL84" s="179"/>
      <c r="AM84" s="180"/>
      <c r="AN84" s="180"/>
      <c r="AO84" s="179"/>
      <c r="AQ84" s="148"/>
      <c r="AR84" s="149"/>
      <c r="AS84" s="150"/>
      <c r="AT84" s="150"/>
      <c r="AU84" s="149"/>
      <c r="AW84" s="210"/>
      <c r="AX84" s="211"/>
      <c r="AY84" s="212"/>
      <c r="AZ84" s="212"/>
      <c r="BA84" s="211"/>
      <c r="BC84" s="241"/>
      <c r="BD84" s="242"/>
      <c r="BE84" s="242"/>
      <c r="BF84" s="242"/>
      <c r="BG84" s="242"/>
      <c r="BI84" s="260"/>
      <c r="BJ84" s="180"/>
      <c r="BK84" s="180"/>
      <c r="BL84" s="180"/>
      <c r="BM84" s="180"/>
      <c r="BO84" s="282"/>
      <c r="BP84" s="283"/>
      <c r="BQ84" s="283"/>
      <c r="BR84" s="283"/>
      <c r="BS84" s="283"/>
      <c r="BU84" s="379"/>
      <c r="BV84" s="380"/>
      <c r="BW84" s="380"/>
      <c r="BX84" s="380"/>
      <c r="BY84" s="380"/>
      <c r="CB84" s="195"/>
    </row>
    <row r="85" spans="1:80" s="18" customFormat="1" ht="22.5" customHeight="1" x14ac:dyDescent="0.2">
      <c r="A85" s="15" t="s">
        <v>12</v>
      </c>
      <c r="B85" s="294">
        <f>SUM(B87:B89)</f>
        <v>91497989</v>
      </c>
      <c r="C85" s="294">
        <f>SUM(C87:C89)</f>
        <v>0</v>
      </c>
      <c r="D85" s="294">
        <f>SUM(D87:D89)</f>
        <v>0</v>
      </c>
      <c r="E85" s="294">
        <f>SUM(E87:E89)</f>
        <v>91497989</v>
      </c>
      <c r="G85" s="25" t="s">
        <v>12</v>
      </c>
      <c r="H85" s="26">
        <f>SUM(H87:H89)</f>
        <v>91497989</v>
      </c>
      <c r="I85" s="308">
        <f>SUM(I87:I89)</f>
        <v>0</v>
      </c>
      <c r="J85" s="308">
        <f>SUM(J87:J89)</f>
        <v>0</v>
      </c>
      <c r="K85" s="26">
        <f>SUM(K87:K89)</f>
        <v>91497989</v>
      </c>
      <c r="M85" s="54" t="s">
        <v>12</v>
      </c>
      <c r="N85" s="55">
        <f>SUM(N87:N89)</f>
        <v>91497989</v>
      </c>
      <c r="O85" s="314">
        <f>SUM(O87:O89)</f>
        <v>0</v>
      </c>
      <c r="P85" s="314">
        <f>SUM(P87:P89)</f>
        <v>0</v>
      </c>
      <c r="Q85" s="55">
        <f>SUM(Q87:Q89)</f>
        <v>91497989</v>
      </c>
      <c r="S85" s="84" t="s">
        <v>12</v>
      </c>
      <c r="T85" s="85">
        <f>SUM(T87:T89)</f>
        <v>91497989</v>
      </c>
      <c r="U85" s="104">
        <f>SUM(U87:U89)</f>
        <v>0</v>
      </c>
      <c r="V85" s="104">
        <f>SUM(V87:V89)</f>
        <v>0</v>
      </c>
      <c r="W85" s="85">
        <f>SUM(W87:W89)</f>
        <v>91497989</v>
      </c>
      <c r="Y85" s="112" t="s">
        <v>12</v>
      </c>
      <c r="Z85" s="113">
        <f>SUM(Z87:Z89)</f>
        <v>91497989</v>
      </c>
      <c r="AA85" s="122">
        <f>SUM(AA87:AA89)</f>
        <v>0</v>
      </c>
      <c r="AB85" s="122">
        <f>SUM(AB87:AB89)</f>
        <v>0</v>
      </c>
      <c r="AC85" s="113">
        <f>SUM(AC87:AC89)</f>
        <v>91497989</v>
      </c>
      <c r="AE85" s="141" t="s">
        <v>12</v>
      </c>
      <c r="AF85" s="142">
        <f>SUM(AF87:AF89)</f>
        <v>91497989</v>
      </c>
      <c r="AG85" s="151">
        <f>SUM(AG87:AG89)</f>
        <v>0</v>
      </c>
      <c r="AH85" s="151">
        <f>SUM(AH87:AH89)</f>
        <v>0</v>
      </c>
      <c r="AI85" s="142">
        <f>SUM(AI87:AI89)</f>
        <v>91497989</v>
      </c>
      <c r="AK85" s="171" t="s">
        <v>12</v>
      </c>
      <c r="AL85" s="172">
        <f>SUM(AL87:AL89)</f>
        <v>91497989</v>
      </c>
      <c r="AM85" s="181">
        <f>SUM(AM87:AM89)</f>
        <v>0</v>
      </c>
      <c r="AN85" s="181">
        <f>SUM(AN87:AN89)</f>
        <v>0</v>
      </c>
      <c r="AO85" s="172">
        <f>SUM(AO87:AO89)</f>
        <v>91497989</v>
      </c>
      <c r="AQ85" s="141" t="s">
        <v>12</v>
      </c>
      <c r="AR85" s="142">
        <f>SUM(AR87:AR89)</f>
        <v>91497989</v>
      </c>
      <c r="AS85" s="151">
        <f>SUM(AS87:AS89)</f>
        <v>0</v>
      </c>
      <c r="AT85" s="151">
        <f>SUM(AT87:AT89)</f>
        <v>0</v>
      </c>
      <c r="AU85" s="142">
        <f>SUM(AU87:AU89)</f>
        <v>91497989</v>
      </c>
      <c r="AW85" s="203" t="s">
        <v>12</v>
      </c>
      <c r="AX85" s="204">
        <f>SUM(AX87:AX89)</f>
        <v>91497989</v>
      </c>
      <c r="AY85" s="213">
        <v>0</v>
      </c>
      <c r="AZ85" s="213">
        <v>0</v>
      </c>
      <c r="BA85" s="204">
        <f>SUM(BA87:BA89)</f>
        <v>91497989</v>
      </c>
      <c r="BC85" s="235" t="s">
        <v>12</v>
      </c>
      <c r="BD85" s="236">
        <f>SUM(BD87:BD89)</f>
        <v>91497989</v>
      </c>
      <c r="BE85" s="236">
        <f>SUM(BE87:BE89)</f>
        <v>0</v>
      </c>
      <c r="BF85" s="236">
        <f>SUM(BF87:BF89)</f>
        <v>0</v>
      </c>
      <c r="BG85" s="236">
        <f>SUM(BG87:BG89)</f>
        <v>91497989</v>
      </c>
      <c r="BI85" s="258" t="s">
        <v>12</v>
      </c>
      <c r="BJ85" s="181">
        <f>SUM(BJ87:BJ89)</f>
        <v>91497989</v>
      </c>
      <c r="BK85" s="181">
        <f>SUM(BK87:BK89)</f>
        <v>0</v>
      </c>
      <c r="BL85" s="181">
        <f>SUM(BL87:BL89)</f>
        <v>0</v>
      </c>
      <c r="BM85" s="181">
        <f>SUM(BM87:BM89)</f>
        <v>91497989</v>
      </c>
      <c r="BO85" s="276" t="s">
        <v>12</v>
      </c>
      <c r="BP85" s="277">
        <f>SUM(BP87:BP89)</f>
        <v>91497989</v>
      </c>
      <c r="BQ85" s="277">
        <f>SUM(BQ87:BQ89)</f>
        <v>0</v>
      </c>
      <c r="BR85" s="277">
        <f>SUM(BR87:BR89)</f>
        <v>0</v>
      </c>
      <c r="BS85" s="277">
        <f>SUM(BS87:BS89)</f>
        <v>91497989</v>
      </c>
      <c r="BU85" s="371" t="s">
        <v>12</v>
      </c>
      <c r="BV85" s="373">
        <f>SUM(BV87:BV89)</f>
        <v>91497989</v>
      </c>
      <c r="BW85" s="373">
        <f>SUM(BW87:BW89)</f>
        <v>0</v>
      </c>
      <c r="BX85" s="373">
        <f>SUM(BX87:BX89)</f>
        <v>0</v>
      </c>
      <c r="BY85" s="373">
        <f>SUM(BY87:BY89)</f>
        <v>91497989</v>
      </c>
      <c r="CB85" s="195"/>
    </row>
    <row r="86" spans="1:80" ht="22.5" customHeight="1" x14ac:dyDescent="0.2">
      <c r="A86" s="11" t="s">
        <v>0</v>
      </c>
      <c r="B86" s="295"/>
      <c r="C86" s="295"/>
      <c r="D86" s="295"/>
      <c r="E86" s="295"/>
      <c r="G86" s="27" t="s">
        <v>0</v>
      </c>
      <c r="H86" s="28"/>
      <c r="I86" s="309"/>
      <c r="J86" s="309"/>
      <c r="K86" s="28"/>
      <c r="M86" s="56" t="s">
        <v>0</v>
      </c>
      <c r="N86" s="57"/>
      <c r="O86" s="315"/>
      <c r="P86" s="315"/>
      <c r="Q86" s="57"/>
      <c r="S86" s="86" t="s">
        <v>0</v>
      </c>
      <c r="T86" s="87"/>
      <c r="U86" s="105"/>
      <c r="V86" s="105"/>
      <c r="W86" s="87"/>
      <c r="Y86" s="114" t="s">
        <v>0</v>
      </c>
      <c r="Z86" s="115"/>
      <c r="AA86" s="123"/>
      <c r="AB86" s="123"/>
      <c r="AC86" s="115"/>
      <c r="AE86" s="143" t="s">
        <v>0</v>
      </c>
      <c r="AF86" s="144"/>
      <c r="AG86" s="152"/>
      <c r="AH86" s="152"/>
      <c r="AI86" s="144"/>
      <c r="AK86" s="173" t="s">
        <v>0</v>
      </c>
      <c r="AL86" s="174"/>
      <c r="AM86" s="182"/>
      <c r="AN86" s="182"/>
      <c r="AO86" s="174"/>
      <c r="AQ86" s="143" t="s">
        <v>0</v>
      </c>
      <c r="AR86" s="144"/>
      <c r="AS86" s="152"/>
      <c r="AT86" s="152"/>
      <c r="AU86" s="144"/>
      <c r="AW86" s="205" t="s">
        <v>0</v>
      </c>
      <c r="AX86" s="206"/>
      <c r="AY86" s="214"/>
      <c r="AZ86" s="214"/>
      <c r="BA86" s="206"/>
      <c r="BC86" s="237" t="s">
        <v>0</v>
      </c>
      <c r="BD86" s="238"/>
      <c r="BE86" s="238"/>
      <c r="BF86" s="238"/>
      <c r="BG86" s="238"/>
      <c r="BI86" s="259" t="s">
        <v>0</v>
      </c>
      <c r="BJ86" s="182"/>
      <c r="BK86" s="182"/>
      <c r="BL86" s="182"/>
      <c r="BM86" s="182"/>
      <c r="BO86" s="278" t="s">
        <v>0</v>
      </c>
      <c r="BP86" s="279"/>
      <c r="BQ86" s="279"/>
      <c r="BR86" s="279"/>
      <c r="BS86" s="279"/>
      <c r="BU86" s="437" t="s">
        <v>0</v>
      </c>
      <c r="BV86" s="438"/>
      <c r="BW86" s="438"/>
      <c r="BX86" s="438"/>
      <c r="BY86" s="438"/>
      <c r="CB86" s="195"/>
    </row>
    <row r="87" spans="1:80" ht="22.5" customHeight="1" x14ac:dyDescent="0.2">
      <c r="A87" s="13" t="s">
        <v>17</v>
      </c>
      <c r="B87" s="72">
        <v>62915515</v>
      </c>
      <c r="C87" s="72">
        <v>0</v>
      </c>
      <c r="D87" s="72">
        <v>0</v>
      </c>
      <c r="E87" s="72">
        <f t="shared" ref="E87:E89" si="316">+B87-C87-D87</f>
        <v>62915515</v>
      </c>
      <c r="G87" s="29" t="s">
        <v>17</v>
      </c>
      <c r="H87" s="30">
        <f>+E87</f>
        <v>62915515</v>
      </c>
      <c r="I87" s="75">
        <v>0</v>
      </c>
      <c r="J87" s="75">
        <v>0</v>
      </c>
      <c r="K87" s="30">
        <f t="shared" ref="K87:K89" si="317">+H87-I87-J87</f>
        <v>62915515</v>
      </c>
      <c r="M87" s="58" t="s">
        <v>17</v>
      </c>
      <c r="N87" s="59">
        <f t="shared" ref="N87:N89" si="318">+K87</f>
        <v>62915515</v>
      </c>
      <c r="O87" s="77">
        <v>0</v>
      </c>
      <c r="P87" s="77">
        <v>0</v>
      </c>
      <c r="Q87" s="59">
        <f t="shared" ref="Q87:Q89" si="319">+N87-O87-P87</f>
        <v>62915515</v>
      </c>
      <c r="S87" s="88" t="s">
        <v>17</v>
      </c>
      <c r="T87" s="89">
        <f t="shared" ref="T87:T89" si="320">+Q87</f>
        <v>62915515</v>
      </c>
      <c r="U87" s="93">
        <v>0</v>
      </c>
      <c r="V87" s="93">
        <v>0</v>
      </c>
      <c r="W87" s="89">
        <f t="shared" ref="W87:W89" si="321">+T87-U87-V87</f>
        <v>62915515</v>
      </c>
      <c r="Y87" s="116" t="s">
        <v>17</v>
      </c>
      <c r="Z87" s="117">
        <f t="shared" ref="Z87:Z89" si="322">+W87</f>
        <v>62915515</v>
      </c>
      <c r="AA87" s="118">
        <v>0</v>
      </c>
      <c r="AB87" s="118">
        <v>0</v>
      </c>
      <c r="AC87" s="117">
        <f t="shared" ref="AC87:AC89" si="323">+Z87-AA87-AB87</f>
        <v>62915515</v>
      </c>
      <c r="AE87" s="145" t="s">
        <v>17</v>
      </c>
      <c r="AF87" s="146">
        <f t="shared" ref="AF87:AF89" si="324">+AC87</f>
        <v>62915515</v>
      </c>
      <c r="AG87" s="147">
        <v>0</v>
      </c>
      <c r="AH87" s="147">
        <v>0</v>
      </c>
      <c r="AI87" s="146">
        <f t="shared" ref="AI87:AI89" si="325">+AF87-AG87-AH87</f>
        <v>62915515</v>
      </c>
      <c r="AK87" s="175" t="s">
        <v>17</v>
      </c>
      <c r="AL87" s="176">
        <f t="shared" ref="AL87:AL89" si="326">+AI87</f>
        <v>62915515</v>
      </c>
      <c r="AM87" s="177">
        <v>0</v>
      </c>
      <c r="AN87" s="177">
        <v>0</v>
      </c>
      <c r="AO87" s="176">
        <f t="shared" ref="AO87:AO89" si="327">+AL87-AM87-AN87</f>
        <v>62915515</v>
      </c>
      <c r="AQ87" s="145" t="s">
        <v>17</v>
      </c>
      <c r="AR87" s="146">
        <f t="shared" ref="AR87:AR89" si="328">+AO87</f>
        <v>62915515</v>
      </c>
      <c r="AS87" s="147">
        <v>0</v>
      </c>
      <c r="AT87" s="147">
        <v>0</v>
      </c>
      <c r="AU87" s="146">
        <f t="shared" ref="AU87:AU89" si="329">+AR87-AS87-AT87</f>
        <v>62915515</v>
      </c>
      <c r="AW87" s="207" t="s">
        <v>17</v>
      </c>
      <c r="AX87" s="208">
        <f t="shared" ref="AX87:AX89" si="330">+AU87</f>
        <v>62915515</v>
      </c>
      <c r="AY87" s="209">
        <v>0</v>
      </c>
      <c r="AZ87" s="209">
        <v>0</v>
      </c>
      <c r="BA87" s="208">
        <f t="shared" ref="BA87:BA89" si="331">+AX87-AY87-AZ87</f>
        <v>62915515</v>
      </c>
      <c r="BC87" s="239" t="s">
        <v>17</v>
      </c>
      <c r="BD87" s="240">
        <f t="shared" ref="BD87:BD89" si="332">+BA87</f>
        <v>62915515</v>
      </c>
      <c r="BE87" s="240">
        <v>0</v>
      </c>
      <c r="BF87" s="240">
        <v>0</v>
      </c>
      <c r="BG87" s="240">
        <f t="shared" ref="BG87:BG89" si="333">+BD87-BE87-BF87</f>
        <v>62915515</v>
      </c>
      <c r="BI87" s="183" t="s">
        <v>17</v>
      </c>
      <c r="BJ87" s="177">
        <f t="shared" ref="BJ87:BJ89" si="334">+BG87</f>
        <v>62915515</v>
      </c>
      <c r="BK87" s="357">
        <v>0</v>
      </c>
      <c r="BL87" s="357">
        <v>0</v>
      </c>
      <c r="BM87" s="177">
        <f t="shared" ref="BM87:BM89" si="335">+BJ87-BK87-BL87</f>
        <v>62915515</v>
      </c>
      <c r="BO87" s="280" t="s">
        <v>17</v>
      </c>
      <c r="BP87" s="281">
        <f t="shared" ref="BP87:BP89" si="336">+BM87</f>
        <v>62915515</v>
      </c>
      <c r="BQ87" s="358">
        <v>0</v>
      </c>
      <c r="BR87" s="358">
        <v>0</v>
      </c>
      <c r="BS87" s="281">
        <f t="shared" ref="BS87:BS89" si="337">+BP87-BQ87-BR87</f>
        <v>62915515</v>
      </c>
      <c r="BU87" s="436" t="s">
        <v>17</v>
      </c>
      <c r="BV87" s="435">
        <f>+B87</f>
        <v>62915515</v>
      </c>
      <c r="BW87" s="435">
        <f t="shared" ref="BW87:BX89" si="338">+C87+I87+O87+U87+AA87+AG87+AM87+AS87+AY87+BE87+BK87+BQ87</f>
        <v>0</v>
      </c>
      <c r="BX87" s="435">
        <f t="shared" si="338"/>
        <v>0</v>
      </c>
      <c r="BY87" s="435">
        <f t="shared" ref="BY87:BY89" si="339">+BV87-BW87-BX87</f>
        <v>62915515</v>
      </c>
      <c r="CB87" s="195"/>
    </row>
    <row r="88" spans="1:80" ht="22.5" customHeight="1" x14ac:dyDescent="0.2">
      <c r="A88" s="13" t="s">
        <v>18</v>
      </c>
      <c r="B88" s="72">
        <v>27864255</v>
      </c>
      <c r="C88" s="72">
        <v>0</v>
      </c>
      <c r="D88" s="72">
        <v>0</v>
      </c>
      <c r="E88" s="72">
        <f t="shared" si="316"/>
        <v>27864255</v>
      </c>
      <c r="G88" s="29" t="s">
        <v>18</v>
      </c>
      <c r="H88" s="30">
        <f>+E88</f>
        <v>27864255</v>
      </c>
      <c r="I88" s="75">
        <v>0</v>
      </c>
      <c r="J88" s="75">
        <v>0</v>
      </c>
      <c r="K88" s="30">
        <f t="shared" si="317"/>
        <v>27864255</v>
      </c>
      <c r="M88" s="58" t="s">
        <v>18</v>
      </c>
      <c r="N88" s="59">
        <f t="shared" si="318"/>
        <v>27864255</v>
      </c>
      <c r="O88" s="77">
        <v>0</v>
      </c>
      <c r="P88" s="77">
        <v>0</v>
      </c>
      <c r="Q88" s="59">
        <f t="shared" si="319"/>
        <v>27864255</v>
      </c>
      <c r="S88" s="88" t="s">
        <v>18</v>
      </c>
      <c r="T88" s="89">
        <f t="shared" si="320"/>
        <v>27864255</v>
      </c>
      <c r="U88" s="93">
        <v>0</v>
      </c>
      <c r="V88" s="93">
        <v>0</v>
      </c>
      <c r="W88" s="89">
        <f t="shared" si="321"/>
        <v>27864255</v>
      </c>
      <c r="Y88" s="116" t="s">
        <v>18</v>
      </c>
      <c r="Z88" s="117">
        <f t="shared" si="322"/>
        <v>27864255</v>
      </c>
      <c r="AA88" s="118">
        <v>0</v>
      </c>
      <c r="AB88" s="118">
        <v>0</v>
      </c>
      <c r="AC88" s="117">
        <f t="shared" si="323"/>
        <v>27864255</v>
      </c>
      <c r="AE88" s="145" t="s">
        <v>18</v>
      </c>
      <c r="AF88" s="146">
        <f t="shared" si="324"/>
        <v>27864255</v>
      </c>
      <c r="AG88" s="147">
        <v>0</v>
      </c>
      <c r="AH88" s="147">
        <v>0</v>
      </c>
      <c r="AI88" s="146">
        <f t="shared" si="325"/>
        <v>27864255</v>
      </c>
      <c r="AK88" s="175" t="s">
        <v>18</v>
      </c>
      <c r="AL88" s="176">
        <f t="shared" si="326"/>
        <v>27864255</v>
      </c>
      <c r="AM88" s="177">
        <v>0</v>
      </c>
      <c r="AN88" s="177">
        <v>0</v>
      </c>
      <c r="AO88" s="176">
        <f t="shared" si="327"/>
        <v>27864255</v>
      </c>
      <c r="AQ88" s="145" t="s">
        <v>18</v>
      </c>
      <c r="AR88" s="146">
        <f t="shared" si="328"/>
        <v>27864255</v>
      </c>
      <c r="AS88" s="147">
        <v>0</v>
      </c>
      <c r="AT88" s="147">
        <v>0</v>
      </c>
      <c r="AU88" s="146">
        <f t="shared" si="329"/>
        <v>27864255</v>
      </c>
      <c r="AW88" s="207" t="s">
        <v>18</v>
      </c>
      <c r="AX88" s="208">
        <f t="shared" si="330"/>
        <v>27864255</v>
      </c>
      <c r="AY88" s="209">
        <v>0</v>
      </c>
      <c r="AZ88" s="209">
        <v>0</v>
      </c>
      <c r="BA88" s="208">
        <f t="shared" si="331"/>
        <v>27864255</v>
      </c>
      <c r="BC88" s="239" t="s">
        <v>18</v>
      </c>
      <c r="BD88" s="240">
        <f t="shared" si="332"/>
        <v>27864255</v>
      </c>
      <c r="BE88" s="240">
        <v>0</v>
      </c>
      <c r="BF88" s="240">
        <v>0</v>
      </c>
      <c r="BG88" s="240">
        <f t="shared" si="333"/>
        <v>27864255</v>
      </c>
      <c r="BI88" s="183" t="s">
        <v>18</v>
      </c>
      <c r="BJ88" s="177">
        <f t="shared" si="334"/>
        <v>27864255</v>
      </c>
      <c r="BK88" s="357">
        <v>0</v>
      </c>
      <c r="BL88" s="357">
        <v>0</v>
      </c>
      <c r="BM88" s="177">
        <f t="shared" si="335"/>
        <v>27864255</v>
      </c>
      <c r="BO88" s="280" t="s">
        <v>18</v>
      </c>
      <c r="BP88" s="281">
        <f t="shared" si="336"/>
        <v>27864255</v>
      </c>
      <c r="BQ88" s="358">
        <v>0</v>
      </c>
      <c r="BR88" s="358">
        <v>0</v>
      </c>
      <c r="BS88" s="281">
        <f t="shared" si="337"/>
        <v>27864255</v>
      </c>
      <c r="BU88" s="436" t="s">
        <v>18</v>
      </c>
      <c r="BV88" s="435">
        <f>+B88</f>
        <v>27864255</v>
      </c>
      <c r="BW88" s="435">
        <f t="shared" si="338"/>
        <v>0</v>
      </c>
      <c r="BX88" s="435">
        <f t="shared" si="338"/>
        <v>0</v>
      </c>
      <c r="BY88" s="435">
        <f t="shared" si="339"/>
        <v>27864255</v>
      </c>
      <c r="CB88" s="195"/>
    </row>
    <row r="89" spans="1:80" ht="22.5" customHeight="1" x14ac:dyDescent="0.2">
      <c r="A89" s="13" t="s">
        <v>82</v>
      </c>
      <c r="B89" s="72">
        <v>718219</v>
      </c>
      <c r="C89" s="72">
        <v>0</v>
      </c>
      <c r="D89" s="72">
        <v>0</v>
      </c>
      <c r="E89" s="72">
        <f t="shared" si="316"/>
        <v>718219</v>
      </c>
      <c r="G89" s="29" t="s">
        <v>82</v>
      </c>
      <c r="H89" s="30">
        <f>+E89</f>
        <v>718219</v>
      </c>
      <c r="I89" s="75">
        <v>0</v>
      </c>
      <c r="J89" s="75">
        <v>0</v>
      </c>
      <c r="K89" s="30">
        <f t="shared" si="317"/>
        <v>718219</v>
      </c>
      <c r="M89" s="58" t="s">
        <v>82</v>
      </c>
      <c r="N89" s="59">
        <f t="shared" si="318"/>
        <v>718219</v>
      </c>
      <c r="O89" s="77">
        <v>0</v>
      </c>
      <c r="P89" s="77">
        <v>0</v>
      </c>
      <c r="Q89" s="59">
        <f t="shared" si="319"/>
        <v>718219</v>
      </c>
      <c r="S89" s="88" t="s">
        <v>82</v>
      </c>
      <c r="T89" s="89">
        <f t="shared" si="320"/>
        <v>718219</v>
      </c>
      <c r="U89" s="93">
        <v>0</v>
      </c>
      <c r="V89" s="93">
        <v>0</v>
      </c>
      <c r="W89" s="89">
        <f t="shared" si="321"/>
        <v>718219</v>
      </c>
      <c r="Y89" s="116" t="s">
        <v>82</v>
      </c>
      <c r="Z89" s="117">
        <f t="shared" si="322"/>
        <v>718219</v>
      </c>
      <c r="AA89" s="118">
        <v>0</v>
      </c>
      <c r="AB89" s="118">
        <v>0</v>
      </c>
      <c r="AC89" s="117">
        <f t="shared" si="323"/>
        <v>718219</v>
      </c>
      <c r="AE89" s="145" t="s">
        <v>82</v>
      </c>
      <c r="AF89" s="146">
        <f t="shared" si="324"/>
        <v>718219</v>
      </c>
      <c r="AG89" s="147">
        <v>0</v>
      </c>
      <c r="AH89" s="147">
        <v>0</v>
      </c>
      <c r="AI89" s="146">
        <f t="shared" si="325"/>
        <v>718219</v>
      </c>
      <c r="AK89" s="175" t="s">
        <v>82</v>
      </c>
      <c r="AL89" s="176">
        <f t="shared" si="326"/>
        <v>718219</v>
      </c>
      <c r="AM89" s="177">
        <v>0</v>
      </c>
      <c r="AN89" s="177">
        <v>0</v>
      </c>
      <c r="AO89" s="176">
        <f t="shared" si="327"/>
        <v>718219</v>
      </c>
      <c r="AQ89" s="145" t="s">
        <v>82</v>
      </c>
      <c r="AR89" s="146">
        <f t="shared" si="328"/>
        <v>718219</v>
      </c>
      <c r="AS89" s="147">
        <v>0</v>
      </c>
      <c r="AT89" s="147">
        <v>0</v>
      </c>
      <c r="AU89" s="146">
        <f t="shared" si="329"/>
        <v>718219</v>
      </c>
      <c r="AW89" s="207" t="s">
        <v>82</v>
      </c>
      <c r="AX89" s="208">
        <f t="shared" si="330"/>
        <v>718219</v>
      </c>
      <c r="AY89" s="209">
        <v>0</v>
      </c>
      <c r="AZ89" s="209">
        <v>0</v>
      </c>
      <c r="BA89" s="208">
        <f t="shared" si="331"/>
        <v>718219</v>
      </c>
      <c r="BC89" s="239" t="s">
        <v>82</v>
      </c>
      <c r="BD89" s="240">
        <f t="shared" si="332"/>
        <v>718219</v>
      </c>
      <c r="BE89" s="240">
        <v>0</v>
      </c>
      <c r="BF89" s="240">
        <v>0</v>
      </c>
      <c r="BG89" s="240">
        <f t="shared" si="333"/>
        <v>718219</v>
      </c>
      <c r="BI89" s="183" t="s">
        <v>82</v>
      </c>
      <c r="BJ89" s="177">
        <f t="shared" si="334"/>
        <v>718219</v>
      </c>
      <c r="BK89" s="357">
        <v>0</v>
      </c>
      <c r="BL89" s="357">
        <v>0</v>
      </c>
      <c r="BM89" s="177">
        <f t="shared" si="335"/>
        <v>718219</v>
      </c>
      <c r="BO89" s="280" t="s">
        <v>82</v>
      </c>
      <c r="BP89" s="281">
        <f t="shared" si="336"/>
        <v>718219</v>
      </c>
      <c r="BQ89" s="358">
        <v>0</v>
      </c>
      <c r="BR89" s="358">
        <v>0</v>
      </c>
      <c r="BS89" s="281">
        <f t="shared" si="337"/>
        <v>718219</v>
      </c>
      <c r="BU89" s="436" t="s">
        <v>82</v>
      </c>
      <c r="BV89" s="435">
        <f>+B89</f>
        <v>718219</v>
      </c>
      <c r="BW89" s="435">
        <f t="shared" si="338"/>
        <v>0</v>
      </c>
      <c r="BX89" s="435">
        <f t="shared" si="338"/>
        <v>0</v>
      </c>
      <c r="BY89" s="435">
        <f t="shared" si="339"/>
        <v>718219</v>
      </c>
      <c r="CB89" s="195"/>
    </row>
    <row r="90" spans="1:80" ht="22.5" customHeight="1" x14ac:dyDescent="0.2">
      <c r="A90" s="3"/>
      <c r="C90" s="298"/>
      <c r="D90" s="251"/>
      <c r="E90" s="251"/>
      <c r="G90" s="24"/>
      <c r="H90" s="23"/>
      <c r="I90" s="313"/>
      <c r="J90" s="312"/>
      <c r="K90" s="23"/>
      <c r="M90" s="53"/>
      <c r="N90" s="52"/>
      <c r="O90" s="319"/>
      <c r="P90" s="318"/>
      <c r="Q90" s="52"/>
      <c r="S90" s="83"/>
      <c r="T90" s="82"/>
      <c r="U90" s="324"/>
      <c r="V90" s="323"/>
      <c r="W90" s="82"/>
      <c r="Y90" s="111"/>
      <c r="Z90" s="110"/>
      <c r="AA90" s="332"/>
      <c r="AB90" s="331"/>
      <c r="AC90" s="110"/>
      <c r="AE90" s="140"/>
      <c r="AF90" s="139"/>
      <c r="AG90" s="163"/>
      <c r="AH90" s="164"/>
      <c r="AI90" s="139"/>
      <c r="AK90" s="170"/>
      <c r="AL90" s="169"/>
      <c r="AM90" s="184"/>
      <c r="AN90" s="185"/>
      <c r="AO90" s="169"/>
      <c r="AQ90" s="140"/>
      <c r="AR90" s="139"/>
      <c r="AS90" s="163"/>
      <c r="AT90" s="164"/>
      <c r="AU90" s="139"/>
      <c r="AW90" s="202"/>
      <c r="AX90" s="201"/>
      <c r="AY90" s="216"/>
      <c r="AZ90" s="217"/>
      <c r="BA90" s="201"/>
      <c r="BC90" s="234"/>
      <c r="BD90" s="233"/>
      <c r="BE90" s="243"/>
      <c r="BF90" s="233"/>
      <c r="BG90" s="233"/>
      <c r="BI90" s="257"/>
      <c r="BJ90" s="185"/>
      <c r="BK90" s="184"/>
      <c r="BL90" s="185"/>
      <c r="BM90" s="185"/>
      <c r="BO90" s="275"/>
      <c r="BP90" s="274"/>
      <c r="BQ90" s="284"/>
      <c r="BR90" s="274"/>
      <c r="BS90" s="274"/>
      <c r="BU90" s="391"/>
      <c r="BV90" s="390"/>
      <c r="BW90" s="392"/>
      <c r="BX90" s="390"/>
      <c r="BY90" s="390"/>
      <c r="CB90" s="195"/>
    </row>
    <row r="91" spans="1:80" ht="22.5" customHeight="1" x14ac:dyDescent="0.2">
      <c r="A91" s="3"/>
      <c r="B91" s="299"/>
      <c r="C91" s="251"/>
      <c r="D91" s="251"/>
      <c r="E91" s="299"/>
      <c r="G91" s="24"/>
      <c r="H91" s="33"/>
      <c r="I91" s="312"/>
      <c r="J91" s="312"/>
      <c r="K91" s="33"/>
      <c r="M91" s="53"/>
      <c r="N91" s="62"/>
      <c r="O91" s="318"/>
      <c r="P91" s="318"/>
      <c r="Q91" s="62"/>
      <c r="S91" s="83"/>
      <c r="T91" s="94"/>
      <c r="U91" s="323"/>
      <c r="V91" s="323"/>
      <c r="W91" s="94"/>
      <c r="Y91" s="111"/>
      <c r="Z91" s="125"/>
      <c r="AA91" s="331"/>
      <c r="AB91" s="331"/>
      <c r="AC91" s="125"/>
      <c r="AE91" s="140"/>
      <c r="AF91" s="154"/>
      <c r="AG91" s="164"/>
      <c r="AH91" s="164"/>
      <c r="AI91" s="154"/>
      <c r="AK91" s="170"/>
      <c r="AL91" s="186"/>
      <c r="AM91" s="185"/>
      <c r="AN91" s="185"/>
      <c r="AO91" s="186"/>
      <c r="AQ91" s="140"/>
      <c r="AR91" s="154"/>
      <c r="AS91" s="164"/>
      <c r="AT91" s="164"/>
      <c r="AU91" s="154"/>
      <c r="AW91" s="202"/>
      <c r="AX91" s="218"/>
      <c r="AY91" s="217"/>
      <c r="AZ91" s="217"/>
      <c r="BA91" s="218"/>
      <c r="BC91" s="234"/>
      <c r="BD91" s="244"/>
      <c r="BE91" s="233"/>
      <c r="BF91" s="233"/>
      <c r="BG91" s="244"/>
      <c r="BI91" s="257"/>
      <c r="BJ91" s="261"/>
      <c r="BK91" s="185"/>
      <c r="BL91" s="185"/>
      <c r="BM91" s="261"/>
      <c r="BO91" s="275"/>
      <c r="BP91" s="285"/>
      <c r="BQ91" s="274"/>
      <c r="BR91" s="274"/>
      <c r="BS91" s="285"/>
      <c r="BU91" s="391"/>
      <c r="BV91" s="393"/>
      <c r="BW91" s="390"/>
      <c r="BX91" s="390"/>
      <c r="BY91" s="393"/>
      <c r="CB91" s="195"/>
    </row>
    <row r="92" spans="1:80" ht="22.5" customHeight="1" x14ac:dyDescent="0.2">
      <c r="A92" s="1" t="s">
        <v>32</v>
      </c>
      <c r="B92" s="299"/>
      <c r="C92" s="251"/>
      <c r="D92" s="251"/>
      <c r="E92" s="299"/>
      <c r="G92" s="22" t="s">
        <v>32</v>
      </c>
      <c r="H92" s="33"/>
      <c r="I92" s="312"/>
      <c r="J92" s="312"/>
      <c r="K92" s="33"/>
      <c r="M92" s="51" t="s">
        <v>32</v>
      </c>
      <c r="N92" s="62"/>
      <c r="O92" s="318"/>
      <c r="P92" s="318"/>
      <c r="Q92" s="62"/>
      <c r="S92" s="81" t="s">
        <v>32</v>
      </c>
      <c r="T92" s="94"/>
      <c r="U92" s="323"/>
      <c r="V92" s="323"/>
      <c r="W92" s="94"/>
      <c r="Y92" s="109" t="s">
        <v>32</v>
      </c>
      <c r="Z92" s="125"/>
      <c r="AA92" s="331"/>
      <c r="AB92" s="331"/>
      <c r="AC92" s="125"/>
      <c r="AE92" s="138" t="s">
        <v>32</v>
      </c>
      <c r="AF92" s="154"/>
      <c r="AG92" s="164"/>
      <c r="AH92" s="164"/>
      <c r="AI92" s="154"/>
      <c r="AK92" s="168" t="s">
        <v>32</v>
      </c>
      <c r="AL92" s="186"/>
      <c r="AM92" s="185"/>
      <c r="AN92" s="185"/>
      <c r="AO92" s="186"/>
      <c r="AQ92" s="138" t="s">
        <v>32</v>
      </c>
      <c r="AR92" s="154"/>
      <c r="AS92" s="164"/>
      <c r="AT92" s="164"/>
      <c r="AU92" s="154"/>
      <c r="AW92" s="200" t="s">
        <v>32</v>
      </c>
      <c r="AX92" s="218"/>
      <c r="AY92" s="217"/>
      <c r="AZ92" s="217"/>
      <c r="BA92" s="218"/>
      <c r="BC92" s="232" t="s">
        <v>32</v>
      </c>
      <c r="BD92" s="244"/>
      <c r="BE92" s="233"/>
      <c r="BF92" s="233"/>
      <c r="BG92" s="244"/>
      <c r="BI92" s="256" t="s">
        <v>32</v>
      </c>
      <c r="BJ92" s="261"/>
      <c r="BK92" s="185"/>
      <c r="BL92" s="185"/>
      <c r="BM92" s="261"/>
      <c r="BO92" s="273" t="s">
        <v>32</v>
      </c>
      <c r="BP92" s="285"/>
      <c r="BQ92" s="274"/>
      <c r="BR92" s="274"/>
      <c r="BS92" s="285"/>
      <c r="BU92" s="388" t="s">
        <v>32</v>
      </c>
      <c r="BV92" s="393"/>
      <c r="BW92" s="390"/>
      <c r="BX92" s="390"/>
      <c r="BY92" s="393"/>
      <c r="CB92" s="195"/>
    </row>
    <row r="93" spans="1:80" ht="22.5" customHeight="1" x14ac:dyDescent="0.2">
      <c r="A93" s="3"/>
      <c r="B93" s="297">
        <f>+B94+B98+B102</f>
        <v>153668028</v>
      </c>
      <c r="C93" s="251"/>
      <c r="D93" s="251"/>
      <c r="E93" s="251"/>
      <c r="G93" s="24"/>
      <c r="H93" s="23"/>
      <c r="I93" s="312"/>
      <c r="J93" s="312"/>
      <c r="K93" s="23"/>
      <c r="M93" s="53"/>
      <c r="N93" s="52"/>
      <c r="O93" s="318"/>
      <c r="P93" s="318"/>
      <c r="Q93" s="52"/>
      <c r="S93" s="83"/>
      <c r="T93" s="82"/>
      <c r="U93" s="323"/>
      <c r="V93" s="323"/>
      <c r="W93" s="82"/>
      <c r="Y93" s="111"/>
      <c r="Z93" s="110"/>
      <c r="AA93" s="331"/>
      <c r="AB93" s="331"/>
      <c r="AC93" s="110"/>
      <c r="AE93" s="140"/>
      <c r="AF93" s="139"/>
      <c r="AG93" s="164"/>
      <c r="AH93" s="164"/>
      <c r="AI93" s="139"/>
      <c r="AK93" s="170"/>
      <c r="AL93" s="169"/>
      <c r="AM93" s="185"/>
      <c r="AN93" s="185"/>
      <c r="AO93" s="169"/>
      <c r="AQ93" s="140"/>
      <c r="AR93" s="139"/>
      <c r="AS93" s="164"/>
      <c r="AT93" s="164"/>
      <c r="AU93" s="139"/>
      <c r="AW93" s="202"/>
      <c r="AX93" s="201"/>
      <c r="AY93" s="217"/>
      <c r="AZ93" s="217"/>
      <c r="BA93" s="201"/>
      <c r="BC93" s="234"/>
      <c r="BD93" s="233"/>
      <c r="BE93" s="233"/>
      <c r="BF93" s="233"/>
      <c r="BG93" s="233"/>
      <c r="BI93" s="257"/>
      <c r="BJ93" s="185"/>
      <c r="BK93" s="185"/>
      <c r="BL93" s="185"/>
      <c r="BM93" s="185"/>
      <c r="BO93" s="275"/>
      <c r="BP93" s="274"/>
      <c r="BQ93" s="274"/>
      <c r="BR93" s="274"/>
      <c r="BS93" s="274"/>
      <c r="BU93" s="391"/>
      <c r="BV93" s="390"/>
      <c r="BW93" s="390"/>
      <c r="BX93" s="390"/>
      <c r="BY93" s="390"/>
      <c r="CB93" s="195"/>
    </row>
    <row r="94" spans="1:80" s="18" customFormat="1" ht="22.5" customHeight="1" x14ac:dyDescent="0.2">
      <c r="A94" s="15" t="s">
        <v>13</v>
      </c>
      <c r="B94" s="294">
        <f>+B96</f>
        <v>2046193</v>
      </c>
      <c r="C94" s="294">
        <f t="shared" ref="C94:D94" si="340">+C96</f>
        <v>0</v>
      </c>
      <c r="D94" s="294">
        <f t="shared" si="340"/>
        <v>0</v>
      </c>
      <c r="E94" s="294">
        <f>+B94-C94-D94</f>
        <v>2046193</v>
      </c>
      <c r="G94" s="25" t="s">
        <v>13</v>
      </c>
      <c r="H94" s="26">
        <f>+H96</f>
        <v>2046193</v>
      </c>
      <c r="I94" s="308">
        <f t="shared" ref="I94:J94" si="341">+I96</f>
        <v>0</v>
      </c>
      <c r="J94" s="308">
        <f t="shared" si="341"/>
        <v>0</v>
      </c>
      <c r="K94" s="26">
        <f>+H94-I94-J94</f>
        <v>2046193</v>
      </c>
      <c r="M94" s="54" t="s">
        <v>13</v>
      </c>
      <c r="N94" s="55">
        <f>+N96</f>
        <v>2046193</v>
      </c>
      <c r="O94" s="314">
        <f t="shared" ref="O94:P94" si="342">+O96</f>
        <v>0</v>
      </c>
      <c r="P94" s="314">
        <f t="shared" si="342"/>
        <v>0</v>
      </c>
      <c r="Q94" s="55">
        <f>+N94-O94-P94</f>
        <v>2046193</v>
      </c>
      <c r="S94" s="84" t="s">
        <v>13</v>
      </c>
      <c r="T94" s="85">
        <f>+T96</f>
        <v>2046193</v>
      </c>
      <c r="U94" s="104">
        <f t="shared" ref="U94:V94" si="343">+U96</f>
        <v>0</v>
      </c>
      <c r="V94" s="104">
        <f t="shared" si="343"/>
        <v>0</v>
      </c>
      <c r="W94" s="85">
        <f>+T94-U94-V94</f>
        <v>2046193</v>
      </c>
      <c r="Y94" s="112" t="s">
        <v>13</v>
      </c>
      <c r="Z94" s="113">
        <f>+Z96</f>
        <v>2046193</v>
      </c>
      <c r="AA94" s="122">
        <f t="shared" ref="AA94:AB94" si="344">+AA96</f>
        <v>0</v>
      </c>
      <c r="AB94" s="122">
        <f t="shared" si="344"/>
        <v>0</v>
      </c>
      <c r="AC94" s="113">
        <f>+Z94-AA94-AB94</f>
        <v>2046193</v>
      </c>
      <c r="AE94" s="141" t="s">
        <v>13</v>
      </c>
      <c r="AF94" s="142">
        <f>+AF96</f>
        <v>2046193</v>
      </c>
      <c r="AG94" s="151">
        <f t="shared" ref="AG94:AH94" si="345">+AG96</f>
        <v>0</v>
      </c>
      <c r="AH94" s="151">
        <f t="shared" si="345"/>
        <v>0</v>
      </c>
      <c r="AI94" s="142">
        <f>+AF94-AG94-AH94</f>
        <v>2046193</v>
      </c>
      <c r="AK94" s="171" t="s">
        <v>13</v>
      </c>
      <c r="AL94" s="172">
        <f>+AL96</f>
        <v>2046193</v>
      </c>
      <c r="AM94" s="181">
        <f t="shared" ref="AM94:AN94" si="346">+AM96</f>
        <v>0</v>
      </c>
      <c r="AN94" s="181">
        <f t="shared" si="346"/>
        <v>0</v>
      </c>
      <c r="AO94" s="172">
        <f>+AL94-AM94-AN94</f>
        <v>2046193</v>
      </c>
      <c r="AQ94" s="141" t="s">
        <v>13</v>
      </c>
      <c r="AR94" s="142">
        <f>+AR96</f>
        <v>2046193</v>
      </c>
      <c r="AS94" s="151">
        <f t="shared" ref="AS94:AT94" si="347">+AS96</f>
        <v>0</v>
      </c>
      <c r="AT94" s="151">
        <f t="shared" si="347"/>
        <v>0</v>
      </c>
      <c r="AU94" s="142">
        <f>+AR94-AS94-AT94</f>
        <v>2046193</v>
      </c>
      <c r="AW94" s="203" t="s">
        <v>13</v>
      </c>
      <c r="AX94" s="204">
        <f>+AX96</f>
        <v>2046193</v>
      </c>
      <c r="AY94" s="213">
        <v>0</v>
      </c>
      <c r="AZ94" s="213">
        <v>0</v>
      </c>
      <c r="BA94" s="204">
        <f>+AX94-AY94-AZ94</f>
        <v>2046193</v>
      </c>
      <c r="BC94" s="235" t="s">
        <v>13</v>
      </c>
      <c r="BD94" s="236">
        <f>+BD96</f>
        <v>2046193</v>
      </c>
      <c r="BE94" s="236">
        <f t="shared" ref="BE94:BF94" si="348">+BE96</f>
        <v>0</v>
      </c>
      <c r="BF94" s="236">
        <f t="shared" si="348"/>
        <v>0</v>
      </c>
      <c r="BG94" s="236">
        <f>+BD94-BE94-BF94</f>
        <v>2046193</v>
      </c>
      <c r="BI94" s="258" t="s">
        <v>13</v>
      </c>
      <c r="BJ94" s="181">
        <f>+BJ96</f>
        <v>2046193</v>
      </c>
      <c r="BK94" s="181">
        <f t="shared" ref="BK94:BL94" si="349">+BK96</f>
        <v>0</v>
      </c>
      <c r="BL94" s="181">
        <f t="shared" si="349"/>
        <v>0</v>
      </c>
      <c r="BM94" s="181">
        <f>+BJ94-BK94-BL94</f>
        <v>2046193</v>
      </c>
      <c r="BO94" s="276" t="s">
        <v>13</v>
      </c>
      <c r="BP94" s="277">
        <f>+BP96</f>
        <v>2046193</v>
      </c>
      <c r="BQ94" s="277">
        <f t="shared" ref="BQ94:BR94" si="350">+BQ96</f>
        <v>0</v>
      </c>
      <c r="BR94" s="277">
        <f t="shared" si="350"/>
        <v>0</v>
      </c>
      <c r="BS94" s="277">
        <f>+BP94-BQ94-BR94</f>
        <v>2046193</v>
      </c>
      <c r="BU94" s="371" t="s">
        <v>13</v>
      </c>
      <c r="BV94" s="373">
        <f>+BV96</f>
        <v>2046193</v>
      </c>
      <c r="BW94" s="373">
        <f t="shared" ref="BW94:BX94" si="351">+BW96</f>
        <v>0</v>
      </c>
      <c r="BX94" s="373">
        <f t="shared" si="351"/>
        <v>0</v>
      </c>
      <c r="BY94" s="373">
        <f>+BV94-BW94-BX94</f>
        <v>2046193</v>
      </c>
      <c r="BZ94" s="196">
        <f>+BY94+BY98+BY102</f>
        <v>153668028</v>
      </c>
      <c r="CA94" s="196">
        <f>+BZ95-BZ94</f>
        <v>0</v>
      </c>
      <c r="CB94" s="195"/>
    </row>
    <row r="95" spans="1:80" ht="22.5" customHeight="1" x14ac:dyDescent="0.2">
      <c r="A95" s="11" t="s">
        <v>0</v>
      </c>
      <c r="B95" s="295"/>
      <c r="C95" s="295"/>
      <c r="D95" s="295"/>
      <c r="E95" s="295"/>
      <c r="G95" s="27" t="s">
        <v>0</v>
      </c>
      <c r="H95" s="28"/>
      <c r="I95" s="309"/>
      <c r="J95" s="309"/>
      <c r="K95" s="28"/>
      <c r="M95" s="56" t="s">
        <v>0</v>
      </c>
      <c r="N95" s="57"/>
      <c r="O95" s="315"/>
      <c r="P95" s="315"/>
      <c r="Q95" s="57"/>
      <c r="S95" s="86" t="s">
        <v>0</v>
      </c>
      <c r="T95" s="87"/>
      <c r="U95" s="105"/>
      <c r="V95" s="105"/>
      <c r="W95" s="87"/>
      <c r="Y95" s="114" t="s">
        <v>0</v>
      </c>
      <c r="Z95" s="115"/>
      <c r="AA95" s="123"/>
      <c r="AB95" s="123"/>
      <c r="AC95" s="115"/>
      <c r="AE95" s="143" t="s">
        <v>0</v>
      </c>
      <c r="AF95" s="144"/>
      <c r="AG95" s="152"/>
      <c r="AH95" s="152"/>
      <c r="AI95" s="144"/>
      <c r="AK95" s="173" t="s">
        <v>0</v>
      </c>
      <c r="AL95" s="174"/>
      <c r="AM95" s="182"/>
      <c r="AN95" s="182"/>
      <c r="AO95" s="174"/>
      <c r="AQ95" s="143" t="s">
        <v>0</v>
      </c>
      <c r="AR95" s="144"/>
      <c r="AS95" s="152"/>
      <c r="AT95" s="152"/>
      <c r="AU95" s="144"/>
      <c r="AW95" s="205" t="s">
        <v>0</v>
      </c>
      <c r="AX95" s="206"/>
      <c r="AY95" s="214"/>
      <c r="AZ95" s="214"/>
      <c r="BA95" s="206"/>
      <c r="BC95" s="237" t="s">
        <v>0</v>
      </c>
      <c r="BD95" s="238"/>
      <c r="BE95" s="238"/>
      <c r="BF95" s="238"/>
      <c r="BG95" s="238"/>
      <c r="BI95" s="259" t="s">
        <v>0</v>
      </c>
      <c r="BJ95" s="182"/>
      <c r="BK95" s="182"/>
      <c r="BL95" s="182"/>
      <c r="BM95" s="182"/>
      <c r="BO95" s="278" t="s">
        <v>0</v>
      </c>
      <c r="BP95" s="279"/>
      <c r="BQ95" s="279"/>
      <c r="BR95" s="279"/>
      <c r="BS95" s="279"/>
      <c r="BU95" s="437" t="s">
        <v>0</v>
      </c>
      <c r="BV95" s="438"/>
      <c r="BW95" s="438"/>
      <c r="BX95" s="438"/>
      <c r="BY95" s="438"/>
      <c r="BZ95" s="195">
        <v>153668028</v>
      </c>
      <c r="CB95" s="195"/>
    </row>
    <row r="96" spans="1:80" ht="22.5" customHeight="1" x14ac:dyDescent="0.2">
      <c r="A96" s="13" t="s">
        <v>28</v>
      </c>
      <c r="B96" s="72">
        <v>2046193</v>
      </c>
      <c r="C96" s="72">
        <v>0</v>
      </c>
      <c r="D96" s="72">
        <v>0</v>
      </c>
      <c r="E96" s="72">
        <f>+B96-C96-D96</f>
        <v>2046193</v>
      </c>
      <c r="G96" s="29" t="s">
        <v>28</v>
      </c>
      <c r="H96" s="30">
        <f>+E96</f>
        <v>2046193</v>
      </c>
      <c r="I96" s="75">
        <v>0</v>
      </c>
      <c r="J96" s="75">
        <v>0</v>
      </c>
      <c r="K96" s="30">
        <f>+H96-I96-J96</f>
        <v>2046193</v>
      </c>
      <c r="M96" s="58" t="s">
        <v>28</v>
      </c>
      <c r="N96" s="59">
        <f>+K96</f>
        <v>2046193</v>
      </c>
      <c r="O96" s="59">
        <v>0</v>
      </c>
      <c r="P96" s="59">
        <v>0</v>
      </c>
      <c r="Q96" s="59">
        <f>+N96-O96-P96</f>
        <v>2046193</v>
      </c>
      <c r="S96" s="88" t="s">
        <v>28</v>
      </c>
      <c r="T96" s="89">
        <f>+Q96</f>
        <v>2046193</v>
      </c>
      <c r="U96" s="93">
        <v>0</v>
      </c>
      <c r="V96" s="93">
        <v>0</v>
      </c>
      <c r="W96" s="89">
        <f>+T96-U96-V96</f>
        <v>2046193</v>
      </c>
      <c r="Y96" s="116" t="s">
        <v>28</v>
      </c>
      <c r="Z96" s="117">
        <f>+W96</f>
        <v>2046193</v>
      </c>
      <c r="AA96" s="118">
        <v>0</v>
      </c>
      <c r="AB96" s="118">
        <v>0</v>
      </c>
      <c r="AC96" s="117">
        <f>+Z96-AA96-AB96</f>
        <v>2046193</v>
      </c>
      <c r="AE96" s="145" t="s">
        <v>28</v>
      </c>
      <c r="AF96" s="146">
        <f>+AC96</f>
        <v>2046193</v>
      </c>
      <c r="AG96" s="147">
        <v>0</v>
      </c>
      <c r="AH96" s="147">
        <v>0</v>
      </c>
      <c r="AI96" s="146">
        <f>+AF96-AG96-AH96</f>
        <v>2046193</v>
      </c>
      <c r="AK96" s="175" t="s">
        <v>28</v>
      </c>
      <c r="AL96" s="176">
        <f>+AI96</f>
        <v>2046193</v>
      </c>
      <c r="AM96" s="177">
        <v>0</v>
      </c>
      <c r="AN96" s="177">
        <v>0</v>
      </c>
      <c r="AO96" s="176">
        <f>+AL96-AM96-AN96</f>
        <v>2046193</v>
      </c>
      <c r="AQ96" s="145" t="s">
        <v>28</v>
      </c>
      <c r="AR96" s="146">
        <f>+AO96</f>
        <v>2046193</v>
      </c>
      <c r="AS96" s="147">
        <v>0</v>
      </c>
      <c r="AT96" s="147">
        <v>0</v>
      </c>
      <c r="AU96" s="146">
        <f>+AR96-AS96-AT96</f>
        <v>2046193</v>
      </c>
      <c r="AW96" s="207" t="s">
        <v>28</v>
      </c>
      <c r="AX96" s="208">
        <f>+AU96</f>
        <v>2046193</v>
      </c>
      <c r="AY96" s="209">
        <v>0</v>
      </c>
      <c r="AZ96" s="209">
        <v>0</v>
      </c>
      <c r="BA96" s="208">
        <f>+AX96-AY96-AZ96</f>
        <v>2046193</v>
      </c>
      <c r="BC96" s="239" t="s">
        <v>28</v>
      </c>
      <c r="BD96" s="240">
        <f>+BA96</f>
        <v>2046193</v>
      </c>
      <c r="BE96" s="240">
        <v>0</v>
      </c>
      <c r="BF96" s="240">
        <v>0</v>
      </c>
      <c r="BG96" s="240">
        <f>+BD96-BE96-BF96</f>
        <v>2046193</v>
      </c>
      <c r="BI96" s="183" t="s">
        <v>28</v>
      </c>
      <c r="BJ96" s="177">
        <f>+BG96</f>
        <v>2046193</v>
      </c>
      <c r="BK96" s="357">
        <v>0</v>
      </c>
      <c r="BL96" s="357">
        <v>0</v>
      </c>
      <c r="BM96" s="177">
        <f>+BJ96-BK96-BL96</f>
        <v>2046193</v>
      </c>
      <c r="BO96" s="280" t="s">
        <v>28</v>
      </c>
      <c r="BP96" s="281">
        <f>+BM96</f>
        <v>2046193</v>
      </c>
      <c r="BQ96" s="358">
        <v>0</v>
      </c>
      <c r="BR96" s="358">
        <v>0</v>
      </c>
      <c r="BS96" s="281">
        <f>+BP96-BQ96-BR96</f>
        <v>2046193</v>
      </c>
      <c r="BU96" s="436" t="s">
        <v>28</v>
      </c>
      <c r="BV96" s="435">
        <f>+B96</f>
        <v>2046193</v>
      </c>
      <c r="BW96" s="435">
        <f>+C96+I96+O96+U96+AA96+AG96+AM96+AS96+AY96+BE96+BK96+BQ96</f>
        <v>0</v>
      </c>
      <c r="BX96" s="435">
        <f>+D96+J96+P96+V96+AB96+AH96+AN96+AT96+AZ96+BF96+BL96+BR96</f>
        <v>0</v>
      </c>
      <c r="BY96" s="435">
        <f>+BV96-BW96-BX96</f>
        <v>2046193</v>
      </c>
      <c r="CB96" s="195"/>
    </row>
    <row r="97" spans="1:80" ht="22.5" customHeight="1" x14ac:dyDescent="0.2">
      <c r="A97" s="17"/>
      <c r="B97" s="293"/>
      <c r="C97" s="293"/>
      <c r="D97" s="293"/>
      <c r="E97" s="293"/>
      <c r="G97" s="31"/>
      <c r="H97" s="32"/>
      <c r="I97" s="310"/>
      <c r="J97" s="310"/>
      <c r="K97" s="32"/>
      <c r="M97" s="60"/>
      <c r="N97" s="61"/>
      <c r="O97" s="61"/>
      <c r="P97" s="61"/>
      <c r="Q97" s="61"/>
      <c r="S97" s="90"/>
      <c r="T97" s="91"/>
      <c r="U97" s="103"/>
      <c r="V97" s="103"/>
      <c r="W97" s="91"/>
      <c r="Y97" s="119"/>
      <c r="Z97" s="120"/>
      <c r="AA97" s="121"/>
      <c r="AB97" s="121"/>
      <c r="AC97" s="120"/>
      <c r="AE97" s="148"/>
      <c r="AF97" s="149"/>
      <c r="AG97" s="150"/>
      <c r="AH97" s="150"/>
      <c r="AI97" s="149"/>
      <c r="AK97" s="178"/>
      <c r="AL97" s="179"/>
      <c r="AM97" s="180"/>
      <c r="AN97" s="180"/>
      <c r="AO97" s="179"/>
      <c r="AQ97" s="148"/>
      <c r="AR97" s="149"/>
      <c r="AS97" s="150"/>
      <c r="AT97" s="150"/>
      <c r="AU97" s="149"/>
      <c r="AW97" s="210"/>
      <c r="AX97" s="211"/>
      <c r="AY97" s="212"/>
      <c r="AZ97" s="212"/>
      <c r="BA97" s="211"/>
      <c r="BC97" s="241"/>
      <c r="BD97" s="242"/>
      <c r="BE97" s="242"/>
      <c r="BF97" s="242"/>
      <c r="BG97" s="242"/>
      <c r="BI97" s="260"/>
      <c r="BJ97" s="180"/>
      <c r="BK97" s="180"/>
      <c r="BL97" s="180"/>
      <c r="BM97" s="180"/>
      <c r="BO97" s="282"/>
      <c r="BP97" s="283"/>
      <c r="BQ97" s="283"/>
      <c r="BR97" s="283"/>
      <c r="BS97" s="283"/>
      <c r="BU97" s="379"/>
      <c r="BV97" s="380"/>
      <c r="BW97" s="380"/>
      <c r="BX97" s="380"/>
      <c r="BY97" s="380"/>
      <c r="CB97" s="195"/>
    </row>
    <row r="98" spans="1:80" s="18" customFormat="1" ht="22.5" customHeight="1" x14ac:dyDescent="0.2">
      <c r="A98" s="15" t="s">
        <v>11</v>
      </c>
      <c r="B98" s="294">
        <f>SUM(B100:B100)</f>
        <v>118360932</v>
      </c>
      <c r="C98" s="294">
        <f>SUM(C100:C100)</f>
        <v>0</v>
      </c>
      <c r="D98" s="294">
        <f>SUM(D100:D100)</f>
        <v>0</v>
      </c>
      <c r="E98" s="294">
        <f>+B98-C98-D98</f>
        <v>118360932</v>
      </c>
      <c r="G98" s="25" t="s">
        <v>11</v>
      </c>
      <c r="H98" s="26">
        <f>SUM(H100:H100)</f>
        <v>118360932</v>
      </c>
      <c r="I98" s="308">
        <f>SUM(I100:I100)</f>
        <v>0</v>
      </c>
      <c r="J98" s="308">
        <f>SUM(J100:J100)</f>
        <v>0</v>
      </c>
      <c r="K98" s="26">
        <f>+H98-I98-J98</f>
        <v>118360932</v>
      </c>
      <c r="M98" s="54" t="s">
        <v>11</v>
      </c>
      <c r="N98" s="55">
        <f>SUM(N100:N100)</f>
        <v>118360932</v>
      </c>
      <c r="O98" s="55">
        <f>SUM(O100:O100)</f>
        <v>0</v>
      </c>
      <c r="P98" s="55">
        <f>SUM(P100:P100)</f>
        <v>0</v>
      </c>
      <c r="Q98" s="55">
        <f>+N98-O98-P98</f>
        <v>118360932</v>
      </c>
      <c r="S98" s="84" t="s">
        <v>11</v>
      </c>
      <c r="T98" s="85">
        <f>SUM(T100:T100)</f>
        <v>118360932</v>
      </c>
      <c r="U98" s="104">
        <f>SUM(U100:U100)</f>
        <v>0</v>
      </c>
      <c r="V98" s="104">
        <f>SUM(V100:V100)</f>
        <v>0</v>
      </c>
      <c r="W98" s="85">
        <f>+T98-U98-V98</f>
        <v>118360932</v>
      </c>
      <c r="Y98" s="112" t="s">
        <v>11</v>
      </c>
      <c r="Z98" s="113">
        <f>SUM(Z100:Z100)</f>
        <v>118360932</v>
      </c>
      <c r="AA98" s="122">
        <f>SUM(AA100:AA100)</f>
        <v>0</v>
      </c>
      <c r="AB98" s="122">
        <f>SUM(AB100:AB100)</f>
        <v>0</v>
      </c>
      <c r="AC98" s="113">
        <f>+Z98-AA98-AB98</f>
        <v>118360932</v>
      </c>
      <c r="AE98" s="141" t="s">
        <v>11</v>
      </c>
      <c r="AF98" s="142">
        <f>SUM(AF100:AF100)</f>
        <v>118360932</v>
      </c>
      <c r="AG98" s="151">
        <f>SUM(AG100:AG100)</f>
        <v>0</v>
      </c>
      <c r="AH98" s="151">
        <f>SUM(AH100:AH100)</f>
        <v>0</v>
      </c>
      <c r="AI98" s="142">
        <f>+AF98-AG98-AH98</f>
        <v>118360932</v>
      </c>
      <c r="AK98" s="171" t="s">
        <v>11</v>
      </c>
      <c r="AL98" s="172">
        <f>SUM(AL100:AL100)</f>
        <v>118360932</v>
      </c>
      <c r="AM98" s="181">
        <f>SUM(AM100:AM100)</f>
        <v>0</v>
      </c>
      <c r="AN98" s="181">
        <f>SUM(AN100:AN100)</f>
        <v>0</v>
      </c>
      <c r="AO98" s="172">
        <f>+AL98-AM98-AN98</f>
        <v>118360932</v>
      </c>
      <c r="AQ98" s="141" t="s">
        <v>11</v>
      </c>
      <c r="AR98" s="142">
        <f>SUM(AR100:AR100)</f>
        <v>118360932</v>
      </c>
      <c r="AS98" s="151">
        <f>SUM(AS100:AS100)</f>
        <v>0</v>
      </c>
      <c r="AT98" s="151">
        <f>SUM(AT100:AT100)</f>
        <v>0</v>
      </c>
      <c r="AU98" s="142">
        <f>+AR98-AS98-AT98</f>
        <v>118360932</v>
      </c>
      <c r="AW98" s="203" t="s">
        <v>11</v>
      </c>
      <c r="AX98" s="204">
        <f>SUM(AX100:AX100)</f>
        <v>118360932</v>
      </c>
      <c r="AY98" s="213">
        <v>0</v>
      </c>
      <c r="AZ98" s="213">
        <v>0</v>
      </c>
      <c r="BA98" s="204">
        <f>+AX98-AY98-AZ98</f>
        <v>118360932</v>
      </c>
      <c r="BC98" s="235" t="s">
        <v>11</v>
      </c>
      <c r="BD98" s="236">
        <f>SUM(BD100:BD100)</f>
        <v>118360932</v>
      </c>
      <c r="BE98" s="236">
        <f>SUM(BE100:BE100)</f>
        <v>0</v>
      </c>
      <c r="BF98" s="236">
        <f>SUM(BF100:BF100)</f>
        <v>0</v>
      </c>
      <c r="BG98" s="236">
        <f>+BD98-BE98-BF98</f>
        <v>118360932</v>
      </c>
      <c r="BI98" s="258" t="s">
        <v>11</v>
      </c>
      <c r="BJ98" s="181">
        <f>SUM(BJ100:BJ100)</f>
        <v>118360932</v>
      </c>
      <c r="BK98" s="181">
        <f>SUM(BK100:BK100)</f>
        <v>0</v>
      </c>
      <c r="BL98" s="181">
        <f>SUM(BL100:BL100)</f>
        <v>0</v>
      </c>
      <c r="BM98" s="181">
        <f>+BJ98-BK98-BL98</f>
        <v>118360932</v>
      </c>
      <c r="BO98" s="276" t="s">
        <v>11</v>
      </c>
      <c r="BP98" s="277">
        <f>SUM(BP100:BP100)</f>
        <v>118360932</v>
      </c>
      <c r="BQ98" s="277">
        <f>SUM(BQ100:BQ100)</f>
        <v>0</v>
      </c>
      <c r="BR98" s="277">
        <f>SUM(BR100:BR100)</f>
        <v>0</v>
      </c>
      <c r="BS98" s="277">
        <f>+BP98-BQ98-BR98</f>
        <v>118360932</v>
      </c>
      <c r="BU98" s="371" t="s">
        <v>11</v>
      </c>
      <c r="BV98" s="373">
        <f>SUM(BV100:BV100)</f>
        <v>118360932</v>
      </c>
      <c r="BW98" s="373">
        <f>SUM(BW100:BW100)</f>
        <v>0</v>
      </c>
      <c r="BX98" s="373">
        <f>SUM(BX100:BX100)</f>
        <v>0</v>
      </c>
      <c r="BY98" s="373">
        <f>+BV98-BW98-BX98</f>
        <v>118360932</v>
      </c>
      <c r="CB98" s="195"/>
    </row>
    <row r="99" spans="1:80" ht="22.5" customHeight="1" x14ac:dyDescent="0.2">
      <c r="A99" s="11" t="s">
        <v>0</v>
      </c>
      <c r="B99" s="295"/>
      <c r="C99" s="295"/>
      <c r="D99" s="295"/>
      <c r="E99" s="295"/>
      <c r="G99" s="27" t="s">
        <v>0</v>
      </c>
      <c r="H99" s="28"/>
      <c r="I99" s="309"/>
      <c r="J99" s="309"/>
      <c r="K99" s="28"/>
      <c r="M99" s="56" t="s">
        <v>0</v>
      </c>
      <c r="N99" s="57"/>
      <c r="O99" s="57"/>
      <c r="P99" s="57"/>
      <c r="Q99" s="57"/>
      <c r="S99" s="86" t="s">
        <v>0</v>
      </c>
      <c r="T99" s="87"/>
      <c r="U99" s="105"/>
      <c r="V99" s="105"/>
      <c r="W99" s="87"/>
      <c r="Y99" s="114" t="s">
        <v>0</v>
      </c>
      <c r="Z99" s="115"/>
      <c r="AA99" s="123"/>
      <c r="AB99" s="123"/>
      <c r="AC99" s="115"/>
      <c r="AE99" s="143" t="s">
        <v>0</v>
      </c>
      <c r="AF99" s="144"/>
      <c r="AG99" s="152"/>
      <c r="AH99" s="152"/>
      <c r="AI99" s="144"/>
      <c r="AK99" s="173" t="s">
        <v>0</v>
      </c>
      <c r="AL99" s="174"/>
      <c r="AM99" s="182"/>
      <c r="AN99" s="182"/>
      <c r="AO99" s="174"/>
      <c r="AQ99" s="143" t="s">
        <v>0</v>
      </c>
      <c r="AR99" s="144"/>
      <c r="AS99" s="152"/>
      <c r="AT99" s="152"/>
      <c r="AU99" s="144"/>
      <c r="AW99" s="205" t="s">
        <v>0</v>
      </c>
      <c r="AX99" s="206"/>
      <c r="AY99" s="214"/>
      <c r="AZ99" s="214"/>
      <c r="BA99" s="206"/>
      <c r="BC99" s="237" t="s">
        <v>0</v>
      </c>
      <c r="BD99" s="238"/>
      <c r="BE99" s="238"/>
      <c r="BF99" s="238"/>
      <c r="BG99" s="238"/>
      <c r="BI99" s="259" t="s">
        <v>0</v>
      </c>
      <c r="BJ99" s="182"/>
      <c r="BK99" s="182"/>
      <c r="BL99" s="182"/>
      <c r="BM99" s="182"/>
      <c r="BO99" s="278" t="s">
        <v>0</v>
      </c>
      <c r="BP99" s="279"/>
      <c r="BQ99" s="279"/>
      <c r="BR99" s="279"/>
      <c r="BS99" s="279"/>
      <c r="BU99" s="437" t="s">
        <v>0</v>
      </c>
      <c r="BV99" s="438"/>
      <c r="BW99" s="438"/>
      <c r="BX99" s="438"/>
      <c r="BY99" s="438"/>
      <c r="CB99" s="195"/>
    </row>
    <row r="100" spans="1:80" ht="22.5" customHeight="1" x14ac:dyDescent="0.2">
      <c r="A100" s="13" t="s">
        <v>28</v>
      </c>
      <c r="B100" s="72">
        <v>118360932</v>
      </c>
      <c r="C100" s="72">
        <v>0</v>
      </c>
      <c r="D100" s="72">
        <v>0</v>
      </c>
      <c r="E100" s="72">
        <f>+B100-C100-D100</f>
        <v>118360932</v>
      </c>
      <c r="G100" s="29" t="s">
        <v>28</v>
      </c>
      <c r="H100" s="30">
        <f>+E100</f>
        <v>118360932</v>
      </c>
      <c r="I100" s="75">
        <v>0</v>
      </c>
      <c r="J100" s="75">
        <v>0</v>
      </c>
      <c r="K100" s="30">
        <f>+H100-I100-J100</f>
        <v>118360932</v>
      </c>
      <c r="M100" s="58" t="s">
        <v>28</v>
      </c>
      <c r="N100" s="59">
        <f>+K100</f>
        <v>118360932</v>
      </c>
      <c r="O100" s="59">
        <v>0</v>
      </c>
      <c r="P100" s="59">
        <v>0</v>
      </c>
      <c r="Q100" s="59">
        <f>+N100-O100-P100</f>
        <v>118360932</v>
      </c>
      <c r="S100" s="88" t="s">
        <v>28</v>
      </c>
      <c r="T100" s="89">
        <f>+Q100</f>
        <v>118360932</v>
      </c>
      <c r="U100" s="93">
        <v>0</v>
      </c>
      <c r="V100" s="93">
        <v>0</v>
      </c>
      <c r="W100" s="89">
        <f>+T100-U100-V100</f>
        <v>118360932</v>
      </c>
      <c r="Y100" s="116" t="s">
        <v>28</v>
      </c>
      <c r="Z100" s="117">
        <f>+W100</f>
        <v>118360932</v>
      </c>
      <c r="AA100" s="118">
        <v>0</v>
      </c>
      <c r="AB100" s="118">
        <v>0</v>
      </c>
      <c r="AC100" s="117">
        <f>+Z100-AA100-AB100</f>
        <v>118360932</v>
      </c>
      <c r="AE100" s="145" t="s">
        <v>28</v>
      </c>
      <c r="AF100" s="146">
        <f>+AC100</f>
        <v>118360932</v>
      </c>
      <c r="AG100" s="147">
        <v>0</v>
      </c>
      <c r="AH100" s="147">
        <v>0</v>
      </c>
      <c r="AI100" s="146">
        <f>+AF100-AG100-AH100</f>
        <v>118360932</v>
      </c>
      <c r="AK100" s="175" t="s">
        <v>28</v>
      </c>
      <c r="AL100" s="176">
        <f>+AI100</f>
        <v>118360932</v>
      </c>
      <c r="AM100" s="177">
        <v>0</v>
      </c>
      <c r="AN100" s="177">
        <v>0</v>
      </c>
      <c r="AO100" s="176">
        <f>+AL100-AM100-AN100</f>
        <v>118360932</v>
      </c>
      <c r="AQ100" s="145" t="s">
        <v>28</v>
      </c>
      <c r="AR100" s="146">
        <f>+AO100</f>
        <v>118360932</v>
      </c>
      <c r="AS100" s="147">
        <v>0</v>
      </c>
      <c r="AT100" s="147">
        <v>0</v>
      </c>
      <c r="AU100" s="146">
        <f>+AR100-AS100-AT100</f>
        <v>118360932</v>
      </c>
      <c r="AW100" s="207" t="s">
        <v>28</v>
      </c>
      <c r="AX100" s="208">
        <f>+AU100</f>
        <v>118360932</v>
      </c>
      <c r="AY100" s="209">
        <v>0</v>
      </c>
      <c r="AZ100" s="209">
        <v>0</v>
      </c>
      <c r="BA100" s="208">
        <f>+AX100-AY100-AZ100</f>
        <v>118360932</v>
      </c>
      <c r="BC100" s="239" t="s">
        <v>28</v>
      </c>
      <c r="BD100" s="240">
        <f>+BA100</f>
        <v>118360932</v>
      </c>
      <c r="BE100" s="240">
        <v>0</v>
      </c>
      <c r="BF100" s="240">
        <v>0</v>
      </c>
      <c r="BG100" s="240">
        <f>+BD100-BE100-BF100</f>
        <v>118360932</v>
      </c>
      <c r="BI100" s="183" t="s">
        <v>28</v>
      </c>
      <c r="BJ100" s="177">
        <f>+BG100</f>
        <v>118360932</v>
      </c>
      <c r="BK100" s="357">
        <v>0</v>
      </c>
      <c r="BL100" s="357">
        <v>0</v>
      </c>
      <c r="BM100" s="177">
        <f>+BJ100-BK100-BL100</f>
        <v>118360932</v>
      </c>
      <c r="BO100" s="280" t="s">
        <v>28</v>
      </c>
      <c r="BP100" s="281">
        <f>+BM100</f>
        <v>118360932</v>
      </c>
      <c r="BQ100" s="358">
        <v>0</v>
      </c>
      <c r="BR100" s="358">
        <v>0</v>
      </c>
      <c r="BS100" s="281">
        <f>+BP100-BQ100-BR100</f>
        <v>118360932</v>
      </c>
      <c r="BU100" s="436" t="s">
        <v>28</v>
      </c>
      <c r="BV100" s="435">
        <f>+B100</f>
        <v>118360932</v>
      </c>
      <c r="BW100" s="435">
        <f>+C100+I100+O100+U100+AA100+AG100+AM100+AS100+AY100+BE100+BK100+BQ100</f>
        <v>0</v>
      </c>
      <c r="BX100" s="435">
        <f>+D100+J100+P100+V100+AB100+AH100+AN100+AT100+AZ100+BF100+BL100+BR100</f>
        <v>0</v>
      </c>
      <c r="BY100" s="435">
        <f>+BV100-BW100-BX100</f>
        <v>118360932</v>
      </c>
      <c r="CB100" s="195"/>
    </row>
    <row r="101" spans="1:80" ht="22.5" customHeight="1" x14ac:dyDescent="0.2">
      <c r="A101" s="3"/>
      <c r="B101" s="300"/>
      <c r="C101" s="359"/>
      <c r="D101" s="300"/>
      <c r="E101" s="300"/>
      <c r="G101" s="24"/>
      <c r="H101" s="34"/>
      <c r="I101" s="366"/>
      <c r="J101" s="366"/>
      <c r="K101" s="34"/>
      <c r="M101" s="53"/>
      <c r="N101" s="63"/>
      <c r="O101" s="63"/>
      <c r="P101" s="63"/>
      <c r="Q101" s="63"/>
      <c r="S101" s="83"/>
      <c r="T101" s="95"/>
      <c r="U101" s="325"/>
      <c r="V101" s="325"/>
      <c r="W101" s="95"/>
      <c r="Y101" s="111"/>
      <c r="Z101" s="126"/>
      <c r="AA101" s="333"/>
      <c r="AB101" s="333"/>
      <c r="AC101" s="126"/>
      <c r="AE101" s="140"/>
      <c r="AF101" s="155"/>
      <c r="AG101" s="337"/>
      <c r="AH101" s="337"/>
      <c r="AI101" s="155"/>
      <c r="AK101" s="170"/>
      <c r="AL101" s="187"/>
      <c r="AM101" s="262"/>
      <c r="AN101" s="262"/>
      <c r="AO101" s="187"/>
      <c r="AQ101" s="140"/>
      <c r="AR101" s="155"/>
      <c r="AS101" s="337"/>
      <c r="AT101" s="337"/>
      <c r="AU101" s="155"/>
      <c r="AW101" s="202"/>
      <c r="AX101" s="219"/>
      <c r="AY101" s="227"/>
      <c r="AZ101" s="227"/>
      <c r="BA101" s="219"/>
      <c r="BC101" s="234"/>
      <c r="BD101" s="245"/>
      <c r="BE101" s="245"/>
      <c r="BF101" s="245"/>
      <c r="BG101" s="245"/>
      <c r="BI101" s="257"/>
      <c r="BJ101" s="262"/>
      <c r="BK101" s="262"/>
      <c r="BL101" s="262"/>
      <c r="BM101" s="262"/>
      <c r="BO101" s="275"/>
      <c r="BP101" s="286"/>
      <c r="BQ101" s="286"/>
      <c r="BR101" s="286"/>
      <c r="BS101" s="286"/>
      <c r="BU101" s="391"/>
      <c r="BV101" s="394"/>
      <c r="BW101" s="394"/>
      <c r="BX101" s="394"/>
      <c r="BY101" s="394"/>
      <c r="CB101" s="195"/>
    </row>
    <row r="102" spans="1:80" s="18" customFormat="1" ht="22.5" customHeight="1" x14ac:dyDescent="0.2">
      <c r="A102" s="15" t="s">
        <v>12</v>
      </c>
      <c r="B102" s="294">
        <f>SUM(B104:B108)</f>
        <v>33260903</v>
      </c>
      <c r="C102" s="294">
        <f>SUM(C104:C108)</f>
        <v>0</v>
      </c>
      <c r="D102" s="294">
        <f>SUM(D104:D108)</f>
        <v>0</v>
      </c>
      <c r="E102" s="294">
        <f>+B102-C102-D102</f>
        <v>33260903</v>
      </c>
      <c r="G102" s="25" t="s">
        <v>12</v>
      </c>
      <c r="H102" s="26">
        <f>SUM(H104:H108)</f>
        <v>33260903</v>
      </c>
      <c r="I102" s="308">
        <f>SUM(I104:I108)</f>
        <v>0</v>
      </c>
      <c r="J102" s="308">
        <f>SUM(J104:J108)</f>
        <v>0</v>
      </c>
      <c r="K102" s="26">
        <f>+H102-I102-J102</f>
        <v>33260903</v>
      </c>
      <c r="M102" s="54" t="s">
        <v>12</v>
      </c>
      <c r="N102" s="55">
        <f>SUM(N104:N108)</f>
        <v>33260903</v>
      </c>
      <c r="O102" s="55">
        <f>SUM(O104:O108)</f>
        <v>0</v>
      </c>
      <c r="P102" s="55">
        <f>SUM(P104:P108)</f>
        <v>0</v>
      </c>
      <c r="Q102" s="55">
        <f>+N102-O102-P102</f>
        <v>33260903</v>
      </c>
      <c r="S102" s="84" t="s">
        <v>12</v>
      </c>
      <c r="T102" s="85">
        <f>SUM(T104:T108)</f>
        <v>33260903</v>
      </c>
      <c r="U102" s="104">
        <f>SUM(U104:U108)</f>
        <v>0</v>
      </c>
      <c r="V102" s="104">
        <f>SUM(V104:V108)</f>
        <v>0</v>
      </c>
      <c r="W102" s="85">
        <f>+T102-U102-V102</f>
        <v>33260903</v>
      </c>
      <c r="Y102" s="112" t="s">
        <v>12</v>
      </c>
      <c r="Z102" s="113">
        <f>SUM(Z104:Z108)</f>
        <v>33260903</v>
      </c>
      <c r="AA102" s="122">
        <f>SUM(AA104:AA108)</f>
        <v>0</v>
      </c>
      <c r="AB102" s="122">
        <f>SUM(AB104:AB108)</f>
        <v>0</v>
      </c>
      <c r="AC102" s="113">
        <f>+Z102-AA102-AB102</f>
        <v>33260903</v>
      </c>
      <c r="AE102" s="141" t="s">
        <v>12</v>
      </c>
      <c r="AF102" s="142">
        <f>SUM(AF104:AF108)</f>
        <v>33260903</v>
      </c>
      <c r="AG102" s="151">
        <f>SUM(AG104:AG108)</f>
        <v>0</v>
      </c>
      <c r="AH102" s="151">
        <f>SUM(AH104:AH108)</f>
        <v>0</v>
      </c>
      <c r="AI102" s="142">
        <f>+AF102-AG102-AH102</f>
        <v>33260903</v>
      </c>
      <c r="AK102" s="171" t="s">
        <v>12</v>
      </c>
      <c r="AL102" s="172">
        <f>SUM(AL104:AL108)</f>
        <v>33260903</v>
      </c>
      <c r="AM102" s="181">
        <f>SUM(AM104:AM108)</f>
        <v>0</v>
      </c>
      <c r="AN102" s="181">
        <f>SUM(AN104:AN108)</f>
        <v>0</v>
      </c>
      <c r="AO102" s="172">
        <f>+AL102-AM102-AN102</f>
        <v>33260903</v>
      </c>
      <c r="AQ102" s="141" t="s">
        <v>12</v>
      </c>
      <c r="AR102" s="142">
        <f>SUM(AR104:AR108)</f>
        <v>33260903</v>
      </c>
      <c r="AS102" s="151">
        <f>SUM(AS104:AS108)</f>
        <v>0</v>
      </c>
      <c r="AT102" s="151">
        <f>SUM(AT104:AT108)</f>
        <v>0</v>
      </c>
      <c r="AU102" s="142">
        <f>+AR102-AS102-AT102</f>
        <v>33260903</v>
      </c>
      <c r="AW102" s="203" t="s">
        <v>12</v>
      </c>
      <c r="AX102" s="204">
        <f>SUM(AX104:AX108)</f>
        <v>33260903</v>
      </c>
      <c r="AY102" s="213">
        <v>0</v>
      </c>
      <c r="AZ102" s="213">
        <v>0</v>
      </c>
      <c r="BA102" s="204">
        <f>+AX102-AY102-AZ102</f>
        <v>33260903</v>
      </c>
      <c r="BC102" s="235" t="s">
        <v>12</v>
      </c>
      <c r="BD102" s="236">
        <f>SUM(BD104:BD108)</f>
        <v>33260903</v>
      </c>
      <c r="BE102" s="236">
        <f>SUM(BE104:BE108)</f>
        <v>0</v>
      </c>
      <c r="BF102" s="236">
        <f>SUM(BF104:BF108)</f>
        <v>0</v>
      </c>
      <c r="BG102" s="236">
        <f>+BD102-BE102-BF102</f>
        <v>33260903</v>
      </c>
      <c r="BI102" s="258" t="s">
        <v>12</v>
      </c>
      <c r="BJ102" s="181">
        <f>SUM(BJ104:BJ108)</f>
        <v>33260903</v>
      </c>
      <c r="BK102" s="181">
        <f>SUM(BK104:BK108)</f>
        <v>0</v>
      </c>
      <c r="BL102" s="181">
        <f>SUM(BL104:BL108)</f>
        <v>0</v>
      </c>
      <c r="BM102" s="181">
        <f>+BJ102-BK102-BL102</f>
        <v>33260903</v>
      </c>
      <c r="BO102" s="276" t="s">
        <v>12</v>
      </c>
      <c r="BP102" s="277">
        <f>SUM(BP104:BP108)</f>
        <v>33260903</v>
      </c>
      <c r="BQ102" s="277">
        <f>SUM(BQ104:BQ108)</f>
        <v>0</v>
      </c>
      <c r="BR102" s="277">
        <f>SUM(BR104:BR108)</f>
        <v>0</v>
      </c>
      <c r="BS102" s="277">
        <f>+BP102-BQ102-BR102</f>
        <v>33260903</v>
      </c>
      <c r="BU102" s="371" t="s">
        <v>12</v>
      </c>
      <c r="BV102" s="373">
        <f>SUM(BV104:BV108)</f>
        <v>33260903</v>
      </c>
      <c r="BW102" s="373">
        <f>SUM(BW104:BW108)</f>
        <v>0</v>
      </c>
      <c r="BX102" s="373">
        <f>SUM(BX104:BX108)</f>
        <v>0</v>
      </c>
      <c r="BY102" s="373">
        <f>+BV102-BW102-BX102</f>
        <v>33260903</v>
      </c>
      <c r="CB102" s="195"/>
    </row>
    <row r="103" spans="1:80" ht="22.5" customHeight="1" x14ac:dyDescent="0.2">
      <c r="A103" s="11" t="s">
        <v>0</v>
      </c>
      <c r="B103" s="295"/>
      <c r="C103" s="295"/>
      <c r="D103" s="295"/>
      <c r="E103" s="295"/>
      <c r="G103" s="27" t="s">
        <v>0</v>
      </c>
      <c r="H103" s="28"/>
      <c r="I103" s="309"/>
      <c r="J103" s="309"/>
      <c r="K103" s="28"/>
      <c r="M103" s="56" t="s">
        <v>0</v>
      </c>
      <c r="N103" s="57"/>
      <c r="O103" s="57"/>
      <c r="P103" s="57"/>
      <c r="Q103" s="57"/>
      <c r="S103" s="86" t="s">
        <v>0</v>
      </c>
      <c r="T103" s="87"/>
      <c r="U103" s="105"/>
      <c r="V103" s="105"/>
      <c r="W103" s="87"/>
      <c r="Y103" s="114" t="s">
        <v>0</v>
      </c>
      <c r="Z103" s="115"/>
      <c r="AA103" s="123"/>
      <c r="AB103" s="123"/>
      <c r="AC103" s="115"/>
      <c r="AE103" s="143" t="s">
        <v>0</v>
      </c>
      <c r="AF103" s="144"/>
      <c r="AG103" s="152"/>
      <c r="AH103" s="152"/>
      <c r="AI103" s="144"/>
      <c r="AK103" s="173" t="s">
        <v>0</v>
      </c>
      <c r="AL103" s="174"/>
      <c r="AM103" s="182"/>
      <c r="AN103" s="182"/>
      <c r="AO103" s="174"/>
      <c r="AQ103" s="143" t="s">
        <v>0</v>
      </c>
      <c r="AR103" s="144"/>
      <c r="AS103" s="152"/>
      <c r="AT103" s="152"/>
      <c r="AU103" s="144"/>
      <c r="AW103" s="205" t="s">
        <v>0</v>
      </c>
      <c r="AX103" s="206"/>
      <c r="AY103" s="214"/>
      <c r="AZ103" s="214"/>
      <c r="BA103" s="206"/>
      <c r="BC103" s="237" t="s">
        <v>0</v>
      </c>
      <c r="BD103" s="238"/>
      <c r="BE103" s="238"/>
      <c r="BF103" s="238"/>
      <c r="BG103" s="238"/>
      <c r="BI103" s="259" t="s">
        <v>0</v>
      </c>
      <c r="BJ103" s="182"/>
      <c r="BK103" s="182"/>
      <c r="BL103" s="182"/>
      <c r="BM103" s="182"/>
      <c r="BO103" s="278" t="s">
        <v>0</v>
      </c>
      <c r="BP103" s="279"/>
      <c r="BQ103" s="279"/>
      <c r="BR103" s="279"/>
      <c r="BS103" s="279"/>
      <c r="BU103" s="437" t="s">
        <v>0</v>
      </c>
      <c r="BV103" s="438"/>
      <c r="BW103" s="438"/>
      <c r="BX103" s="438"/>
      <c r="BY103" s="438"/>
      <c r="CB103" s="195"/>
    </row>
    <row r="104" spans="1:80" ht="22.5" customHeight="1" x14ac:dyDescent="0.2">
      <c r="A104" s="13" t="s">
        <v>19</v>
      </c>
      <c r="B104" s="72">
        <v>3580387</v>
      </c>
      <c r="C104" s="72">
        <v>0</v>
      </c>
      <c r="D104" s="72">
        <v>0</v>
      </c>
      <c r="E104" s="72">
        <f t="shared" ref="E104:E107" si="352">+B104-C104-D104</f>
        <v>3580387</v>
      </c>
      <c r="G104" s="29" t="s">
        <v>19</v>
      </c>
      <c r="H104" s="30">
        <f>+E104</f>
        <v>3580387</v>
      </c>
      <c r="I104" s="75">
        <v>0</v>
      </c>
      <c r="J104" s="75">
        <v>0</v>
      </c>
      <c r="K104" s="30">
        <f t="shared" ref="K104:K108" si="353">+H104-I104-J104</f>
        <v>3580387</v>
      </c>
      <c r="M104" s="58" t="s">
        <v>19</v>
      </c>
      <c r="N104" s="59">
        <f t="shared" ref="N104:N108" si="354">+K104</f>
        <v>3580387</v>
      </c>
      <c r="O104" s="59">
        <v>0</v>
      </c>
      <c r="P104" s="59">
        <v>0</v>
      </c>
      <c r="Q104" s="59">
        <f t="shared" ref="Q104:Q108" si="355">+N104-O104-P104</f>
        <v>3580387</v>
      </c>
      <c r="S104" s="88" t="s">
        <v>19</v>
      </c>
      <c r="T104" s="89">
        <f t="shared" ref="T104:T108" si="356">+Q104</f>
        <v>3580387</v>
      </c>
      <c r="U104" s="93">
        <v>0</v>
      </c>
      <c r="V104" s="93">
        <v>0</v>
      </c>
      <c r="W104" s="89">
        <f t="shared" ref="W104:W108" si="357">+T104-U104-V104</f>
        <v>3580387</v>
      </c>
      <c r="Y104" s="116" t="s">
        <v>19</v>
      </c>
      <c r="Z104" s="117">
        <f t="shared" ref="Z104:Z108" si="358">+W104</f>
        <v>3580387</v>
      </c>
      <c r="AA104" s="118">
        <v>0</v>
      </c>
      <c r="AB104" s="118">
        <v>0</v>
      </c>
      <c r="AC104" s="117">
        <f t="shared" ref="AC104:AC108" si="359">+Z104-AA104-AB104</f>
        <v>3580387</v>
      </c>
      <c r="AE104" s="145" t="s">
        <v>19</v>
      </c>
      <c r="AF104" s="146">
        <f t="shared" ref="AF104:AF108" si="360">+AC104</f>
        <v>3580387</v>
      </c>
      <c r="AG104" s="147">
        <v>0</v>
      </c>
      <c r="AH104" s="147">
        <v>0</v>
      </c>
      <c r="AI104" s="146">
        <f t="shared" ref="AI104:AI108" si="361">+AF104-AG104-AH104</f>
        <v>3580387</v>
      </c>
      <c r="AK104" s="175" t="s">
        <v>19</v>
      </c>
      <c r="AL104" s="176">
        <f t="shared" ref="AL104:AL108" si="362">+AI104</f>
        <v>3580387</v>
      </c>
      <c r="AM104" s="177">
        <v>0</v>
      </c>
      <c r="AN104" s="177">
        <v>0</v>
      </c>
      <c r="AO104" s="176">
        <f t="shared" ref="AO104:AO108" si="363">+AL104-AM104-AN104</f>
        <v>3580387</v>
      </c>
      <c r="AQ104" s="145" t="s">
        <v>19</v>
      </c>
      <c r="AR104" s="146">
        <f t="shared" ref="AR104:AR108" si="364">+AO104</f>
        <v>3580387</v>
      </c>
      <c r="AS104" s="147">
        <v>0</v>
      </c>
      <c r="AT104" s="147">
        <v>0</v>
      </c>
      <c r="AU104" s="146">
        <f t="shared" ref="AU104:AU108" si="365">+AR104-AS104-AT104</f>
        <v>3580387</v>
      </c>
      <c r="AW104" s="207" t="s">
        <v>19</v>
      </c>
      <c r="AX104" s="208">
        <f t="shared" ref="AX104:AX108" si="366">+AU104</f>
        <v>3580387</v>
      </c>
      <c r="AY104" s="209">
        <v>0</v>
      </c>
      <c r="AZ104" s="209">
        <v>0</v>
      </c>
      <c r="BA104" s="208">
        <f t="shared" ref="BA104:BA108" si="367">+AX104-AY104-AZ104</f>
        <v>3580387</v>
      </c>
      <c r="BC104" s="239" t="s">
        <v>19</v>
      </c>
      <c r="BD104" s="240">
        <f t="shared" ref="BD104:BD108" si="368">+BA104</f>
        <v>3580387</v>
      </c>
      <c r="BE104" s="240">
        <v>0</v>
      </c>
      <c r="BF104" s="240">
        <v>0</v>
      </c>
      <c r="BG104" s="240">
        <f t="shared" ref="BG104:BG108" si="369">+BD104-BE104-BF104</f>
        <v>3580387</v>
      </c>
      <c r="BI104" s="183" t="s">
        <v>19</v>
      </c>
      <c r="BJ104" s="177">
        <f t="shared" ref="BJ104:BJ108" si="370">+BG104</f>
        <v>3580387</v>
      </c>
      <c r="BK104" s="357">
        <v>0</v>
      </c>
      <c r="BL104" s="357">
        <v>0</v>
      </c>
      <c r="BM104" s="177">
        <f t="shared" ref="BM104:BM108" si="371">+BJ104-BK104-BL104</f>
        <v>3580387</v>
      </c>
      <c r="BO104" s="280" t="s">
        <v>19</v>
      </c>
      <c r="BP104" s="281">
        <f t="shared" ref="BP104:BP108" si="372">+BM104</f>
        <v>3580387</v>
      </c>
      <c r="BQ104" s="358">
        <v>0</v>
      </c>
      <c r="BR104" s="358">
        <v>0</v>
      </c>
      <c r="BS104" s="281">
        <f t="shared" ref="BS104:BS108" si="373">+BP104-BQ104-BR104</f>
        <v>3580387</v>
      </c>
      <c r="BU104" s="436" t="s">
        <v>19</v>
      </c>
      <c r="BV104" s="435">
        <f>+B104</f>
        <v>3580387</v>
      </c>
      <c r="BW104" s="435">
        <f t="shared" ref="BW104:BX108" si="374">+C104+I104+O104+U104+AA104+AG104+AM104+AS104+AY104+BE104+BK104+BQ104</f>
        <v>0</v>
      </c>
      <c r="BX104" s="435">
        <f t="shared" si="374"/>
        <v>0</v>
      </c>
      <c r="BY104" s="435">
        <f t="shared" ref="BY104:BY107" si="375">+BV104-BW104-BX104</f>
        <v>3580387</v>
      </c>
      <c r="CB104" s="195"/>
    </row>
    <row r="105" spans="1:80" ht="22.5" customHeight="1" x14ac:dyDescent="0.2">
      <c r="A105" s="13" t="s">
        <v>1</v>
      </c>
      <c r="B105" s="72">
        <v>3375986</v>
      </c>
      <c r="C105" s="72">
        <v>0</v>
      </c>
      <c r="D105" s="72">
        <v>0</v>
      </c>
      <c r="E105" s="72">
        <f t="shared" si="352"/>
        <v>3375986</v>
      </c>
      <c r="G105" s="29" t="s">
        <v>1</v>
      </c>
      <c r="H105" s="30">
        <f>+E105</f>
        <v>3375986</v>
      </c>
      <c r="I105" s="75">
        <v>0</v>
      </c>
      <c r="J105" s="75">
        <v>0</v>
      </c>
      <c r="K105" s="30">
        <f t="shared" si="353"/>
        <v>3375986</v>
      </c>
      <c r="M105" s="58" t="s">
        <v>1</v>
      </c>
      <c r="N105" s="59">
        <f t="shared" si="354"/>
        <v>3375986</v>
      </c>
      <c r="O105" s="59">
        <v>0</v>
      </c>
      <c r="P105" s="59">
        <v>0</v>
      </c>
      <c r="Q105" s="59">
        <f t="shared" si="355"/>
        <v>3375986</v>
      </c>
      <c r="S105" s="88" t="s">
        <v>1</v>
      </c>
      <c r="T105" s="89">
        <f t="shared" si="356"/>
        <v>3375986</v>
      </c>
      <c r="U105" s="93">
        <v>0</v>
      </c>
      <c r="V105" s="93">
        <v>0</v>
      </c>
      <c r="W105" s="89">
        <f t="shared" si="357"/>
        <v>3375986</v>
      </c>
      <c r="Y105" s="116" t="s">
        <v>1</v>
      </c>
      <c r="Z105" s="117">
        <f t="shared" si="358"/>
        <v>3375986</v>
      </c>
      <c r="AA105" s="118">
        <v>0</v>
      </c>
      <c r="AB105" s="118">
        <v>0</v>
      </c>
      <c r="AC105" s="117">
        <f t="shared" si="359"/>
        <v>3375986</v>
      </c>
      <c r="AE105" s="145" t="s">
        <v>1</v>
      </c>
      <c r="AF105" s="146">
        <f t="shared" si="360"/>
        <v>3375986</v>
      </c>
      <c r="AG105" s="147">
        <v>0</v>
      </c>
      <c r="AH105" s="147">
        <v>0</v>
      </c>
      <c r="AI105" s="146">
        <f t="shared" si="361"/>
        <v>3375986</v>
      </c>
      <c r="AK105" s="175" t="s">
        <v>1</v>
      </c>
      <c r="AL105" s="176">
        <f t="shared" si="362"/>
        <v>3375986</v>
      </c>
      <c r="AM105" s="177">
        <v>0</v>
      </c>
      <c r="AN105" s="177">
        <v>0</v>
      </c>
      <c r="AO105" s="176">
        <f t="shared" si="363"/>
        <v>3375986</v>
      </c>
      <c r="AQ105" s="145" t="s">
        <v>1</v>
      </c>
      <c r="AR105" s="146">
        <f t="shared" si="364"/>
        <v>3375986</v>
      </c>
      <c r="AS105" s="147">
        <v>0</v>
      </c>
      <c r="AT105" s="147">
        <v>0</v>
      </c>
      <c r="AU105" s="146">
        <f t="shared" si="365"/>
        <v>3375986</v>
      </c>
      <c r="AW105" s="207" t="s">
        <v>1</v>
      </c>
      <c r="AX105" s="208">
        <f t="shared" si="366"/>
        <v>3375986</v>
      </c>
      <c r="AY105" s="209">
        <v>0</v>
      </c>
      <c r="AZ105" s="209">
        <v>0</v>
      </c>
      <c r="BA105" s="208">
        <f t="shared" si="367"/>
        <v>3375986</v>
      </c>
      <c r="BC105" s="239" t="s">
        <v>1</v>
      </c>
      <c r="BD105" s="240">
        <f t="shared" si="368"/>
        <v>3375986</v>
      </c>
      <c r="BE105" s="240">
        <v>0</v>
      </c>
      <c r="BF105" s="240">
        <v>0</v>
      </c>
      <c r="BG105" s="240">
        <f t="shared" si="369"/>
        <v>3375986</v>
      </c>
      <c r="BI105" s="183" t="s">
        <v>1</v>
      </c>
      <c r="BJ105" s="177">
        <f t="shared" si="370"/>
        <v>3375986</v>
      </c>
      <c r="BK105" s="357">
        <v>0</v>
      </c>
      <c r="BL105" s="357">
        <v>0</v>
      </c>
      <c r="BM105" s="177">
        <f t="shared" si="371"/>
        <v>3375986</v>
      </c>
      <c r="BO105" s="280" t="s">
        <v>1</v>
      </c>
      <c r="BP105" s="281">
        <f t="shared" si="372"/>
        <v>3375986</v>
      </c>
      <c r="BQ105" s="358">
        <v>0</v>
      </c>
      <c r="BR105" s="358">
        <v>0</v>
      </c>
      <c r="BS105" s="281">
        <f t="shared" si="373"/>
        <v>3375986</v>
      </c>
      <c r="BU105" s="436" t="s">
        <v>1</v>
      </c>
      <c r="BV105" s="435">
        <f>+B105</f>
        <v>3375986</v>
      </c>
      <c r="BW105" s="435">
        <f t="shared" si="374"/>
        <v>0</v>
      </c>
      <c r="BX105" s="435">
        <f t="shared" si="374"/>
        <v>0</v>
      </c>
      <c r="BY105" s="435">
        <f t="shared" si="375"/>
        <v>3375986</v>
      </c>
      <c r="CB105" s="195"/>
    </row>
    <row r="106" spans="1:80" ht="22.5" customHeight="1" x14ac:dyDescent="0.2">
      <c r="A106" s="13" t="s">
        <v>20</v>
      </c>
      <c r="B106" s="72">
        <v>130331</v>
      </c>
      <c r="C106" s="72">
        <v>0</v>
      </c>
      <c r="D106" s="72">
        <v>0</v>
      </c>
      <c r="E106" s="72">
        <f t="shared" si="352"/>
        <v>130331</v>
      </c>
      <c r="G106" s="29" t="s">
        <v>20</v>
      </c>
      <c r="H106" s="30">
        <f>+E106</f>
        <v>130331</v>
      </c>
      <c r="I106" s="75">
        <v>0</v>
      </c>
      <c r="J106" s="75">
        <v>0</v>
      </c>
      <c r="K106" s="30">
        <f t="shared" si="353"/>
        <v>130331</v>
      </c>
      <c r="M106" s="58" t="s">
        <v>20</v>
      </c>
      <c r="N106" s="59">
        <f t="shared" si="354"/>
        <v>130331</v>
      </c>
      <c r="O106" s="59">
        <v>0</v>
      </c>
      <c r="P106" s="59">
        <v>0</v>
      </c>
      <c r="Q106" s="59">
        <f t="shared" si="355"/>
        <v>130331</v>
      </c>
      <c r="S106" s="88" t="s">
        <v>20</v>
      </c>
      <c r="T106" s="89">
        <f t="shared" si="356"/>
        <v>130331</v>
      </c>
      <c r="U106" s="93">
        <v>0</v>
      </c>
      <c r="V106" s="93">
        <v>0</v>
      </c>
      <c r="W106" s="89">
        <f t="shared" si="357"/>
        <v>130331</v>
      </c>
      <c r="Y106" s="116" t="s">
        <v>20</v>
      </c>
      <c r="Z106" s="117">
        <f t="shared" si="358"/>
        <v>130331</v>
      </c>
      <c r="AA106" s="118">
        <v>0</v>
      </c>
      <c r="AB106" s="118">
        <v>0</v>
      </c>
      <c r="AC106" s="117">
        <f t="shared" si="359"/>
        <v>130331</v>
      </c>
      <c r="AE106" s="145" t="s">
        <v>20</v>
      </c>
      <c r="AF106" s="146">
        <f t="shared" si="360"/>
        <v>130331</v>
      </c>
      <c r="AG106" s="147">
        <v>0</v>
      </c>
      <c r="AH106" s="147">
        <v>0</v>
      </c>
      <c r="AI106" s="146">
        <f t="shared" si="361"/>
        <v>130331</v>
      </c>
      <c r="AK106" s="175" t="s">
        <v>20</v>
      </c>
      <c r="AL106" s="176">
        <f t="shared" si="362"/>
        <v>130331</v>
      </c>
      <c r="AM106" s="177">
        <v>0</v>
      </c>
      <c r="AN106" s="177">
        <v>0</v>
      </c>
      <c r="AO106" s="176">
        <f t="shared" si="363"/>
        <v>130331</v>
      </c>
      <c r="AQ106" s="145" t="s">
        <v>20</v>
      </c>
      <c r="AR106" s="146">
        <f t="shared" si="364"/>
        <v>130331</v>
      </c>
      <c r="AS106" s="147">
        <v>0</v>
      </c>
      <c r="AT106" s="147">
        <v>0</v>
      </c>
      <c r="AU106" s="146">
        <f t="shared" si="365"/>
        <v>130331</v>
      </c>
      <c r="AW106" s="207" t="s">
        <v>20</v>
      </c>
      <c r="AX106" s="208">
        <f t="shared" si="366"/>
        <v>130331</v>
      </c>
      <c r="AY106" s="209">
        <v>0</v>
      </c>
      <c r="AZ106" s="209">
        <v>0</v>
      </c>
      <c r="BA106" s="208">
        <f t="shared" si="367"/>
        <v>130331</v>
      </c>
      <c r="BC106" s="239" t="s">
        <v>20</v>
      </c>
      <c r="BD106" s="240">
        <f t="shared" si="368"/>
        <v>130331</v>
      </c>
      <c r="BE106" s="240">
        <v>0</v>
      </c>
      <c r="BF106" s="240">
        <v>0</v>
      </c>
      <c r="BG106" s="240">
        <f t="shared" si="369"/>
        <v>130331</v>
      </c>
      <c r="BI106" s="183" t="s">
        <v>20</v>
      </c>
      <c r="BJ106" s="177">
        <f t="shared" si="370"/>
        <v>130331</v>
      </c>
      <c r="BK106" s="357">
        <v>0</v>
      </c>
      <c r="BL106" s="357">
        <v>0</v>
      </c>
      <c r="BM106" s="177">
        <f t="shared" si="371"/>
        <v>130331</v>
      </c>
      <c r="BO106" s="280" t="s">
        <v>20</v>
      </c>
      <c r="BP106" s="281">
        <f t="shared" si="372"/>
        <v>130331</v>
      </c>
      <c r="BQ106" s="358">
        <v>0</v>
      </c>
      <c r="BR106" s="358">
        <v>0</v>
      </c>
      <c r="BS106" s="281">
        <f t="shared" si="373"/>
        <v>130331</v>
      </c>
      <c r="BU106" s="436" t="s">
        <v>20</v>
      </c>
      <c r="BV106" s="435">
        <f>+B106</f>
        <v>130331</v>
      </c>
      <c r="BW106" s="435">
        <f t="shared" si="374"/>
        <v>0</v>
      </c>
      <c r="BX106" s="435">
        <f t="shared" si="374"/>
        <v>0</v>
      </c>
      <c r="BY106" s="435">
        <f t="shared" si="375"/>
        <v>130331</v>
      </c>
      <c r="CB106" s="195"/>
    </row>
    <row r="107" spans="1:80" ht="22.5" customHeight="1" x14ac:dyDescent="0.2">
      <c r="A107" s="13" t="s">
        <v>21</v>
      </c>
      <c r="B107" s="72">
        <v>3167265</v>
      </c>
      <c r="C107" s="72">
        <v>0</v>
      </c>
      <c r="D107" s="72">
        <v>0</v>
      </c>
      <c r="E107" s="72">
        <f t="shared" si="352"/>
        <v>3167265</v>
      </c>
      <c r="G107" s="29" t="s">
        <v>21</v>
      </c>
      <c r="H107" s="30">
        <f>+E107</f>
        <v>3167265</v>
      </c>
      <c r="I107" s="75">
        <v>0</v>
      </c>
      <c r="J107" s="75">
        <v>0</v>
      </c>
      <c r="K107" s="30">
        <f t="shared" si="353"/>
        <v>3167265</v>
      </c>
      <c r="M107" s="58" t="s">
        <v>21</v>
      </c>
      <c r="N107" s="59">
        <f t="shared" si="354"/>
        <v>3167265</v>
      </c>
      <c r="O107" s="59">
        <v>0</v>
      </c>
      <c r="P107" s="59">
        <v>0</v>
      </c>
      <c r="Q107" s="59">
        <f t="shared" si="355"/>
        <v>3167265</v>
      </c>
      <c r="S107" s="88" t="s">
        <v>21</v>
      </c>
      <c r="T107" s="89">
        <f t="shared" si="356"/>
        <v>3167265</v>
      </c>
      <c r="U107" s="93">
        <v>0</v>
      </c>
      <c r="V107" s="93">
        <v>0</v>
      </c>
      <c r="W107" s="89">
        <f t="shared" si="357"/>
        <v>3167265</v>
      </c>
      <c r="Y107" s="116" t="s">
        <v>21</v>
      </c>
      <c r="Z107" s="117">
        <f t="shared" si="358"/>
        <v>3167265</v>
      </c>
      <c r="AA107" s="118">
        <v>0</v>
      </c>
      <c r="AB107" s="118">
        <v>0</v>
      </c>
      <c r="AC107" s="117">
        <f t="shared" si="359"/>
        <v>3167265</v>
      </c>
      <c r="AE107" s="145" t="s">
        <v>21</v>
      </c>
      <c r="AF107" s="146">
        <f t="shared" si="360"/>
        <v>3167265</v>
      </c>
      <c r="AG107" s="147">
        <v>0</v>
      </c>
      <c r="AH107" s="147">
        <v>0</v>
      </c>
      <c r="AI107" s="146">
        <f t="shared" si="361"/>
        <v>3167265</v>
      </c>
      <c r="AK107" s="175" t="s">
        <v>21</v>
      </c>
      <c r="AL107" s="176">
        <f t="shared" si="362"/>
        <v>3167265</v>
      </c>
      <c r="AM107" s="177">
        <v>0</v>
      </c>
      <c r="AN107" s="177">
        <v>0</v>
      </c>
      <c r="AO107" s="176">
        <f t="shared" si="363"/>
        <v>3167265</v>
      </c>
      <c r="AQ107" s="145" t="s">
        <v>21</v>
      </c>
      <c r="AR107" s="146">
        <f t="shared" si="364"/>
        <v>3167265</v>
      </c>
      <c r="AS107" s="147">
        <v>0</v>
      </c>
      <c r="AT107" s="147">
        <v>0</v>
      </c>
      <c r="AU107" s="146">
        <f t="shared" si="365"/>
        <v>3167265</v>
      </c>
      <c r="AW107" s="207" t="s">
        <v>21</v>
      </c>
      <c r="AX107" s="208">
        <f t="shared" si="366"/>
        <v>3167265</v>
      </c>
      <c r="AY107" s="209">
        <v>0</v>
      </c>
      <c r="AZ107" s="209">
        <v>0</v>
      </c>
      <c r="BA107" s="208">
        <f t="shared" si="367"/>
        <v>3167265</v>
      </c>
      <c r="BC107" s="239" t="s">
        <v>21</v>
      </c>
      <c r="BD107" s="240">
        <f t="shared" si="368"/>
        <v>3167265</v>
      </c>
      <c r="BE107" s="240">
        <v>0</v>
      </c>
      <c r="BF107" s="240">
        <v>0</v>
      </c>
      <c r="BG107" s="240">
        <f t="shared" si="369"/>
        <v>3167265</v>
      </c>
      <c r="BI107" s="183" t="s">
        <v>21</v>
      </c>
      <c r="BJ107" s="177">
        <f t="shared" si="370"/>
        <v>3167265</v>
      </c>
      <c r="BK107" s="357">
        <v>0</v>
      </c>
      <c r="BL107" s="357">
        <v>0</v>
      </c>
      <c r="BM107" s="177">
        <f t="shared" si="371"/>
        <v>3167265</v>
      </c>
      <c r="BO107" s="280" t="s">
        <v>21</v>
      </c>
      <c r="BP107" s="281">
        <f t="shared" si="372"/>
        <v>3167265</v>
      </c>
      <c r="BQ107" s="358">
        <v>0</v>
      </c>
      <c r="BR107" s="358">
        <v>0</v>
      </c>
      <c r="BS107" s="281">
        <f t="shared" si="373"/>
        <v>3167265</v>
      </c>
      <c r="BU107" s="436" t="s">
        <v>21</v>
      </c>
      <c r="BV107" s="435">
        <f>+B107</f>
        <v>3167265</v>
      </c>
      <c r="BW107" s="435">
        <f t="shared" si="374"/>
        <v>0</v>
      </c>
      <c r="BX107" s="435">
        <f t="shared" si="374"/>
        <v>0</v>
      </c>
      <c r="BY107" s="435">
        <f t="shared" si="375"/>
        <v>3167265</v>
      </c>
      <c r="CB107" s="195"/>
    </row>
    <row r="108" spans="1:80" ht="22.5" customHeight="1" x14ac:dyDescent="0.2">
      <c r="A108" s="13" t="s">
        <v>22</v>
      </c>
      <c r="B108" s="72">
        <v>23006934</v>
      </c>
      <c r="C108" s="72">
        <v>0</v>
      </c>
      <c r="D108" s="72">
        <v>0</v>
      </c>
      <c r="E108" s="72">
        <f>+B108-C108-D108</f>
        <v>23006934</v>
      </c>
      <c r="G108" s="29" t="s">
        <v>22</v>
      </c>
      <c r="H108" s="30">
        <f>+E108</f>
        <v>23006934</v>
      </c>
      <c r="I108" s="75">
        <v>0</v>
      </c>
      <c r="J108" s="75">
        <v>0</v>
      </c>
      <c r="K108" s="30">
        <f t="shared" si="353"/>
        <v>23006934</v>
      </c>
      <c r="M108" s="58" t="s">
        <v>22</v>
      </c>
      <c r="N108" s="59">
        <f t="shared" si="354"/>
        <v>23006934</v>
      </c>
      <c r="O108" s="59">
        <v>0</v>
      </c>
      <c r="P108" s="59">
        <v>0</v>
      </c>
      <c r="Q108" s="59">
        <f t="shared" si="355"/>
        <v>23006934</v>
      </c>
      <c r="S108" s="88" t="s">
        <v>22</v>
      </c>
      <c r="T108" s="89">
        <f t="shared" si="356"/>
        <v>23006934</v>
      </c>
      <c r="U108" s="93">
        <v>0</v>
      </c>
      <c r="V108" s="93">
        <v>0</v>
      </c>
      <c r="W108" s="89">
        <f t="shared" si="357"/>
        <v>23006934</v>
      </c>
      <c r="Y108" s="116" t="s">
        <v>22</v>
      </c>
      <c r="Z108" s="117">
        <f t="shared" si="358"/>
        <v>23006934</v>
      </c>
      <c r="AA108" s="118">
        <v>0</v>
      </c>
      <c r="AB108" s="118">
        <v>0</v>
      </c>
      <c r="AC108" s="117">
        <f t="shared" si="359"/>
        <v>23006934</v>
      </c>
      <c r="AE108" s="145" t="s">
        <v>22</v>
      </c>
      <c r="AF108" s="146">
        <f t="shared" si="360"/>
        <v>23006934</v>
      </c>
      <c r="AG108" s="147">
        <v>0</v>
      </c>
      <c r="AH108" s="147">
        <v>0</v>
      </c>
      <c r="AI108" s="146">
        <f t="shared" si="361"/>
        <v>23006934</v>
      </c>
      <c r="AK108" s="175" t="s">
        <v>22</v>
      </c>
      <c r="AL108" s="176">
        <f t="shared" si="362"/>
        <v>23006934</v>
      </c>
      <c r="AM108" s="177">
        <v>0</v>
      </c>
      <c r="AN108" s="177">
        <v>0</v>
      </c>
      <c r="AO108" s="176">
        <f t="shared" si="363"/>
        <v>23006934</v>
      </c>
      <c r="AQ108" s="145" t="s">
        <v>22</v>
      </c>
      <c r="AR108" s="146">
        <f t="shared" si="364"/>
        <v>23006934</v>
      </c>
      <c r="AS108" s="147">
        <v>0</v>
      </c>
      <c r="AT108" s="147">
        <v>0</v>
      </c>
      <c r="AU108" s="146">
        <f t="shared" si="365"/>
        <v>23006934</v>
      </c>
      <c r="AW108" s="207" t="s">
        <v>22</v>
      </c>
      <c r="AX108" s="208">
        <f t="shared" si="366"/>
        <v>23006934</v>
      </c>
      <c r="AY108" s="209">
        <v>0</v>
      </c>
      <c r="AZ108" s="209">
        <v>0</v>
      </c>
      <c r="BA108" s="208">
        <f t="shared" si="367"/>
        <v>23006934</v>
      </c>
      <c r="BC108" s="239" t="s">
        <v>22</v>
      </c>
      <c r="BD108" s="240">
        <f t="shared" si="368"/>
        <v>23006934</v>
      </c>
      <c r="BE108" s="240">
        <v>0</v>
      </c>
      <c r="BF108" s="240">
        <v>0</v>
      </c>
      <c r="BG108" s="240">
        <f t="shared" si="369"/>
        <v>23006934</v>
      </c>
      <c r="BI108" s="183" t="s">
        <v>22</v>
      </c>
      <c r="BJ108" s="177">
        <f t="shared" si="370"/>
        <v>23006934</v>
      </c>
      <c r="BK108" s="357">
        <v>0</v>
      </c>
      <c r="BL108" s="357">
        <v>0</v>
      </c>
      <c r="BM108" s="177">
        <f t="shared" si="371"/>
        <v>23006934</v>
      </c>
      <c r="BO108" s="280" t="s">
        <v>22</v>
      </c>
      <c r="BP108" s="281">
        <f t="shared" si="372"/>
        <v>23006934</v>
      </c>
      <c r="BQ108" s="358">
        <v>0</v>
      </c>
      <c r="BR108" s="358">
        <v>0</v>
      </c>
      <c r="BS108" s="281">
        <f t="shared" si="373"/>
        <v>23006934</v>
      </c>
      <c r="BU108" s="436" t="s">
        <v>22</v>
      </c>
      <c r="BV108" s="435">
        <f>+B108</f>
        <v>23006934</v>
      </c>
      <c r="BW108" s="435">
        <f t="shared" si="374"/>
        <v>0</v>
      </c>
      <c r="BX108" s="435">
        <f t="shared" si="374"/>
        <v>0</v>
      </c>
      <c r="BY108" s="435">
        <f>+BV108-BW108-BX108</f>
        <v>23006934</v>
      </c>
      <c r="CB108" s="195"/>
    </row>
    <row r="109" spans="1:80" ht="22.5" customHeight="1" x14ac:dyDescent="0.2">
      <c r="A109" s="3"/>
      <c r="C109" s="251"/>
      <c r="D109" s="251"/>
      <c r="E109" s="251"/>
      <c r="G109" s="24"/>
      <c r="H109" s="23"/>
      <c r="I109" s="312"/>
      <c r="J109" s="312"/>
      <c r="K109" s="23"/>
      <c r="M109" s="53"/>
      <c r="N109" s="52"/>
      <c r="O109" s="52"/>
      <c r="P109" s="52"/>
      <c r="Q109" s="52"/>
      <c r="S109" s="83"/>
      <c r="T109" s="82"/>
      <c r="U109" s="323"/>
      <c r="V109" s="323"/>
      <c r="W109" s="82"/>
      <c r="Y109" s="111"/>
      <c r="Z109" s="110"/>
      <c r="AA109" s="331"/>
      <c r="AB109" s="331"/>
      <c r="AC109" s="110"/>
      <c r="AE109" s="140"/>
      <c r="AF109" s="139"/>
      <c r="AG109" s="164"/>
      <c r="AH109" s="164"/>
      <c r="AI109" s="139"/>
      <c r="AK109" s="170"/>
      <c r="AL109" s="169"/>
      <c r="AM109" s="185"/>
      <c r="AN109" s="185"/>
      <c r="AO109" s="169"/>
      <c r="AQ109" s="140"/>
      <c r="AR109" s="139"/>
      <c r="AS109" s="164"/>
      <c r="AT109" s="164"/>
      <c r="AU109" s="139"/>
      <c r="AW109" s="202"/>
      <c r="AX109" s="201"/>
      <c r="AY109" s="217"/>
      <c r="AZ109" s="217"/>
      <c r="BA109" s="201"/>
      <c r="BC109" s="234"/>
      <c r="BD109" s="233"/>
      <c r="BE109" s="233"/>
      <c r="BF109" s="233"/>
      <c r="BG109" s="233"/>
      <c r="BI109" s="257"/>
      <c r="BJ109" s="185"/>
      <c r="BK109" s="185"/>
      <c r="BL109" s="185"/>
      <c r="BM109" s="185"/>
      <c r="BO109" s="275"/>
      <c r="BP109" s="274"/>
      <c r="BQ109" s="274"/>
      <c r="BR109" s="274"/>
      <c r="BS109" s="274"/>
      <c r="BU109" s="391"/>
      <c r="BV109" s="390"/>
      <c r="BW109" s="390"/>
      <c r="BX109" s="390"/>
      <c r="BY109" s="390"/>
      <c r="CB109" s="195"/>
    </row>
    <row r="110" spans="1:80" ht="22.5" customHeight="1" x14ac:dyDescent="0.2">
      <c r="A110" s="3"/>
      <c r="B110" s="297"/>
      <c r="C110" s="251"/>
      <c r="D110" s="251"/>
      <c r="E110" s="251"/>
      <c r="G110" s="24"/>
      <c r="H110" s="23"/>
      <c r="I110" s="312"/>
      <c r="J110" s="312"/>
      <c r="K110" s="23"/>
      <c r="M110" s="53"/>
      <c r="N110" s="52"/>
      <c r="O110" s="52"/>
      <c r="P110" s="52"/>
      <c r="Q110" s="52"/>
      <c r="S110" s="83"/>
      <c r="T110" s="82"/>
      <c r="U110" s="323"/>
      <c r="V110" s="323"/>
      <c r="W110" s="82"/>
      <c r="Y110" s="111"/>
      <c r="Z110" s="110"/>
      <c r="AA110" s="331"/>
      <c r="AB110" s="331"/>
      <c r="AC110" s="110"/>
      <c r="AE110" s="140"/>
      <c r="AF110" s="139"/>
      <c r="AG110" s="164"/>
      <c r="AH110" s="164"/>
      <c r="AI110" s="139"/>
      <c r="AK110" s="170"/>
      <c r="AL110" s="169"/>
      <c r="AM110" s="185"/>
      <c r="AN110" s="185"/>
      <c r="AO110" s="169"/>
      <c r="AQ110" s="140"/>
      <c r="AR110" s="139"/>
      <c r="AS110" s="164"/>
      <c r="AT110" s="164"/>
      <c r="AU110" s="139"/>
      <c r="AW110" s="202"/>
      <c r="AX110" s="201"/>
      <c r="AY110" s="217"/>
      <c r="AZ110" s="217"/>
      <c r="BA110" s="201"/>
      <c r="BC110" s="234"/>
      <c r="BD110" s="233"/>
      <c r="BE110" s="233"/>
      <c r="BF110" s="233"/>
      <c r="BG110" s="233"/>
      <c r="BI110" s="257"/>
      <c r="BJ110" s="185"/>
      <c r="BK110" s="185"/>
      <c r="BL110" s="185"/>
      <c r="BM110" s="185"/>
      <c r="BO110" s="275"/>
      <c r="BP110" s="274"/>
      <c r="BQ110" s="274"/>
      <c r="BR110" s="274"/>
      <c r="BS110" s="274"/>
      <c r="BU110" s="391"/>
      <c r="BV110" s="390"/>
      <c r="BW110" s="390"/>
      <c r="BX110" s="390"/>
      <c r="BY110" s="390"/>
      <c r="CB110" s="195"/>
    </row>
    <row r="111" spans="1:80" ht="22.5" customHeight="1" x14ac:dyDescent="0.2">
      <c r="A111" s="1" t="s">
        <v>2</v>
      </c>
      <c r="C111" s="251"/>
      <c r="D111" s="251"/>
      <c r="E111" s="251"/>
      <c r="G111" s="22" t="s">
        <v>2</v>
      </c>
      <c r="H111" s="23"/>
      <c r="I111" s="312"/>
      <c r="J111" s="312"/>
      <c r="K111" s="23"/>
      <c r="M111" s="51" t="s">
        <v>2</v>
      </c>
      <c r="N111" s="52"/>
      <c r="O111" s="52"/>
      <c r="P111" s="52"/>
      <c r="Q111" s="52"/>
      <c r="S111" s="81" t="s">
        <v>2</v>
      </c>
      <c r="T111" s="82"/>
      <c r="U111" s="323"/>
      <c r="V111" s="323"/>
      <c r="W111" s="82"/>
      <c r="Y111" s="109" t="s">
        <v>2</v>
      </c>
      <c r="Z111" s="110"/>
      <c r="AA111" s="331"/>
      <c r="AB111" s="331"/>
      <c r="AC111" s="110"/>
      <c r="AE111" s="138" t="s">
        <v>2</v>
      </c>
      <c r="AF111" s="139"/>
      <c r="AG111" s="164"/>
      <c r="AH111" s="164"/>
      <c r="AI111" s="139"/>
      <c r="AK111" s="168" t="s">
        <v>2</v>
      </c>
      <c r="AL111" s="169"/>
      <c r="AM111" s="185"/>
      <c r="AN111" s="185"/>
      <c r="AO111" s="169"/>
      <c r="AQ111" s="138" t="s">
        <v>2</v>
      </c>
      <c r="AR111" s="139"/>
      <c r="AS111" s="164"/>
      <c r="AT111" s="164"/>
      <c r="AU111" s="139"/>
      <c r="AW111" s="200" t="s">
        <v>2</v>
      </c>
      <c r="AX111" s="201"/>
      <c r="AY111" s="217"/>
      <c r="AZ111" s="217"/>
      <c r="BA111" s="201"/>
      <c r="BC111" s="232" t="s">
        <v>2</v>
      </c>
      <c r="BD111" s="233"/>
      <c r="BE111" s="233"/>
      <c r="BF111" s="233"/>
      <c r="BG111" s="233"/>
      <c r="BI111" s="256" t="s">
        <v>2</v>
      </c>
      <c r="BJ111" s="185"/>
      <c r="BK111" s="185"/>
      <c r="BL111" s="185"/>
      <c r="BM111" s="185"/>
      <c r="BO111" s="273" t="s">
        <v>2</v>
      </c>
      <c r="BP111" s="274"/>
      <c r="BQ111" s="274"/>
      <c r="BR111" s="274"/>
      <c r="BS111" s="274"/>
      <c r="BU111" s="388" t="s">
        <v>2</v>
      </c>
      <c r="BV111" s="390"/>
      <c r="BW111" s="390"/>
      <c r="BX111" s="390"/>
      <c r="BY111" s="390"/>
      <c r="CB111" s="195"/>
    </row>
    <row r="112" spans="1:80" ht="22.5" customHeight="1" x14ac:dyDescent="0.2">
      <c r="A112" s="3"/>
      <c r="B112" s="297">
        <f>+B113+B117+B121</f>
        <v>483531120</v>
      </c>
      <c r="C112" s="251"/>
      <c r="D112" s="251"/>
      <c r="E112" s="251"/>
      <c r="G112" s="24"/>
      <c r="H112" s="23"/>
      <c r="I112" s="312"/>
      <c r="J112" s="312"/>
      <c r="K112" s="23"/>
      <c r="M112" s="53"/>
      <c r="N112" s="52"/>
      <c r="O112" s="52"/>
      <c r="P112" s="52"/>
      <c r="Q112" s="52"/>
      <c r="S112" s="83"/>
      <c r="T112" s="82"/>
      <c r="U112" s="323"/>
      <c r="V112" s="323"/>
      <c r="W112" s="82"/>
      <c r="Y112" s="111"/>
      <c r="Z112" s="110"/>
      <c r="AA112" s="331"/>
      <c r="AB112" s="331"/>
      <c r="AC112" s="110"/>
      <c r="AE112" s="140"/>
      <c r="AF112" s="139"/>
      <c r="AG112" s="164"/>
      <c r="AH112" s="164"/>
      <c r="AI112" s="139"/>
      <c r="AK112" s="170"/>
      <c r="AL112" s="169"/>
      <c r="AM112" s="185"/>
      <c r="AN112" s="185"/>
      <c r="AO112" s="169"/>
      <c r="AQ112" s="140"/>
      <c r="AR112" s="139"/>
      <c r="AS112" s="164"/>
      <c r="AT112" s="164"/>
      <c r="AU112" s="139"/>
      <c r="AW112" s="202"/>
      <c r="AX112" s="201"/>
      <c r="AY112" s="217"/>
      <c r="AZ112" s="217"/>
      <c r="BA112" s="201"/>
      <c r="BC112" s="234"/>
      <c r="BD112" s="233"/>
      <c r="BE112" s="233"/>
      <c r="BF112" s="233"/>
      <c r="BG112" s="233"/>
      <c r="BI112" s="257"/>
      <c r="BJ112" s="185"/>
      <c r="BK112" s="185"/>
      <c r="BL112" s="185"/>
      <c r="BM112" s="185"/>
      <c r="BO112" s="275"/>
      <c r="BP112" s="274"/>
      <c r="BQ112" s="274"/>
      <c r="BR112" s="274"/>
      <c r="BS112" s="274"/>
      <c r="BU112" s="391"/>
      <c r="BV112" s="390"/>
      <c r="BW112" s="390"/>
      <c r="BX112" s="390"/>
      <c r="BY112" s="390"/>
      <c r="CB112" s="195"/>
    </row>
    <row r="113" spans="1:80" s="18" customFormat="1" ht="22.5" customHeight="1" x14ac:dyDescent="0.2">
      <c r="A113" s="15" t="s">
        <v>13</v>
      </c>
      <c r="B113" s="294">
        <f>+B115</f>
        <v>139955157</v>
      </c>
      <c r="C113" s="294">
        <f t="shared" ref="C113:D113" si="376">+C115</f>
        <v>0</v>
      </c>
      <c r="D113" s="294">
        <f t="shared" si="376"/>
        <v>0</v>
      </c>
      <c r="E113" s="294">
        <f>+B113-C113-D113</f>
        <v>139955157</v>
      </c>
      <c r="G113" s="25" t="s">
        <v>13</v>
      </c>
      <c r="H113" s="26">
        <f>+H115</f>
        <v>139955157</v>
      </c>
      <c r="I113" s="308">
        <f t="shared" ref="I113:J113" si="377">+I115</f>
        <v>0</v>
      </c>
      <c r="J113" s="308">
        <f t="shared" si="377"/>
        <v>0</v>
      </c>
      <c r="K113" s="26">
        <f>+H113-I113-J113</f>
        <v>139955157</v>
      </c>
      <c r="M113" s="54" t="s">
        <v>13</v>
      </c>
      <c r="N113" s="55">
        <f>+N115</f>
        <v>139955157</v>
      </c>
      <c r="O113" s="55">
        <f t="shared" ref="O113:P113" si="378">+O115</f>
        <v>0</v>
      </c>
      <c r="P113" s="55">
        <f t="shared" si="378"/>
        <v>0</v>
      </c>
      <c r="Q113" s="55">
        <f>+N113-O113-P113</f>
        <v>139955157</v>
      </c>
      <c r="S113" s="84" t="s">
        <v>13</v>
      </c>
      <c r="T113" s="85">
        <f>+T115</f>
        <v>139955157</v>
      </c>
      <c r="U113" s="104">
        <f t="shared" ref="U113:V113" si="379">+U115</f>
        <v>0</v>
      </c>
      <c r="V113" s="104">
        <f t="shared" si="379"/>
        <v>0</v>
      </c>
      <c r="W113" s="85">
        <f>+T113-U113-V113</f>
        <v>139955157</v>
      </c>
      <c r="Y113" s="112" t="s">
        <v>13</v>
      </c>
      <c r="Z113" s="113">
        <f>+Z115</f>
        <v>139955157</v>
      </c>
      <c r="AA113" s="122">
        <f t="shared" ref="AA113:AB113" si="380">+AA115</f>
        <v>0</v>
      </c>
      <c r="AB113" s="122">
        <f t="shared" si="380"/>
        <v>0</v>
      </c>
      <c r="AC113" s="113">
        <f>+Z113-AA113-AB113</f>
        <v>139955157</v>
      </c>
      <c r="AE113" s="141" t="s">
        <v>13</v>
      </c>
      <c r="AF113" s="142">
        <f>+AF115</f>
        <v>139955157</v>
      </c>
      <c r="AG113" s="151">
        <f t="shared" ref="AG113:AH113" si="381">+AG115</f>
        <v>0</v>
      </c>
      <c r="AH113" s="151">
        <f t="shared" si="381"/>
        <v>0</v>
      </c>
      <c r="AI113" s="142">
        <f>+AF113-AG113-AH113</f>
        <v>139955157</v>
      </c>
      <c r="AK113" s="171" t="s">
        <v>13</v>
      </c>
      <c r="AL113" s="172">
        <f>+AL115</f>
        <v>139955157</v>
      </c>
      <c r="AM113" s="181">
        <f t="shared" ref="AM113:AN113" si="382">+AM115</f>
        <v>0</v>
      </c>
      <c r="AN113" s="181">
        <f t="shared" si="382"/>
        <v>0</v>
      </c>
      <c r="AO113" s="172">
        <f>+AL113-AM113-AN113</f>
        <v>139955157</v>
      </c>
      <c r="AQ113" s="141" t="s">
        <v>13</v>
      </c>
      <c r="AR113" s="142">
        <f>+AR115</f>
        <v>139955157</v>
      </c>
      <c r="AS113" s="151">
        <f t="shared" ref="AS113:AT113" si="383">+AS115</f>
        <v>0</v>
      </c>
      <c r="AT113" s="151">
        <f t="shared" si="383"/>
        <v>0</v>
      </c>
      <c r="AU113" s="142">
        <f>+AR113-AS113-AT113</f>
        <v>139955157</v>
      </c>
      <c r="AW113" s="203" t="s">
        <v>13</v>
      </c>
      <c r="AX113" s="204">
        <f>+AX115</f>
        <v>139955157</v>
      </c>
      <c r="AY113" s="213">
        <v>0</v>
      </c>
      <c r="AZ113" s="213">
        <v>0</v>
      </c>
      <c r="BA113" s="204">
        <f>+AX113-AY113-AZ113</f>
        <v>139955157</v>
      </c>
      <c r="BC113" s="235" t="s">
        <v>13</v>
      </c>
      <c r="BD113" s="236">
        <f>+BD115</f>
        <v>139955157</v>
      </c>
      <c r="BE113" s="236">
        <f t="shared" ref="BE113:BF113" si="384">+BE115</f>
        <v>0</v>
      </c>
      <c r="BF113" s="236">
        <f t="shared" si="384"/>
        <v>0</v>
      </c>
      <c r="BG113" s="236">
        <f>+BD113-BE113-BF113</f>
        <v>139955157</v>
      </c>
      <c r="BI113" s="258" t="s">
        <v>13</v>
      </c>
      <c r="BJ113" s="181">
        <f>+BJ115</f>
        <v>139955157</v>
      </c>
      <c r="BK113" s="181">
        <f t="shared" ref="BK113:BL113" si="385">+BK115</f>
        <v>0</v>
      </c>
      <c r="BL113" s="181">
        <f t="shared" si="385"/>
        <v>0</v>
      </c>
      <c r="BM113" s="181">
        <f>+BJ113-BK113-BL113</f>
        <v>139955157</v>
      </c>
      <c r="BO113" s="276" t="s">
        <v>13</v>
      </c>
      <c r="BP113" s="277">
        <f>+BP115</f>
        <v>139955157</v>
      </c>
      <c r="BQ113" s="277">
        <f t="shared" ref="BQ113:BR113" si="386">+BQ115</f>
        <v>0</v>
      </c>
      <c r="BR113" s="277">
        <f t="shared" si="386"/>
        <v>0</v>
      </c>
      <c r="BS113" s="277">
        <f>+BP113-BQ113-BR113</f>
        <v>139955157</v>
      </c>
      <c r="BU113" s="371" t="s">
        <v>13</v>
      </c>
      <c r="BV113" s="373">
        <f>+BV115</f>
        <v>139955157</v>
      </c>
      <c r="BW113" s="373">
        <f t="shared" ref="BW113:BX113" si="387">+BW115</f>
        <v>0</v>
      </c>
      <c r="BX113" s="373">
        <f t="shared" si="387"/>
        <v>0</v>
      </c>
      <c r="BY113" s="373">
        <f>+BV113-BW113-BX113</f>
        <v>139955157</v>
      </c>
      <c r="BZ113" s="196">
        <f>+BY113+BY117+BY121</f>
        <v>483531120</v>
      </c>
      <c r="CA113" s="196">
        <f>+BZ114-BZ113</f>
        <v>0</v>
      </c>
      <c r="CB113" s="195"/>
    </row>
    <row r="114" spans="1:80" ht="22.5" customHeight="1" x14ac:dyDescent="0.2">
      <c r="A114" s="11" t="s">
        <v>0</v>
      </c>
      <c r="B114" s="295"/>
      <c r="C114" s="295"/>
      <c r="D114" s="295"/>
      <c r="E114" s="295"/>
      <c r="G114" s="27" t="s">
        <v>0</v>
      </c>
      <c r="H114" s="28"/>
      <c r="I114" s="309"/>
      <c r="J114" s="309"/>
      <c r="K114" s="28"/>
      <c r="M114" s="56" t="s">
        <v>0</v>
      </c>
      <c r="N114" s="57"/>
      <c r="O114" s="57"/>
      <c r="P114" s="57"/>
      <c r="Q114" s="57"/>
      <c r="S114" s="86" t="s">
        <v>0</v>
      </c>
      <c r="T114" s="87"/>
      <c r="U114" s="105"/>
      <c r="V114" s="105"/>
      <c r="W114" s="87"/>
      <c r="Y114" s="114" t="s">
        <v>0</v>
      </c>
      <c r="Z114" s="115"/>
      <c r="AA114" s="123"/>
      <c r="AB114" s="123"/>
      <c r="AC114" s="115"/>
      <c r="AE114" s="143" t="s">
        <v>0</v>
      </c>
      <c r="AF114" s="144"/>
      <c r="AG114" s="152"/>
      <c r="AH114" s="152"/>
      <c r="AI114" s="144"/>
      <c r="AK114" s="173" t="s">
        <v>0</v>
      </c>
      <c r="AL114" s="174"/>
      <c r="AM114" s="182"/>
      <c r="AN114" s="182"/>
      <c r="AO114" s="174"/>
      <c r="AQ114" s="143" t="s">
        <v>0</v>
      </c>
      <c r="AR114" s="144"/>
      <c r="AS114" s="152"/>
      <c r="AT114" s="152"/>
      <c r="AU114" s="144"/>
      <c r="AW114" s="205" t="s">
        <v>0</v>
      </c>
      <c r="AX114" s="206"/>
      <c r="AY114" s="214"/>
      <c r="AZ114" s="214"/>
      <c r="BA114" s="206"/>
      <c r="BC114" s="237" t="s">
        <v>0</v>
      </c>
      <c r="BD114" s="238"/>
      <c r="BE114" s="238"/>
      <c r="BF114" s="238"/>
      <c r="BG114" s="238"/>
      <c r="BI114" s="259" t="s">
        <v>0</v>
      </c>
      <c r="BJ114" s="182"/>
      <c r="BK114" s="182"/>
      <c r="BL114" s="182"/>
      <c r="BM114" s="182"/>
      <c r="BO114" s="278" t="s">
        <v>0</v>
      </c>
      <c r="BP114" s="279"/>
      <c r="BQ114" s="279"/>
      <c r="BR114" s="279"/>
      <c r="BS114" s="279"/>
      <c r="BU114" s="437" t="s">
        <v>0</v>
      </c>
      <c r="BV114" s="438"/>
      <c r="BW114" s="438"/>
      <c r="BX114" s="438"/>
      <c r="BY114" s="438"/>
      <c r="BZ114" s="195">
        <v>483531120</v>
      </c>
      <c r="CB114" s="195"/>
    </row>
    <row r="115" spans="1:80" ht="22.5" customHeight="1" x14ac:dyDescent="0.2">
      <c r="A115" s="14" t="s">
        <v>23</v>
      </c>
      <c r="B115" s="72">
        <v>139955157</v>
      </c>
      <c r="C115" s="72">
        <v>0</v>
      </c>
      <c r="D115" s="72">
        <v>0</v>
      </c>
      <c r="E115" s="72">
        <f>+B115-C115-D115</f>
        <v>139955157</v>
      </c>
      <c r="G115" s="35" t="s">
        <v>23</v>
      </c>
      <c r="H115" s="30">
        <f>+E115</f>
        <v>139955157</v>
      </c>
      <c r="I115" s="75">
        <v>0</v>
      </c>
      <c r="J115" s="75">
        <v>0</v>
      </c>
      <c r="K115" s="30">
        <f>+H115-I115-J115</f>
        <v>139955157</v>
      </c>
      <c r="M115" s="64" t="s">
        <v>23</v>
      </c>
      <c r="N115" s="59">
        <f>+K115</f>
        <v>139955157</v>
      </c>
      <c r="O115" s="59">
        <v>0</v>
      </c>
      <c r="P115" s="59">
        <v>0</v>
      </c>
      <c r="Q115" s="59">
        <f>+N115-O115-P115</f>
        <v>139955157</v>
      </c>
      <c r="S115" s="96" t="s">
        <v>23</v>
      </c>
      <c r="T115" s="89">
        <f>+Q115</f>
        <v>139955157</v>
      </c>
      <c r="U115" s="93">
        <v>0</v>
      </c>
      <c r="V115" s="93">
        <v>0</v>
      </c>
      <c r="W115" s="89">
        <f>+T115-U115-V115</f>
        <v>139955157</v>
      </c>
      <c r="Y115" s="127" t="s">
        <v>23</v>
      </c>
      <c r="Z115" s="117">
        <f>+W115</f>
        <v>139955157</v>
      </c>
      <c r="AA115" s="118">
        <v>0</v>
      </c>
      <c r="AB115" s="118">
        <v>0</v>
      </c>
      <c r="AC115" s="117">
        <f>+Z115-AA115-AB115</f>
        <v>139955157</v>
      </c>
      <c r="AE115" s="156" t="s">
        <v>23</v>
      </c>
      <c r="AF115" s="146">
        <f>+AC115</f>
        <v>139955157</v>
      </c>
      <c r="AG115" s="147">
        <v>0</v>
      </c>
      <c r="AH115" s="147">
        <v>0</v>
      </c>
      <c r="AI115" s="146">
        <f>+AF115-AG115-AH115</f>
        <v>139955157</v>
      </c>
      <c r="AK115" s="188" t="s">
        <v>23</v>
      </c>
      <c r="AL115" s="176">
        <f>+AI115</f>
        <v>139955157</v>
      </c>
      <c r="AM115" s="177">
        <v>0</v>
      </c>
      <c r="AN115" s="177">
        <v>0</v>
      </c>
      <c r="AO115" s="176">
        <f>+AL115-AM115-AN115</f>
        <v>139955157</v>
      </c>
      <c r="AQ115" s="156" t="s">
        <v>23</v>
      </c>
      <c r="AR115" s="146">
        <f>+AO115</f>
        <v>139955157</v>
      </c>
      <c r="AS115" s="147">
        <v>0</v>
      </c>
      <c r="AT115" s="147">
        <v>0</v>
      </c>
      <c r="AU115" s="146">
        <f>+AR115-AS115-AT115</f>
        <v>139955157</v>
      </c>
      <c r="AW115" s="220" t="s">
        <v>23</v>
      </c>
      <c r="AX115" s="208">
        <f>+AU115</f>
        <v>139955157</v>
      </c>
      <c r="AY115" s="209">
        <v>0</v>
      </c>
      <c r="AZ115" s="209">
        <v>0</v>
      </c>
      <c r="BA115" s="208">
        <f>+AX115-AY115-AZ115</f>
        <v>139955157</v>
      </c>
      <c r="BC115" s="246" t="s">
        <v>23</v>
      </c>
      <c r="BD115" s="240">
        <f>+BA115</f>
        <v>139955157</v>
      </c>
      <c r="BE115" s="240">
        <v>0</v>
      </c>
      <c r="BF115" s="240">
        <v>0</v>
      </c>
      <c r="BG115" s="240">
        <f>+BD115-BE115-BF115</f>
        <v>139955157</v>
      </c>
      <c r="BI115" s="263" t="s">
        <v>23</v>
      </c>
      <c r="BJ115" s="177">
        <f>+BG115</f>
        <v>139955157</v>
      </c>
      <c r="BK115" s="357">
        <v>0</v>
      </c>
      <c r="BL115" s="357">
        <v>0</v>
      </c>
      <c r="BM115" s="177">
        <f>+BJ115-BK115-BL115</f>
        <v>139955157</v>
      </c>
      <c r="BO115" s="287" t="s">
        <v>23</v>
      </c>
      <c r="BP115" s="281">
        <f>+BM115</f>
        <v>139955157</v>
      </c>
      <c r="BQ115" s="358">
        <v>0</v>
      </c>
      <c r="BR115" s="358">
        <v>0</v>
      </c>
      <c r="BS115" s="281">
        <f>+BP115-BQ115-BR115</f>
        <v>139955157</v>
      </c>
      <c r="BU115" s="441" t="s">
        <v>23</v>
      </c>
      <c r="BV115" s="435">
        <f>+B115</f>
        <v>139955157</v>
      </c>
      <c r="BW115" s="435">
        <f>+C115+I115+O115+U115+AA115+AG115+AM115+AS115+AY115+BE115+BK115+BQ115</f>
        <v>0</v>
      </c>
      <c r="BX115" s="435">
        <f>+D115+J115+P115+V115+AB115+AH115+AN115+AT115+AZ115+BF115+BL115+BR115</f>
        <v>0</v>
      </c>
      <c r="BY115" s="435">
        <f>+BV115-BW115-BX115</f>
        <v>139955157</v>
      </c>
      <c r="CB115" s="195"/>
    </row>
    <row r="116" spans="1:80" ht="22.5" customHeight="1" x14ac:dyDescent="0.2">
      <c r="A116" s="17"/>
      <c r="B116" s="293"/>
      <c r="C116" s="293"/>
      <c r="D116" s="293"/>
      <c r="E116" s="293"/>
      <c r="G116" s="31"/>
      <c r="H116" s="32"/>
      <c r="I116" s="310"/>
      <c r="J116" s="310"/>
      <c r="K116" s="32"/>
      <c r="M116" s="60"/>
      <c r="N116" s="61"/>
      <c r="O116" s="61"/>
      <c r="P116" s="61"/>
      <c r="Q116" s="61"/>
      <c r="S116" s="90"/>
      <c r="T116" s="91"/>
      <c r="U116" s="103"/>
      <c r="V116" s="103"/>
      <c r="W116" s="91"/>
      <c r="Y116" s="119"/>
      <c r="Z116" s="120"/>
      <c r="AA116" s="121"/>
      <c r="AB116" s="121"/>
      <c r="AC116" s="120"/>
      <c r="AE116" s="148"/>
      <c r="AF116" s="149"/>
      <c r="AG116" s="150"/>
      <c r="AH116" s="150"/>
      <c r="AI116" s="149"/>
      <c r="AK116" s="178"/>
      <c r="AL116" s="179"/>
      <c r="AM116" s="180"/>
      <c r="AN116" s="180"/>
      <c r="AO116" s="179"/>
      <c r="AQ116" s="148"/>
      <c r="AR116" s="149"/>
      <c r="AS116" s="150"/>
      <c r="AT116" s="150"/>
      <c r="AU116" s="149"/>
      <c r="AW116" s="210"/>
      <c r="AX116" s="211"/>
      <c r="AY116" s="212"/>
      <c r="AZ116" s="212"/>
      <c r="BA116" s="211"/>
      <c r="BC116" s="241"/>
      <c r="BD116" s="242"/>
      <c r="BE116" s="242"/>
      <c r="BF116" s="242"/>
      <c r="BG116" s="242"/>
      <c r="BI116" s="260"/>
      <c r="BJ116" s="180"/>
      <c r="BK116" s="180"/>
      <c r="BL116" s="180"/>
      <c r="BM116" s="180"/>
      <c r="BO116" s="282"/>
      <c r="BP116" s="283"/>
      <c r="BQ116" s="283"/>
      <c r="BR116" s="283"/>
      <c r="BS116" s="283"/>
      <c r="BU116" s="379"/>
      <c r="BV116" s="380"/>
      <c r="BW116" s="380"/>
      <c r="BX116" s="380"/>
      <c r="BY116" s="380"/>
      <c r="CB116" s="195"/>
    </row>
    <row r="117" spans="1:80" s="18" customFormat="1" ht="22.5" customHeight="1" x14ac:dyDescent="0.2">
      <c r="A117" s="15" t="s">
        <v>11</v>
      </c>
      <c r="B117" s="294">
        <f>SUM(B119:B119)</f>
        <v>184527079</v>
      </c>
      <c r="C117" s="294">
        <f>SUM(C119:C119)</f>
        <v>0</v>
      </c>
      <c r="D117" s="294">
        <f>SUM(D119:D119)</f>
        <v>0</v>
      </c>
      <c r="E117" s="294">
        <f>+B117-C117-D117</f>
        <v>184527079</v>
      </c>
      <c r="G117" s="25" t="s">
        <v>11</v>
      </c>
      <c r="H117" s="26">
        <f>SUM(H119:H119)</f>
        <v>184527079</v>
      </c>
      <c r="I117" s="308">
        <f>SUM(I119:I119)</f>
        <v>0</v>
      </c>
      <c r="J117" s="308">
        <f>SUM(J119:J119)</f>
        <v>0</v>
      </c>
      <c r="K117" s="26">
        <f>+H117-I117-J117</f>
        <v>184527079</v>
      </c>
      <c r="M117" s="54" t="s">
        <v>11</v>
      </c>
      <c r="N117" s="55">
        <f>SUM(N119:N119)</f>
        <v>184527079</v>
      </c>
      <c r="O117" s="55">
        <f>SUM(O119:O119)</f>
        <v>0</v>
      </c>
      <c r="P117" s="55">
        <f>SUM(P119:P119)</f>
        <v>0</v>
      </c>
      <c r="Q117" s="55">
        <f>+N117-O117-P117</f>
        <v>184527079</v>
      </c>
      <c r="S117" s="84" t="s">
        <v>11</v>
      </c>
      <c r="T117" s="85">
        <f>SUM(T119:T119)</f>
        <v>184527079</v>
      </c>
      <c r="U117" s="104">
        <f>SUM(U119:U119)</f>
        <v>0</v>
      </c>
      <c r="V117" s="104">
        <f>SUM(V119:V119)</f>
        <v>0</v>
      </c>
      <c r="W117" s="85">
        <f>+T117-U117-V117</f>
        <v>184527079</v>
      </c>
      <c r="Y117" s="112" t="s">
        <v>11</v>
      </c>
      <c r="Z117" s="113">
        <f>SUM(Z119:Z119)</f>
        <v>184527079</v>
      </c>
      <c r="AA117" s="122">
        <f>SUM(AA119:AA119)</f>
        <v>0</v>
      </c>
      <c r="AB117" s="122">
        <f>SUM(AB119:AB119)</f>
        <v>0</v>
      </c>
      <c r="AC117" s="113">
        <f>+Z117-AA117-AB117</f>
        <v>184527079</v>
      </c>
      <c r="AE117" s="141" t="s">
        <v>11</v>
      </c>
      <c r="AF117" s="142">
        <f>SUM(AF119:AF119)</f>
        <v>184527079</v>
      </c>
      <c r="AG117" s="151">
        <f>SUM(AG119:AG119)</f>
        <v>0</v>
      </c>
      <c r="AH117" s="151">
        <f>SUM(AH119:AH119)</f>
        <v>0</v>
      </c>
      <c r="AI117" s="142">
        <f>+AF117-AG117-AH117</f>
        <v>184527079</v>
      </c>
      <c r="AK117" s="171" t="s">
        <v>11</v>
      </c>
      <c r="AL117" s="172">
        <f>SUM(AL119:AL119)</f>
        <v>184527079</v>
      </c>
      <c r="AM117" s="181">
        <f>SUM(AM119:AM119)</f>
        <v>0</v>
      </c>
      <c r="AN117" s="181">
        <f>SUM(AN119:AN119)</f>
        <v>0</v>
      </c>
      <c r="AO117" s="172">
        <f>+AL117-AM117-AN117</f>
        <v>184527079</v>
      </c>
      <c r="AQ117" s="141" t="s">
        <v>11</v>
      </c>
      <c r="AR117" s="142">
        <f>SUM(AR119:AR119)</f>
        <v>184527079</v>
      </c>
      <c r="AS117" s="151">
        <f>SUM(AS119:AS119)</f>
        <v>0</v>
      </c>
      <c r="AT117" s="151">
        <f>SUM(AT119:AT119)</f>
        <v>0</v>
      </c>
      <c r="AU117" s="142">
        <f>+AR117-AS117-AT117</f>
        <v>184527079</v>
      </c>
      <c r="AW117" s="203" t="s">
        <v>11</v>
      </c>
      <c r="AX117" s="204">
        <f>SUM(AX119:AX119)</f>
        <v>184527079</v>
      </c>
      <c r="AY117" s="213">
        <v>0</v>
      </c>
      <c r="AZ117" s="213">
        <v>0</v>
      </c>
      <c r="BA117" s="204">
        <f>+AX117-AY117-AZ117</f>
        <v>184527079</v>
      </c>
      <c r="BC117" s="235" t="s">
        <v>11</v>
      </c>
      <c r="BD117" s="236">
        <f>SUM(BD119:BD119)</f>
        <v>184527079</v>
      </c>
      <c r="BE117" s="236">
        <f>SUM(BE119:BE119)</f>
        <v>0</v>
      </c>
      <c r="BF117" s="236">
        <f>SUM(BF119:BF119)</f>
        <v>0</v>
      </c>
      <c r="BG117" s="236">
        <f>+BD117-BE117-BF117</f>
        <v>184527079</v>
      </c>
      <c r="BI117" s="258" t="s">
        <v>11</v>
      </c>
      <c r="BJ117" s="181">
        <f>SUM(BJ119:BJ119)</f>
        <v>184527079</v>
      </c>
      <c r="BK117" s="181">
        <f>SUM(BK119:BK119)</f>
        <v>0</v>
      </c>
      <c r="BL117" s="181">
        <f>SUM(BL119:BL119)</f>
        <v>0</v>
      </c>
      <c r="BM117" s="181">
        <f>+BJ117-BK117-BL117</f>
        <v>184527079</v>
      </c>
      <c r="BO117" s="276" t="s">
        <v>11</v>
      </c>
      <c r="BP117" s="277">
        <f>SUM(BP119:BP119)</f>
        <v>184527079</v>
      </c>
      <c r="BQ117" s="277">
        <f>SUM(BQ119:BQ119)</f>
        <v>0</v>
      </c>
      <c r="BR117" s="277">
        <f>SUM(BR119:BR119)</f>
        <v>0</v>
      </c>
      <c r="BS117" s="277">
        <f>+BP117-BQ117-BR117</f>
        <v>184527079</v>
      </c>
      <c r="BU117" s="371" t="s">
        <v>11</v>
      </c>
      <c r="BV117" s="373">
        <f>SUM(BV119:BV119)</f>
        <v>184527079</v>
      </c>
      <c r="BW117" s="373">
        <f>SUM(BW119:BW119)</f>
        <v>0</v>
      </c>
      <c r="BX117" s="373">
        <f>SUM(BX119:BX119)</f>
        <v>0</v>
      </c>
      <c r="BY117" s="373">
        <f>+BV117-BW117-BX117</f>
        <v>184527079</v>
      </c>
      <c r="CB117" s="195"/>
    </row>
    <row r="118" spans="1:80" ht="22.5" customHeight="1" x14ac:dyDescent="0.2">
      <c r="A118" s="11" t="s">
        <v>0</v>
      </c>
      <c r="B118" s="295"/>
      <c r="C118" s="295"/>
      <c r="D118" s="295"/>
      <c r="E118" s="295"/>
      <c r="G118" s="27" t="s">
        <v>0</v>
      </c>
      <c r="H118" s="28"/>
      <c r="I118" s="309"/>
      <c r="J118" s="309"/>
      <c r="K118" s="28"/>
      <c r="M118" s="56" t="s">
        <v>0</v>
      </c>
      <c r="N118" s="57"/>
      <c r="O118" s="57"/>
      <c r="P118" s="57"/>
      <c r="Q118" s="57"/>
      <c r="S118" s="86" t="s">
        <v>0</v>
      </c>
      <c r="T118" s="87"/>
      <c r="U118" s="105"/>
      <c r="V118" s="105"/>
      <c r="W118" s="87"/>
      <c r="Y118" s="114" t="s">
        <v>0</v>
      </c>
      <c r="Z118" s="115"/>
      <c r="AA118" s="123"/>
      <c r="AB118" s="123"/>
      <c r="AC118" s="115"/>
      <c r="AE118" s="143" t="s">
        <v>0</v>
      </c>
      <c r="AF118" s="144"/>
      <c r="AG118" s="152"/>
      <c r="AH118" s="152"/>
      <c r="AI118" s="144"/>
      <c r="AK118" s="173" t="s">
        <v>0</v>
      </c>
      <c r="AL118" s="174"/>
      <c r="AM118" s="182"/>
      <c r="AN118" s="182"/>
      <c r="AO118" s="174"/>
      <c r="AQ118" s="143" t="s">
        <v>0</v>
      </c>
      <c r="AR118" s="144"/>
      <c r="AS118" s="152"/>
      <c r="AT118" s="152"/>
      <c r="AU118" s="144"/>
      <c r="AW118" s="205" t="s">
        <v>0</v>
      </c>
      <c r="AX118" s="206"/>
      <c r="AY118" s="214"/>
      <c r="AZ118" s="214"/>
      <c r="BA118" s="206"/>
      <c r="BC118" s="237" t="s">
        <v>0</v>
      </c>
      <c r="BD118" s="238"/>
      <c r="BE118" s="238"/>
      <c r="BF118" s="238"/>
      <c r="BG118" s="238"/>
      <c r="BI118" s="259" t="s">
        <v>0</v>
      </c>
      <c r="BJ118" s="182"/>
      <c r="BK118" s="182"/>
      <c r="BL118" s="182"/>
      <c r="BM118" s="182"/>
      <c r="BO118" s="278" t="s">
        <v>0</v>
      </c>
      <c r="BP118" s="279"/>
      <c r="BQ118" s="279"/>
      <c r="BR118" s="279"/>
      <c r="BS118" s="279"/>
      <c r="BU118" s="437" t="s">
        <v>0</v>
      </c>
      <c r="BV118" s="438"/>
      <c r="BW118" s="438"/>
      <c r="BX118" s="438"/>
      <c r="BY118" s="438"/>
      <c r="CB118" s="195"/>
    </row>
    <row r="119" spans="1:80" ht="22.5" customHeight="1" x14ac:dyDescent="0.2">
      <c r="A119" s="14" t="s">
        <v>23</v>
      </c>
      <c r="B119" s="72">
        <v>184527079</v>
      </c>
      <c r="C119" s="72">
        <v>0</v>
      </c>
      <c r="D119" s="72">
        <v>0</v>
      </c>
      <c r="E119" s="72">
        <f>+B119-C119-D119</f>
        <v>184527079</v>
      </c>
      <c r="G119" s="35" t="s">
        <v>23</v>
      </c>
      <c r="H119" s="30">
        <f>+E119</f>
        <v>184527079</v>
      </c>
      <c r="I119" s="75">
        <v>0</v>
      </c>
      <c r="J119" s="75">
        <v>0</v>
      </c>
      <c r="K119" s="30">
        <f>+H119-I119-J119</f>
        <v>184527079</v>
      </c>
      <c r="M119" s="64" t="s">
        <v>23</v>
      </c>
      <c r="N119" s="59">
        <f>+K119</f>
        <v>184527079</v>
      </c>
      <c r="O119" s="59">
        <v>0</v>
      </c>
      <c r="P119" s="59">
        <v>0</v>
      </c>
      <c r="Q119" s="59">
        <f>+N119-O119-P119</f>
        <v>184527079</v>
      </c>
      <c r="S119" s="96" t="s">
        <v>23</v>
      </c>
      <c r="T119" s="89">
        <f>+Q119</f>
        <v>184527079</v>
      </c>
      <c r="U119" s="93">
        <v>0</v>
      </c>
      <c r="V119" s="93">
        <v>0</v>
      </c>
      <c r="W119" s="89">
        <f>+T119-U119-V119</f>
        <v>184527079</v>
      </c>
      <c r="Y119" s="127" t="s">
        <v>23</v>
      </c>
      <c r="Z119" s="117">
        <f>+W119</f>
        <v>184527079</v>
      </c>
      <c r="AA119" s="118">
        <v>0</v>
      </c>
      <c r="AB119" s="118">
        <v>0</v>
      </c>
      <c r="AC119" s="117">
        <f>+Z119-AA119-AB119</f>
        <v>184527079</v>
      </c>
      <c r="AE119" s="156" t="s">
        <v>23</v>
      </c>
      <c r="AF119" s="146">
        <f>+AC119</f>
        <v>184527079</v>
      </c>
      <c r="AG119" s="147">
        <v>0</v>
      </c>
      <c r="AH119" s="147">
        <v>0</v>
      </c>
      <c r="AI119" s="146">
        <f>+AF119-AG119-AH119</f>
        <v>184527079</v>
      </c>
      <c r="AK119" s="188" t="s">
        <v>23</v>
      </c>
      <c r="AL119" s="176">
        <f>+AI119</f>
        <v>184527079</v>
      </c>
      <c r="AM119" s="177">
        <v>0</v>
      </c>
      <c r="AN119" s="177">
        <v>0</v>
      </c>
      <c r="AO119" s="176">
        <f>+AL119-AM119-AN119</f>
        <v>184527079</v>
      </c>
      <c r="AQ119" s="156" t="s">
        <v>23</v>
      </c>
      <c r="AR119" s="146">
        <f>+AO119</f>
        <v>184527079</v>
      </c>
      <c r="AS119" s="147">
        <v>0</v>
      </c>
      <c r="AT119" s="147">
        <v>0</v>
      </c>
      <c r="AU119" s="146">
        <f>+AR119-AS119-AT119</f>
        <v>184527079</v>
      </c>
      <c r="AW119" s="220" t="s">
        <v>23</v>
      </c>
      <c r="AX119" s="208">
        <f>+AU119</f>
        <v>184527079</v>
      </c>
      <c r="AY119" s="209">
        <v>0</v>
      </c>
      <c r="AZ119" s="209">
        <v>0</v>
      </c>
      <c r="BA119" s="208">
        <f>+AX119-AY119-AZ119</f>
        <v>184527079</v>
      </c>
      <c r="BC119" s="246" t="s">
        <v>23</v>
      </c>
      <c r="BD119" s="240">
        <f>+BA119</f>
        <v>184527079</v>
      </c>
      <c r="BE119" s="240">
        <v>0</v>
      </c>
      <c r="BF119" s="240">
        <v>0</v>
      </c>
      <c r="BG119" s="240">
        <f>+BD119-BE119-BF119</f>
        <v>184527079</v>
      </c>
      <c r="BI119" s="263" t="s">
        <v>23</v>
      </c>
      <c r="BJ119" s="177">
        <f>+BG119</f>
        <v>184527079</v>
      </c>
      <c r="BK119" s="357">
        <v>0</v>
      </c>
      <c r="BL119" s="357">
        <v>0</v>
      </c>
      <c r="BM119" s="177">
        <f>+BJ119-BK119-BL119</f>
        <v>184527079</v>
      </c>
      <c r="BO119" s="287" t="s">
        <v>23</v>
      </c>
      <c r="BP119" s="281">
        <f>+BM119</f>
        <v>184527079</v>
      </c>
      <c r="BQ119" s="358">
        <v>0</v>
      </c>
      <c r="BR119" s="358">
        <v>0</v>
      </c>
      <c r="BS119" s="281">
        <f>+BP119-BQ119-BR119</f>
        <v>184527079</v>
      </c>
      <c r="BU119" s="441" t="s">
        <v>23</v>
      </c>
      <c r="BV119" s="435">
        <f>+B119</f>
        <v>184527079</v>
      </c>
      <c r="BW119" s="435">
        <f>+C119+I119+O119+U119+AA119+AG119+AM119+AS119+AY119+BE119+BK119+BQ119</f>
        <v>0</v>
      </c>
      <c r="BX119" s="435">
        <f>+D119+J119+P119+V119+AB119+AH119+AN119+AT119+AZ119+BF119+BL119+BR119</f>
        <v>0</v>
      </c>
      <c r="BY119" s="435">
        <f>+BV119-BW119-BX119</f>
        <v>184527079</v>
      </c>
      <c r="CB119" s="195"/>
    </row>
    <row r="120" spans="1:80" ht="22.5" customHeight="1" x14ac:dyDescent="0.2">
      <c r="A120" s="3"/>
      <c r="B120" s="300"/>
      <c r="C120" s="300"/>
      <c r="D120" s="300"/>
      <c r="E120" s="300"/>
      <c r="G120" s="24"/>
      <c r="H120" s="34"/>
      <c r="I120" s="366"/>
      <c r="J120" s="366"/>
      <c r="K120" s="34"/>
      <c r="M120" s="53"/>
      <c r="N120" s="63"/>
      <c r="O120" s="63"/>
      <c r="P120" s="63"/>
      <c r="Q120" s="63"/>
      <c r="S120" s="83"/>
      <c r="T120" s="95"/>
      <c r="U120" s="325"/>
      <c r="V120" s="325"/>
      <c r="W120" s="95"/>
      <c r="Y120" s="111"/>
      <c r="Z120" s="126"/>
      <c r="AA120" s="333"/>
      <c r="AB120" s="333"/>
      <c r="AC120" s="126"/>
      <c r="AE120" s="140"/>
      <c r="AF120" s="155"/>
      <c r="AG120" s="337"/>
      <c r="AH120" s="337"/>
      <c r="AI120" s="155"/>
      <c r="AK120" s="170"/>
      <c r="AL120" s="187"/>
      <c r="AM120" s="262"/>
      <c r="AN120" s="262"/>
      <c r="AO120" s="187"/>
      <c r="AQ120" s="140"/>
      <c r="AR120" s="155"/>
      <c r="AS120" s="337"/>
      <c r="AT120" s="337"/>
      <c r="AU120" s="155"/>
      <c r="AW120" s="202"/>
      <c r="AX120" s="219"/>
      <c r="AY120" s="227"/>
      <c r="AZ120" s="227"/>
      <c r="BA120" s="219"/>
      <c r="BC120" s="234"/>
      <c r="BD120" s="245"/>
      <c r="BE120" s="245"/>
      <c r="BF120" s="245"/>
      <c r="BG120" s="245"/>
      <c r="BI120" s="257"/>
      <c r="BJ120" s="262"/>
      <c r="BK120" s="262"/>
      <c r="BL120" s="262"/>
      <c r="BM120" s="262"/>
      <c r="BO120" s="275"/>
      <c r="BP120" s="286"/>
      <c r="BQ120" s="286"/>
      <c r="BR120" s="286"/>
      <c r="BS120" s="286"/>
      <c r="BU120" s="391"/>
      <c r="BV120" s="394"/>
      <c r="BW120" s="394"/>
      <c r="BX120" s="394"/>
      <c r="BY120" s="394"/>
      <c r="CB120" s="195"/>
    </row>
    <row r="121" spans="1:80" s="18" customFormat="1" ht="22.5" customHeight="1" x14ac:dyDescent="0.2">
      <c r="A121" s="15" t="s">
        <v>12</v>
      </c>
      <c r="B121" s="294">
        <f>SUM(B123:B125)</f>
        <v>159048884</v>
      </c>
      <c r="C121" s="294">
        <f>SUM(C123:C125)</f>
        <v>0</v>
      </c>
      <c r="D121" s="294">
        <f>SUM(D123:D125)</f>
        <v>0</v>
      </c>
      <c r="E121" s="294">
        <f>+B121-C121-D121</f>
        <v>159048884</v>
      </c>
      <c r="G121" s="25" t="s">
        <v>12</v>
      </c>
      <c r="H121" s="26">
        <f>SUM(H123:H125)</f>
        <v>159048884</v>
      </c>
      <c r="I121" s="308">
        <f>SUM(I123:I125)</f>
        <v>0</v>
      </c>
      <c r="J121" s="308">
        <f>SUM(J123:J125)</f>
        <v>0</v>
      </c>
      <c r="K121" s="26">
        <f>+H121-I121-J121</f>
        <v>159048884</v>
      </c>
      <c r="M121" s="54" t="s">
        <v>12</v>
      </c>
      <c r="N121" s="55">
        <f>SUM(N123:N125)</f>
        <v>159048884</v>
      </c>
      <c r="O121" s="55">
        <f>SUM(O123:O125)</f>
        <v>0</v>
      </c>
      <c r="P121" s="55">
        <f>SUM(P123:P125)</f>
        <v>0</v>
      </c>
      <c r="Q121" s="55">
        <f>+N121-O121-P121</f>
        <v>159048884</v>
      </c>
      <c r="S121" s="84" t="s">
        <v>12</v>
      </c>
      <c r="T121" s="85">
        <f>SUM(T123:T125)</f>
        <v>159048884</v>
      </c>
      <c r="U121" s="104">
        <f>SUM(U123:U125)</f>
        <v>0</v>
      </c>
      <c r="V121" s="104">
        <f>SUM(V123:V125)</f>
        <v>0</v>
      </c>
      <c r="W121" s="85">
        <f>+T121-U121-V121</f>
        <v>159048884</v>
      </c>
      <c r="Y121" s="112" t="s">
        <v>12</v>
      </c>
      <c r="Z121" s="113">
        <f>SUM(Z123:Z125)</f>
        <v>159048884</v>
      </c>
      <c r="AA121" s="122">
        <f>SUM(AA123:AA125)</f>
        <v>0</v>
      </c>
      <c r="AB121" s="122">
        <f>SUM(AB123:AB125)</f>
        <v>0</v>
      </c>
      <c r="AC121" s="113">
        <f>+Z121-AA121-AB121</f>
        <v>159048884</v>
      </c>
      <c r="AE121" s="141" t="s">
        <v>12</v>
      </c>
      <c r="AF121" s="142">
        <f>SUM(AF123:AF125)</f>
        <v>159048884</v>
      </c>
      <c r="AG121" s="151">
        <f>SUM(AG123:AG125)</f>
        <v>0</v>
      </c>
      <c r="AH121" s="151">
        <f>SUM(AH123:AH125)</f>
        <v>0</v>
      </c>
      <c r="AI121" s="142">
        <f>+AF121-AG121-AH121</f>
        <v>159048884</v>
      </c>
      <c r="AK121" s="171" t="s">
        <v>12</v>
      </c>
      <c r="AL121" s="172">
        <f>SUM(AL123:AL125)</f>
        <v>159048884</v>
      </c>
      <c r="AM121" s="181">
        <f>SUM(AM123:AM125)</f>
        <v>0</v>
      </c>
      <c r="AN121" s="181">
        <f>SUM(AN123:AN125)</f>
        <v>0</v>
      </c>
      <c r="AO121" s="172">
        <f>+AL121-AM121-AN121</f>
        <v>159048884</v>
      </c>
      <c r="AQ121" s="141" t="s">
        <v>12</v>
      </c>
      <c r="AR121" s="142">
        <f>SUM(AR123:AR125)</f>
        <v>159048884</v>
      </c>
      <c r="AS121" s="151">
        <f>SUM(AS123:AS125)</f>
        <v>0</v>
      </c>
      <c r="AT121" s="151">
        <f>SUM(AT123:AT125)</f>
        <v>0</v>
      </c>
      <c r="AU121" s="142">
        <f>+AR121-AS121-AT121</f>
        <v>159048884</v>
      </c>
      <c r="AW121" s="203" t="s">
        <v>12</v>
      </c>
      <c r="AX121" s="204">
        <f>SUM(AX123:AX125)</f>
        <v>159048884</v>
      </c>
      <c r="AY121" s="213">
        <v>0</v>
      </c>
      <c r="AZ121" s="213">
        <v>0</v>
      </c>
      <c r="BA121" s="204">
        <f>+AX121-AY121-AZ121</f>
        <v>159048884</v>
      </c>
      <c r="BC121" s="235" t="s">
        <v>12</v>
      </c>
      <c r="BD121" s="236">
        <f>SUM(BD123:BD125)</f>
        <v>159048884</v>
      </c>
      <c r="BE121" s="236">
        <f>SUM(BE123:BE125)</f>
        <v>0</v>
      </c>
      <c r="BF121" s="236">
        <f>SUM(BF123:BF125)</f>
        <v>0</v>
      </c>
      <c r="BG121" s="236">
        <f>+BD121-BE121-BF121</f>
        <v>159048884</v>
      </c>
      <c r="BI121" s="258" t="s">
        <v>12</v>
      </c>
      <c r="BJ121" s="181">
        <f>SUM(BJ123:BJ125)</f>
        <v>159048884</v>
      </c>
      <c r="BK121" s="181">
        <f>SUM(BK123:BK125)</f>
        <v>0</v>
      </c>
      <c r="BL121" s="181">
        <f>SUM(BL123:BL125)</f>
        <v>0</v>
      </c>
      <c r="BM121" s="181">
        <f>+BJ121-BK121-BL121</f>
        <v>159048884</v>
      </c>
      <c r="BO121" s="276" t="s">
        <v>12</v>
      </c>
      <c r="BP121" s="277">
        <f>SUM(BP123:BP125)</f>
        <v>159048884</v>
      </c>
      <c r="BQ121" s="277">
        <f>SUM(BQ123:BQ125)</f>
        <v>0</v>
      </c>
      <c r="BR121" s="277">
        <f>SUM(BR123:BR125)</f>
        <v>0</v>
      </c>
      <c r="BS121" s="277">
        <f>+BP121-BQ121-BR121</f>
        <v>159048884</v>
      </c>
      <c r="BU121" s="371" t="s">
        <v>12</v>
      </c>
      <c r="BV121" s="373">
        <f>SUM(BV123:BV125)</f>
        <v>159048884</v>
      </c>
      <c r="BW121" s="373">
        <f>SUM(BW123:BW125)</f>
        <v>0</v>
      </c>
      <c r="BX121" s="373">
        <f>SUM(BX123:BX125)</f>
        <v>0</v>
      </c>
      <c r="BY121" s="373">
        <f>+BV121-BW121-BX121</f>
        <v>159048884</v>
      </c>
      <c r="CB121" s="195"/>
    </row>
    <row r="122" spans="1:80" ht="22.5" customHeight="1" x14ac:dyDescent="0.2">
      <c r="A122" s="11" t="s">
        <v>0</v>
      </c>
      <c r="B122" s="295"/>
      <c r="C122" s="295"/>
      <c r="D122" s="295"/>
      <c r="E122" s="295"/>
      <c r="G122" s="27" t="s">
        <v>0</v>
      </c>
      <c r="H122" s="28"/>
      <c r="I122" s="309"/>
      <c r="J122" s="309"/>
      <c r="K122" s="28"/>
      <c r="M122" s="56" t="s">
        <v>0</v>
      </c>
      <c r="N122" s="57"/>
      <c r="O122" s="57"/>
      <c r="P122" s="57"/>
      <c r="Q122" s="57"/>
      <c r="S122" s="86" t="s">
        <v>0</v>
      </c>
      <c r="T122" s="87"/>
      <c r="U122" s="105"/>
      <c r="V122" s="105"/>
      <c r="W122" s="87"/>
      <c r="Y122" s="114" t="s">
        <v>0</v>
      </c>
      <c r="Z122" s="115"/>
      <c r="AA122" s="123"/>
      <c r="AB122" s="123"/>
      <c r="AC122" s="115"/>
      <c r="AE122" s="143" t="s">
        <v>0</v>
      </c>
      <c r="AF122" s="144"/>
      <c r="AG122" s="152"/>
      <c r="AH122" s="152"/>
      <c r="AI122" s="144"/>
      <c r="AK122" s="173" t="s">
        <v>0</v>
      </c>
      <c r="AL122" s="174"/>
      <c r="AM122" s="182"/>
      <c r="AN122" s="182"/>
      <c r="AO122" s="174"/>
      <c r="AQ122" s="143" t="s">
        <v>0</v>
      </c>
      <c r="AR122" s="144"/>
      <c r="AS122" s="152"/>
      <c r="AT122" s="152"/>
      <c r="AU122" s="144"/>
      <c r="AW122" s="205" t="s">
        <v>0</v>
      </c>
      <c r="AX122" s="206"/>
      <c r="AY122" s="214"/>
      <c r="AZ122" s="214"/>
      <c r="BA122" s="206"/>
      <c r="BC122" s="237" t="s">
        <v>0</v>
      </c>
      <c r="BD122" s="238"/>
      <c r="BE122" s="238"/>
      <c r="BF122" s="238"/>
      <c r="BG122" s="238"/>
      <c r="BI122" s="259" t="s">
        <v>0</v>
      </c>
      <c r="BJ122" s="182"/>
      <c r="BK122" s="182"/>
      <c r="BL122" s="182"/>
      <c r="BM122" s="182"/>
      <c r="BO122" s="278" t="s">
        <v>0</v>
      </c>
      <c r="BP122" s="279"/>
      <c r="BQ122" s="279"/>
      <c r="BR122" s="279"/>
      <c r="BS122" s="279"/>
      <c r="BU122" s="437" t="s">
        <v>0</v>
      </c>
      <c r="BV122" s="438"/>
      <c r="BW122" s="438"/>
      <c r="BX122" s="438"/>
      <c r="BY122" s="438"/>
      <c r="CB122" s="195"/>
    </row>
    <row r="123" spans="1:80" ht="22.5" customHeight="1" x14ac:dyDescent="0.2">
      <c r="A123" s="13" t="s">
        <v>22</v>
      </c>
      <c r="B123" s="301">
        <v>103773160</v>
      </c>
      <c r="C123" s="301">
        <v>0</v>
      </c>
      <c r="D123" s="301">
        <v>0</v>
      </c>
      <c r="E123" s="72">
        <f t="shared" ref="E123:E125" si="388">+B123-C123-D123</f>
        <v>103773160</v>
      </c>
      <c r="G123" s="29" t="s">
        <v>22</v>
      </c>
      <c r="H123" s="30">
        <f>+E123</f>
        <v>103773160</v>
      </c>
      <c r="I123" s="75">
        <v>0</v>
      </c>
      <c r="J123" s="75">
        <v>0</v>
      </c>
      <c r="K123" s="30">
        <f>+H123-I123-J123</f>
        <v>103773160</v>
      </c>
      <c r="M123" s="58" t="s">
        <v>22</v>
      </c>
      <c r="N123" s="59">
        <f t="shared" ref="N123:N125" si="389">+K123</f>
        <v>103773160</v>
      </c>
      <c r="O123" s="59">
        <v>0</v>
      </c>
      <c r="P123" s="59">
        <v>0</v>
      </c>
      <c r="Q123" s="59">
        <f>+N123-O123-P123</f>
        <v>103773160</v>
      </c>
      <c r="S123" s="88" t="s">
        <v>22</v>
      </c>
      <c r="T123" s="89">
        <f t="shared" ref="T123:T125" si="390">+Q123</f>
        <v>103773160</v>
      </c>
      <c r="U123" s="93">
        <v>0</v>
      </c>
      <c r="V123" s="93">
        <v>0</v>
      </c>
      <c r="W123" s="89">
        <f>+T123-U123-V123</f>
        <v>103773160</v>
      </c>
      <c r="Y123" s="116" t="s">
        <v>22</v>
      </c>
      <c r="Z123" s="117">
        <f t="shared" ref="Z123:Z125" si="391">+W123</f>
        <v>103773160</v>
      </c>
      <c r="AA123" s="118">
        <v>0</v>
      </c>
      <c r="AB123" s="118">
        <v>0</v>
      </c>
      <c r="AC123" s="117">
        <f>+Z123-AA123-AB123</f>
        <v>103773160</v>
      </c>
      <c r="AE123" s="145" t="s">
        <v>22</v>
      </c>
      <c r="AF123" s="146">
        <f t="shared" ref="AF123:AF125" si="392">+AC123</f>
        <v>103773160</v>
      </c>
      <c r="AG123" s="147">
        <v>0</v>
      </c>
      <c r="AH123" s="147">
        <v>0</v>
      </c>
      <c r="AI123" s="146">
        <f>+AF123-AG123-AH123</f>
        <v>103773160</v>
      </c>
      <c r="AK123" s="175" t="s">
        <v>22</v>
      </c>
      <c r="AL123" s="176">
        <f t="shared" ref="AL123:AL125" si="393">+AI123</f>
        <v>103773160</v>
      </c>
      <c r="AM123" s="177">
        <v>0</v>
      </c>
      <c r="AN123" s="177">
        <v>0</v>
      </c>
      <c r="AO123" s="176">
        <f>+AL123-AM123-AN123</f>
        <v>103773160</v>
      </c>
      <c r="AQ123" s="145" t="s">
        <v>22</v>
      </c>
      <c r="AR123" s="146">
        <f t="shared" ref="AR123:AR125" si="394">+AO123</f>
        <v>103773160</v>
      </c>
      <c r="AS123" s="147">
        <v>0</v>
      </c>
      <c r="AT123" s="147">
        <v>0</v>
      </c>
      <c r="AU123" s="146">
        <f>+AR123-AS123-AT123</f>
        <v>103773160</v>
      </c>
      <c r="AW123" s="207" t="s">
        <v>22</v>
      </c>
      <c r="AX123" s="208">
        <f t="shared" ref="AX123:AX125" si="395">+AU123</f>
        <v>103773160</v>
      </c>
      <c r="AY123" s="209">
        <v>0</v>
      </c>
      <c r="AZ123" s="209">
        <v>0</v>
      </c>
      <c r="BA123" s="208">
        <f>+AX123-AY123-AZ123</f>
        <v>103773160</v>
      </c>
      <c r="BC123" s="239" t="s">
        <v>22</v>
      </c>
      <c r="BD123" s="240">
        <f t="shared" ref="BD123:BD125" si="396">+BA123</f>
        <v>103773160</v>
      </c>
      <c r="BE123" s="240">
        <v>0</v>
      </c>
      <c r="BF123" s="240">
        <v>0</v>
      </c>
      <c r="BG123" s="240">
        <f>+BD123-BE123-BF123</f>
        <v>103773160</v>
      </c>
      <c r="BI123" s="183" t="s">
        <v>22</v>
      </c>
      <c r="BJ123" s="177">
        <f t="shared" ref="BJ123:BJ125" si="397">+BG123</f>
        <v>103773160</v>
      </c>
      <c r="BK123" s="357">
        <v>0</v>
      </c>
      <c r="BL123" s="357">
        <v>0</v>
      </c>
      <c r="BM123" s="177">
        <f>+BJ123-BK123-BL123</f>
        <v>103773160</v>
      </c>
      <c r="BO123" s="280" t="s">
        <v>22</v>
      </c>
      <c r="BP123" s="281">
        <f t="shared" ref="BP123:BP125" si="398">+BM123</f>
        <v>103773160</v>
      </c>
      <c r="BQ123" s="358">
        <v>0</v>
      </c>
      <c r="BR123" s="358">
        <v>0</v>
      </c>
      <c r="BS123" s="281">
        <f>+BP123-BQ123-BR123</f>
        <v>103773160</v>
      </c>
      <c r="BU123" s="436" t="s">
        <v>22</v>
      </c>
      <c r="BV123" s="435">
        <f>+B123</f>
        <v>103773160</v>
      </c>
      <c r="BW123" s="435">
        <f t="shared" ref="BW123:BX125" si="399">+C123+I123+O123+U123+AA123+AG123+AM123+AS123+AY123+BE123+BK123+BQ123</f>
        <v>0</v>
      </c>
      <c r="BX123" s="435">
        <f t="shared" si="399"/>
        <v>0</v>
      </c>
      <c r="BY123" s="435">
        <f t="shared" ref="BY123:BY125" si="400">+BV123-BW123-BX123</f>
        <v>103773160</v>
      </c>
      <c r="CB123" s="195"/>
    </row>
    <row r="124" spans="1:80" ht="22.5" customHeight="1" x14ac:dyDescent="0.2">
      <c r="A124" s="14" t="s">
        <v>23</v>
      </c>
      <c r="B124" s="301">
        <v>54800000</v>
      </c>
      <c r="C124" s="301">
        <v>0</v>
      </c>
      <c r="D124" s="301">
        <v>0</v>
      </c>
      <c r="E124" s="72">
        <f t="shared" si="388"/>
        <v>54800000</v>
      </c>
      <c r="G124" s="35" t="s">
        <v>23</v>
      </c>
      <c r="H124" s="30">
        <f>+E124</f>
        <v>54800000</v>
      </c>
      <c r="I124" s="75">
        <v>0</v>
      </c>
      <c r="J124" s="75">
        <v>0</v>
      </c>
      <c r="K124" s="30">
        <f>+H124-I124-J124</f>
        <v>54800000</v>
      </c>
      <c r="M124" s="64" t="s">
        <v>23</v>
      </c>
      <c r="N124" s="59">
        <f t="shared" si="389"/>
        <v>54800000</v>
      </c>
      <c r="O124" s="59">
        <v>0</v>
      </c>
      <c r="P124" s="59">
        <v>0</v>
      </c>
      <c r="Q124" s="59">
        <f>+N124-O124-P124</f>
        <v>54800000</v>
      </c>
      <c r="S124" s="96" t="s">
        <v>23</v>
      </c>
      <c r="T124" s="89">
        <f t="shared" si="390"/>
        <v>54800000</v>
      </c>
      <c r="U124" s="93">
        <v>0</v>
      </c>
      <c r="V124" s="93">
        <v>0</v>
      </c>
      <c r="W124" s="89">
        <f>+T124-U124-V124</f>
        <v>54800000</v>
      </c>
      <c r="Y124" s="127" t="s">
        <v>23</v>
      </c>
      <c r="Z124" s="117">
        <f t="shared" si="391"/>
        <v>54800000</v>
      </c>
      <c r="AA124" s="118">
        <v>0</v>
      </c>
      <c r="AB124" s="118">
        <v>0</v>
      </c>
      <c r="AC124" s="117">
        <f>+Z124-AA124-AB124</f>
        <v>54800000</v>
      </c>
      <c r="AE124" s="156" t="s">
        <v>23</v>
      </c>
      <c r="AF124" s="146">
        <f t="shared" si="392"/>
        <v>54800000</v>
      </c>
      <c r="AG124" s="147">
        <v>0</v>
      </c>
      <c r="AH124" s="147">
        <v>0</v>
      </c>
      <c r="AI124" s="146">
        <f>+AF124-AG124-AH124</f>
        <v>54800000</v>
      </c>
      <c r="AK124" s="188" t="s">
        <v>23</v>
      </c>
      <c r="AL124" s="176">
        <f t="shared" si="393"/>
        <v>54800000</v>
      </c>
      <c r="AM124" s="177">
        <v>0</v>
      </c>
      <c r="AN124" s="177">
        <v>0</v>
      </c>
      <c r="AO124" s="176">
        <f>+AL124-AM124-AN124</f>
        <v>54800000</v>
      </c>
      <c r="AQ124" s="156" t="s">
        <v>23</v>
      </c>
      <c r="AR124" s="146">
        <f t="shared" si="394"/>
        <v>54800000</v>
      </c>
      <c r="AS124" s="147">
        <v>0</v>
      </c>
      <c r="AT124" s="147">
        <v>0</v>
      </c>
      <c r="AU124" s="146">
        <f>+AR124-AS124-AT124</f>
        <v>54800000</v>
      </c>
      <c r="AW124" s="220" t="s">
        <v>23</v>
      </c>
      <c r="AX124" s="208">
        <f t="shared" si="395"/>
        <v>54800000</v>
      </c>
      <c r="AY124" s="209">
        <v>0</v>
      </c>
      <c r="AZ124" s="209">
        <v>0</v>
      </c>
      <c r="BA124" s="208">
        <f>+AX124-AY124-AZ124</f>
        <v>54800000</v>
      </c>
      <c r="BC124" s="246" t="s">
        <v>23</v>
      </c>
      <c r="BD124" s="240">
        <f t="shared" si="396"/>
        <v>54800000</v>
      </c>
      <c r="BE124" s="240">
        <v>0</v>
      </c>
      <c r="BF124" s="240">
        <v>0</v>
      </c>
      <c r="BG124" s="240">
        <f>+BD124-BE124-BF124</f>
        <v>54800000</v>
      </c>
      <c r="BI124" s="263" t="s">
        <v>23</v>
      </c>
      <c r="BJ124" s="177">
        <f t="shared" si="397"/>
        <v>54800000</v>
      </c>
      <c r="BK124" s="357">
        <v>0</v>
      </c>
      <c r="BL124" s="357">
        <v>0</v>
      </c>
      <c r="BM124" s="177">
        <f>+BJ124-BK124-BL124</f>
        <v>54800000</v>
      </c>
      <c r="BO124" s="287" t="s">
        <v>23</v>
      </c>
      <c r="BP124" s="281">
        <f t="shared" si="398"/>
        <v>54800000</v>
      </c>
      <c r="BQ124" s="358">
        <v>0</v>
      </c>
      <c r="BR124" s="358">
        <v>0</v>
      </c>
      <c r="BS124" s="281">
        <f>+BP124-BQ124-BR124</f>
        <v>54800000</v>
      </c>
      <c r="BU124" s="441" t="s">
        <v>23</v>
      </c>
      <c r="BV124" s="435">
        <f>+B124</f>
        <v>54800000</v>
      </c>
      <c r="BW124" s="435">
        <f t="shared" si="399"/>
        <v>0</v>
      </c>
      <c r="BX124" s="435">
        <f t="shared" si="399"/>
        <v>0</v>
      </c>
      <c r="BY124" s="435">
        <f t="shared" si="400"/>
        <v>54800000</v>
      </c>
      <c r="CB124" s="195"/>
    </row>
    <row r="125" spans="1:80" ht="22.5" customHeight="1" x14ac:dyDescent="0.2">
      <c r="A125" s="14" t="s">
        <v>24</v>
      </c>
      <c r="B125" s="301">
        <v>475724</v>
      </c>
      <c r="C125" s="301">
        <v>0</v>
      </c>
      <c r="D125" s="301">
        <v>0</v>
      </c>
      <c r="E125" s="72">
        <f t="shared" si="388"/>
        <v>475724</v>
      </c>
      <c r="G125" s="35" t="s">
        <v>24</v>
      </c>
      <c r="H125" s="30">
        <f>+E125</f>
        <v>475724</v>
      </c>
      <c r="I125" s="75">
        <v>0</v>
      </c>
      <c r="J125" s="75">
        <v>0</v>
      </c>
      <c r="K125" s="30">
        <f>+H125-I125-J125</f>
        <v>475724</v>
      </c>
      <c r="M125" s="64" t="s">
        <v>24</v>
      </c>
      <c r="N125" s="59">
        <f t="shared" si="389"/>
        <v>475724</v>
      </c>
      <c r="O125" s="59">
        <v>0</v>
      </c>
      <c r="P125" s="59">
        <v>0</v>
      </c>
      <c r="Q125" s="59">
        <f>+N125-O125-P125</f>
        <v>475724</v>
      </c>
      <c r="S125" s="96" t="s">
        <v>24</v>
      </c>
      <c r="T125" s="89">
        <f t="shared" si="390"/>
        <v>475724</v>
      </c>
      <c r="U125" s="93">
        <v>0</v>
      </c>
      <c r="V125" s="93">
        <v>0</v>
      </c>
      <c r="W125" s="89">
        <f>+T125-U125-V125</f>
        <v>475724</v>
      </c>
      <c r="Y125" s="127" t="s">
        <v>24</v>
      </c>
      <c r="Z125" s="117">
        <f t="shared" si="391"/>
        <v>475724</v>
      </c>
      <c r="AA125" s="118">
        <v>0</v>
      </c>
      <c r="AB125" s="118">
        <v>0</v>
      </c>
      <c r="AC125" s="117">
        <f>+Z125-AA125-AB125</f>
        <v>475724</v>
      </c>
      <c r="AE125" s="156" t="s">
        <v>24</v>
      </c>
      <c r="AF125" s="146">
        <f t="shared" si="392"/>
        <v>475724</v>
      </c>
      <c r="AG125" s="147">
        <v>0</v>
      </c>
      <c r="AH125" s="147">
        <v>0</v>
      </c>
      <c r="AI125" s="146">
        <f>+AF125-AG125-AH125</f>
        <v>475724</v>
      </c>
      <c r="AK125" s="188" t="s">
        <v>24</v>
      </c>
      <c r="AL125" s="176">
        <f t="shared" si="393"/>
        <v>475724</v>
      </c>
      <c r="AM125" s="177">
        <v>0</v>
      </c>
      <c r="AN125" s="177">
        <v>0</v>
      </c>
      <c r="AO125" s="176">
        <f>+AL125-AM125-AN125</f>
        <v>475724</v>
      </c>
      <c r="AQ125" s="156" t="s">
        <v>24</v>
      </c>
      <c r="AR125" s="146">
        <f t="shared" si="394"/>
        <v>475724</v>
      </c>
      <c r="AS125" s="147">
        <v>0</v>
      </c>
      <c r="AT125" s="147">
        <v>0</v>
      </c>
      <c r="AU125" s="146">
        <f>+AR125-AS125-AT125</f>
        <v>475724</v>
      </c>
      <c r="AW125" s="220" t="s">
        <v>24</v>
      </c>
      <c r="AX125" s="208">
        <f t="shared" si="395"/>
        <v>475724</v>
      </c>
      <c r="AY125" s="209">
        <v>0</v>
      </c>
      <c r="AZ125" s="209">
        <v>0</v>
      </c>
      <c r="BA125" s="208">
        <f>+AX125-AY125-AZ125</f>
        <v>475724</v>
      </c>
      <c r="BC125" s="246" t="s">
        <v>24</v>
      </c>
      <c r="BD125" s="240">
        <f t="shared" si="396"/>
        <v>475724</v>
      </c>
      <c r="BE125" s="240">
        <v>0</v>
      </c>
      <c r="BF125" s="240">
        <v>0</v>
      </c>
      <c r="BG125" s="240">
        <f>+BD125-BE125-BF125</f>
        <v>475724</v>
      </c>
      <c r="BI125" s="263" t="s">
        <v>24</v>
      </c>
      <c r="BJ125" s="177">
        <f t="shared" si="397"/>
        <v>475724</v>
      </c>
      <c r="BK125" s="357">
        <v>0</v>
      </c>
      <c r="BL125" s="357">
        <v>0</v>
      </c>
      <c r="BM125" s="177">
        <f>+BJ125-BK125-BL125</f>
        <v>475724</v>
      </c>
      <c r="BO125" s="287" t="s">
        <v>24</v>
      </c>
      <c r="BP125" s="281">
        <f t="shared" si="398"/>
        <v>475724</v>
      </c>
      <c r="BQ125" s="358">
        <v>0</v>
      </c>
      <c r="BR125" s="358">
        <v>0</v>
      </c>
      <c r="BS125" s="281">
        <f>+BP125-BQ125-BR125</f>
        <v>475724</v>
      </c>
      <c r="BU125" s="441" t="s">
        <v>24</v>
      </c>
      <c r="BV125" s="435">
        <f>+B125</f>
        <v>475724</v>
      </c>
      <c r="BW125" s="435">
        <f t="shared" si="399"/>
        <v>0</v>
      </c>
      <c r="BX125" s="435">
        <f t="shared" si="399"/>
        <v>0</v>
      </c>
      <c r="BY125" s="435">
        <f t="shared" si="400"/>
        <v>475724</v>
      </c>
      <c r="CB125" s="195"/>
    </row>
    <row r="126" spans="1:80" ht="22.5" customHeight="1" x14ac:dyDescent="0.2">
      <c r="A126" s="3"/>
      <c r="C126" s="251"/>
      <c r="D126" s="251"/>
      <c r="E126" s="251"/>
      <c r="G126" s="24"/>
      <c r="H126" s="23"/>
      <c r="I126" s="312"/>
      <c r="J126" s="312"/>
      <c r="K126" s="23"/>
      <c r="M126" s="53"/>
      <c r="N126" s="52"/>
      <c r="O126" s="52"/>
      <c r="P126" s="52"/>
      <c r="Q126" s="52"/>
      <c r="S126" s="83"/>
      <c r="T126" s="82"/>
      <c r="U126" s="323"/>
      <c r="V126" s="323"/>
      <c r="W126" s="82"/>
      <c r="Y126" s="111"/>
      <c r="Z126" s="110"/>
      <c r="AA126" s="331"/>
      <c r="AB126" s="331"/>
      <c r="AC126" s="110"/>
      <c r="AE126" s="140"/>
      <c r="AF126" s="139"/>
      <c r="AG126" s="164"/>
      <c r="AH126" s="164"/>
      <c r="AI126" s="139"/>
      <c r="AK126" s="170"/>
      <c r="AL126" s="169"/>
      <c r="AM126" s="185"/>
      <c r="AN126" s="185"/>
      <c r="AO126" s="169"/>
      <c r="AQ126" s="140"/>
      <c r="AR126" s="139"/>
      <c r="AS126" s="164"/>
      <c r="AT126" s="164"/>
      <c r="AU126" s="139"/>
      <c r="AW126" s="202"/>
      <c r="AX126" s="201"/>
      <c r="AY126" s="217"/>
      <c r="AZ126" s="217"/>
      <c r="BA126" s="201"/>
      <c r="BC126" s="234"/>
      <c r="BD126" s="233"/>
      <c r="BE126" s="233"/>
      <c r="BF126" s="233"/>
      <c r="BG126" s="233"/>
      <c r="BI126" s="257"/>
      <c r="BJ126" s="185"/>
      <c r="BK126" s="185"/>
      <c r="BL126" s="185"/>
      <c r="BM126" s="185"/>
      <c r="BO126" s="275"/>
      <c r="BP126" s="274"/>
      <c r="BQ126" s="274"/>
      <c r="BR126" s="274"/>
      <c r="BS126" s="274"/>
      <c r="BU126" s="391"/>
      <c r="BV126" s="390"/>
      <c r="BW126" s="390"/>
      <c r="BX126" s="390"/>
      <c r="BY126" s="390"/>
      <c r="CB126" s="195"/>
    </row>
    <row r="127" spans="1:80" ht="22.5" customHeight="1" x14ac:dyDescent="0.2">
      <c r="A127" s="2"/>
      <c r="B127" s="297"/>
      <c r="C127" s="251"/>
      <c r="D127" s="251"/>
      <c r="E127" s="251"/>
      <c r="G127" s="36"/>
      <c r="H127" s="23"/>
      <c r="I127" s="312"/>
      <c r="J127" s="312"/>
      <c r="K127" s="23"/>
      <c r="M127" s="65"/>
      <c r="N127" s="52"/>
      <c r="O127" s="52"/>
      <c r="P127" s="52"/>
      <c r="Q127" s="52"/>
      <c r="S127" s="97"/>
      <c r="T127" s="82"/>
      <c r="U127" s="323"/>
      <c r="V127" s="323"/>
      <c r="W127" s="82"/>
      <c r="Y127" s="128"/>
      <c r="Z127" s="110"/>
      <c r="AA127" s="331"/>
      <c r="AB127" s="331"/>
      <c r="AC127" s="110"/>
      <c r="AE127" s="157"/>
      <c r="AF127" s="139"/>
      <c r="AG127" s="164"/>
      <c r="AH127" s="164"/>
      <c r="AI127" s="139"/>
      <c r="AK127" s="189"/>
      <c r="AL127" s="169"/>
      <c r="AM127" s="185"/>
      <c r="AN127" s="185"/>
      <c r="AO127" s="169"/>
      <c r="AQ127" s="157"/>
      <c r="AR127" s="139"/>
      <c r="AS127" s="164"/>
      <c r="AT127" s="164"/>
      <c r="AU127" s="139"/>
      <c r="AW127" s="221"/>
      <c r="AX127" s="201"/>
      <c r="AY127" s="217"/>
      <c r="AZ127" s="217"/>
      <c r="BA127" s="201"/>
      <c r="BC127" s="247"/>
      <c r="BD127" s="233"/>
      <c r="BE127" s="233"/>
      <c r="BF127" s="233"/>
      <c r="BG127" s="233"/>
      <c r="BI127" s="264"/>
      <c r="BJ127" s="185"/>
      <c r="BK127" s="185"/>
      <c r="BL127" s="185"/>
      <c r="BM127" s="185"/>
      <c r="BO127" s="288"/>
      <c r="BP127" s="274"/>
      <c r="BQ127" s="274"/>
      <c r="BR127" s="274"/>
      <c r="BS127" s="274"/>
      <c r="BU127" s="395"/>
      <c r="BV127" s="390"/>
      <c r="BW127" s="390"/>
      <c r="BX127" s="390"/>
      <c r="BY127" s="390"/>
      <c r="CB127" s="195"/>
    </row>
    <row r="128" spans="1:80" ht="22.5" customHeight="1" x14ac:dyDescent="0.2">
      <c r="A128" s="1" t="s">
        <v>3</v>
      </c>
      <c r="C128" s="251"/>
      <c r="D128" s="251"/>
      <c r="E128" s="251"/>
      <c r="G128" s="22" t="s">
        <v>3</v>
      </c>
      <c r="H128" s="23"/>
      <c r="I128" s="312"/>
      <c r="J128" s="312"/>
      <c r="K128" s="23"/>
      <c r="M128" s="51" t="s">
        <v>3</v>
      </c>
      <c r="N128" s="52"/>
      <c r="O128" s="52"/>
      <c r="P128" s="52"/>
      <c r="Q128" s="52"/>
      <c r="S128" s="81" t="s">
        <v>3</v>
      </c>
      <c r="T128" s="82"/>
      <c r="U128" s="323"/>
      <c r="V128" s="323"/>
      <c r="W128" s="82"/>
      <c r="Y128" s="109" t="s">
        <v>3</v>
      </c>
      <c r="Z128" s="110"/>
      <c r="AA128" s="331"/>
      <c r="AB128" s="331"/>
      <c r="AC128" s="110"/>
      <c r="AE128" s="138" t="s">
        <v>3</v>
      </c>
      <c r="AF128" s="139"/>
      <c r="AG128" s="164"/>
      <c r="AH128" s="164"/>
      <c r="AI128" s="139"/>
      <c r="AK128" s="168" t="s">
        <v>3</v>
      </c>
      <c r="AL128" s="169"/>
      <c r="AM128" s="185"/>
      <c r="AN128" s="185"/>
      <c r="AO128" s="169"/>
      <c r="AQ128" s="138" t="s">
        <v>3</v>
      </c>
      <c r="AR128" s="139"/>
      <c r="AS128" s="164"/>
      <c r="AT128" s="164"/>
      <c r="AU128" s="139"/>
      <c r="AW128" s="200" t="s">
        <v>3</v>
      </c>
      <c r="AX128" s="201"/>
      <c r="AY128" s="217"/>
      <c r="AZ128" s="217"/>
      <c r="BA128" s="201"/>
      <c r="BC128" s="232" t="s">
        <v>3</v>
      </c>
      <c r="BD128" s="233"/>
      <c r="BE128" s="233"/>
      <c r="BF128" s="233"/>
      <c r="BG128" s="233"/>
      <c r="BI128" s="256" t="s">
        <v>3</v>
      </c>
      <c r="BJ128" s="185"/>
      <c r="BK128" s="185"/>
      <c r="BL128" s="185"/>
      <c r="BM128" s="185"/>
      <c r="BO128" s="273" t="s">
        <v>3</v>
      </c>
      <c r="BP128" s="274"/>
      <c r="BQ128" s="274"/>
      <c r="BR128" s="274"/>
      <c r="BS128" s="274"/>
      <c r="BU128" s="388" t="s">
        <v>3</v>
      </c>
      <c r="BV128" s="390"/>
      <c r="BW128" s="390"/>
      <c r="BX128" s="390"/>
      <c r="BY128" s="390"/>
      <c r="CB128" s="195"/>
    </row>
    <row r="129" spans="1:80" ht="22.5" customHeight="1" x14ac:dyDescent="0.2">
      <c r="A129" s="3"/>
      <c r="B129" s="297">
        <f>+B130+B134+B138</f>
        <v>460195653</v>
      </c>
      <c r="C129" s="251"/>
      <c r="D129" s="251"/>
      <c r="E129" s="251"/>
      <c r="G129" s="24"/>
      <c r="H129" s="23"/>
      <c r="I129" s="312"/>
      <c r="J129" s="312"/>
      <c r="K129" s="23"/>
      <c r="M129" s="53"/>
      <c r="N129" s="52"/>
      <c r="O129" s="52"/>
      <c r="P129" s="52"/>
      <c r="Q129" s="52"/>
      <c r="S129" s="83"/>
      <c r="T129" s="82"/>
      <c r="U129" s="323"/>
      <c r="V129" s="323"/>
      <c r="W129" s="82"/>
      <c r="Y129" s="111"/>
      <c r="Z129" s="110"/>
      <c r="AA129" s="331"/>
      <c r="AB129" s="331"/>
      <c r="AC129" s="110"/>
      <c r="AE129" s="140"/>
      <c r="AF129" s="139"/>
      <c r="AG129" s="164"/>
      <c r="AH129" s="164"/>
      <c r="AI129" s="139"/>
      <c r="AK129" s="170"/>
      <c r="AL129" s="169"/>
      <c r="AM129" s="185"/>
      <c r="AN129" s="185"/>
      <c r="AO129" s="169"/>
      <c r="AQ129" s="140"/>
      <c r="AR129" s="139"/>
      <c r="AS129" s="164"/>
      <c r="AT129" s="164"/>
      <c r="AU129" s="139"/>
      <c r="AW129" s="202"/>
      <c r="AX129" s="201"/>
      <c r="AY129" s="217"/>
      <c r="AZ129" s="217"/>
      <c r="BA129" s="201"/>
      <c r="BC129" s="234"/>
      <c r="BD129" s="233"/>
      <c r="BE129" s="233"/>
      <c r="BF129" s="233"/>
      <c r="BG129" s="233"/>
      <c r="BI129" s="257"/>
      <c r="BJ129" s="185"/>
      <c r="BK129" s="185"/>
      <c r="BL129" s="185"/>
      <c r="BM129" s="185"/>
      <c r="BO129" s="275"/>
      <c r="BP129" s="274"/>
      <c r="BQ129" s="274"/>
      <c r="BR129" s="274"/>
      <c r="BS129" s="274"/>
      <c r="BU129" s="391"/>
      <c r="BV129" s="390"/>
      <c r="BW129" s="390"/>
      <c r="BX129" s="390"/>
      <c r="BY129" s="390"/>
      <c r="CB129" s="195"/>
    </row>
    <row r="130" spans="1:80" s="18" customFormat="1" ht="22.5" customHeight="1" x14ac:dyDescent="0.2">
      <c r="A130" s="15" t="s">
        <v>13</v>
      </c>
      <c r="B130" s="294">
        <f>+B132</f>
        <v>60864379</v>
      </c>
      <c r="C130" s="294">
        <f t="shared" ref="C130:D130" si="401">+C132</f>
        <v>0</v>
      </c>
      <c r="D130" s="294">
        <f t="shared" si="401"/>
        <v>0</v>
      </c>
      <c r="E130" s="294">
        <f>+B130-C130-D130</f>
        <v>60864379</v>
      </c>
      <c r="G130" s="25" t="s">
        <v>13</v>
      </c>
      <c r="H130" s="26">
        <f>+H132</f>
        <v>60864379</v>
      </c>
      <c r="I130" s="308">
        <f t="shared" ref="I130:J130" si="402">+I132</f>
        <v>0</v>
      </c>
      <c r="J130" s="308">
        <f t="shared" si="402"/>
        <v>0</v>
      </c>
      <c r="K130" s="26">
        <f>+H130-I130-J130</f>
        <v>60864379</v>
      </c>
      <c r="M130" s="54" t="s">
        <v>13</v>
      </c>
      <c r="N130" s="55">
        <f>+N132</f>
        <v>60864379</v>
      </c>
      <c r="O130" s="55">
        <f t="shared" ref="O130:P130" si="403">+O132</f>
        <v>0</v>
      </c>
      <c r="P130" s="55">
        <f t="shared" si="403"/>
        <v>0</v>
      </c>
      <c r="Q130" s="55">
        <f>+N130-O130-P130</f>
        <v>60864379</v>
      </c>
      <c r="S130" s="84" t="s">
        <v>13</v>
      </c>
      <c r="T130" s="85">
        <f>+T132</f>
        <v>60864379</v>
      </c>
      <c r="U130" s="104">
        <f t="shared" ref="U130:V130" si="404">+U132</f>
        <v>0</v>
      </c>
      <c r="V130" s="104">
        <f t="shared" si="404"/>
        <v>0</v>
      </c>
      <c r="W130" s="85">
        <f>+T130-U130-V130</f>
        <v>60864379</v>
      </c>
      <c r="Y130" s="112" t="s">
        <v>13</v>
      </c>
      <c r="Z130" s="113">
        <f>+Z132</f>
        <v>60864379</v>
      </c>
      <c r="AA130" s="122">
        <f t="shared" ref="AA130:AB130" si="405">+AA132</f>
        <v>0</v>
      </c>
      <c r="AB130" s="122">
        <f t="shared" si="405"/>
        <v>0</v>
      </c>
      <c r="AC130" s="113">
        <f>+Z130-AA130-AB130</f>
        <v>60864379</v>
      </c>
      <c r="AE130" s="141" t="s">
        <v>13</v>
      </c>
      <c r="AF130" s="142">
        <f>+AF132</f>
        <v>60864379</v>
      </c>
      <c r="AG130" s="151">
        <f t="shared" ref="AG130:AH130" si="406">+AG132</f>
        <v>0</v>
      </c>
      <c r="AH130" s="151">
        <f t="shared" si="406"/>
        <v>0</v>
      </c>
      <c r="AI130" s="142">
        <f>+AF130-AG130-AH130</f>
        <v>60864379</v>
      </c>
      <c r="AK130" s="171" t="s">
        <v>13</v>
      </c>
      <c r="AL130" s="172">
        <f>+AL132</f>
        <v>60864379</v>
      </c>
      <c r="AM130" s="181">
        <f t="shared" ref="AM130:AN130" si="407">+AM132</f>
        <v>0</v>
      </c>
      <c r="AN130" s="181">
        <f t="shared" si="407"/>
        <v>0</v>
      </c>
      <c r="AO130" s="172">
        <f>+AL130-AM130-AN130</f>
        <v>60864379</v>
      </c>
      <c r="AQ130" s="141" t="s">
        <v>13</v>
      </c>
      <c r="AR130" s="142">
        <f>+AR132</f>
        <v>60864379</v>
      </c>
      <c r="AS130" s="151">
        <f t="shared" ref="AS130:AT130" si="408">+AS132</f>
        <v>0</v>
      </c>
      <c r="AT130" s="151">
        <f t="shared" si="408"/>
        <v>0</v>
      </c>
      <c r="AU130" s="142">
        <f>+AR130-AS130-AT130</f>
        <v>60864379</v>
      </c>
      <c r="AW130" s="203" t="s">
        <v>13</v>
      </c>
      <c r="AX130" s="204">
        <f>+AX132</f>
        <v>60864379</v>
      </c>
      <c r="AY130" s="213">
        <v>0</v>
      </c>
      <c r="AZ130" s="213">
        <v>0</v>
      </c>
      <c r="BA130" s="204">
        <f>+AX130-AY130-AZ130</f>
        <v>60864379</v>
      </c>
      <c r="BC130" s="235" t="s">
        <v>13</v>
      </c>
      <c r="BD130" s="236">
        <f>+BD132</f>
        <v>60864379</v>
      </c>
      <c r="BE130" s="236">
        <f t="shared" ref="BE130:BF130" si="409">+BE132</f>
        <v>0</v>
      </c>
      <c r="BF130" s="236">
        <f t="shared" si="409"/>
        <v>0</v>
      </c>
      <c r="BG130" s="236">
        <f>+BD130-BE130-BF130</f>
        <v>60864379</v>
      </c>
      <c r="BI130" s="258" t="s">
        <v>13</v>
      </c>
      <c r="BJ130" s="181">
        <f>+BJ132</f>
        <v>60864379</v>
      </c>
      <c r="BK130" s="181">
        <f t="shared" ref="BK130:BL130" si="410">+BK132</f>
        <v>0</v>
      </c>
      <c r="BL130" s="181">
        <f t="shared" si="410"/>
        <v>0</v>
      </c>
      <c r="BM130" s="181">
        <f>+BJ130-BK130-BL130</f>
        <v>60864379</v>
      </c>
      <c r="BO130" s="276" t="s">
        <v>13</v>
      </c>
      <c r="BP130" s="277">
        <f>+BP132</f>
        <v>60864379</v>
      </c>
      <c r="BQ130" s="277">
        <f t="shared" ref="BQ130:BR130" si="411">+BQ132</f>
        <v>0</v>
      </c>
      <c r="BR130" s="277">
        <f t="shared" si="411"/>
        <v>0</v>
      </c>
      <c r="BS130" s="277">
        <f>+BP130-BQ130-BR130</f>
        <v>60864379</v>
      </c>
      <c r="BU130" s="371" t="s">
        <v>13</v>
      </c>
      <c r="BV130" s="373">
        <f>+BV132</f>
        <v>60864379</v>
      </c>
      <c r="BW130" s="373">
        <f t="shared" ref="BW130:BX130" si="412">+BW132</f>
        <v>0</v>
      </c>
      <c r="BX130" s="373">
        <f t="shared" si="412"/>
        <v>0</v>
      </c>
      <c r="BY130" s="373">
        <f>+BV130-BW130-BX130</f>
        <v>60864379</v>
      </c>
      <c r="BZ130" s="196">
        <f>+BY130+BY134+BY138</f>
        <v>460195653</v>
      </c>
      <c r="CA130" s="196">
        <f>+BZ131-BZ130</f>
        <v>0</v>
      </c>
      <c r="CB130" s="195"/>
    </row>
    <row r="131" spans="1:80" ht="22.5" customHeight="1" x14ac:dyDescent="0.2">
      <c r="A131" s="11" t="s">
        <v>0</v>
      </c>
      <c r="B131" s="295"/>
      <c r="C131" s="295"/>
      <c r="D131" s="295"/>
      <c r="E131" s="295"/>
      <c r="G131" s="27" t="s">
        <v>0</v>
      </c>
      <c r="H131" s="28"/>
      <c r="I131" s="309"/>
      <c r="J131" s="309"/>
      <c r="K131" s="28"/>
      <c r="M131" s="56" t="s">
        <v>0</v>
      </c>
      <c r="N131" s="57"/>
      <c r="O131" s="57"/>
      <c r="P131" s="57"/>
      <c r="Q131" s="57"/>
      <c r="S131" s="86" t="s">
        <v>0</v>
      </c>
      <c r="T131" s="87"/>
      <c r="U131" s="105"/>
      <c r="V131" s="105"/>
      <c r="W131" s="87"/>
      <c r="Y131" s="114" t="s">
        <v>0</v>
      </c>
      <c r="Z131" s="115"/>
      <c r="AA131" s="123"/>
      <c r="AB131" s="123"/>
      <c r="AC131" s="115"/>
      <c r="AE131" s="143" t="s">
        <v>0</v>
      </c>
      <c r="AF131" s="144"/>
      <c r="AG131" s="152"/>
      <c r="AH131" s="152"/>
      <c r="AI131" s="144"/>
      <c r="AK131" s="173" t="s">
        <v>0</v>
      </c>
      <c r="AL131" s="174"/>
      <c r="AM131" s="182"/>
      <c r="AN131" s="182"/>
      <c r="AO131" s="174"/>
      <c r="AQ131" s="143" t="s">
        <v>0</v>
      </c>
      <c r="AR131" s="144"/>
      <c r="AS131" s="152"/>
      <c r="AT131" s="152"/>
      <c r="AU131" s="144"/>
      <c r="AW131" s="205" t="s">
        <v>0</v>
      </c>
      <c r="AX131" s="206"/>
      <c r="AY131" s="214"/>
      <c r="AZ131" s="214"/>
      <c r="BA131" s="206"/>
      <c r="BC131" s="237" t="s">
        <v>0</v>
      </c>
      <c r="BD131" s="238"/>
      <c r="BE131" s="238"/>
      <c r="BF131" s="238"/>
      <c r="BG131" s="238"/>
      <c r="BI131" s="259" t="s">
        <v>0</v>
      </c>
      <c r="BJ131" s="182"/>
      <c r="BK131" s="182"/>
      <c r="BL131" s="182"/>
      <c r="BM131" s="182"/>
      <c r="BO131" s="278" t="s">
        <v>0</v>
      </c>
      <c r="BP131" s="279"/>
      <c r="BQ131" s="279"/>
      <c r="BR131" s="279"/>
      <c r="BS131" s="279"/>
      <c r="BU131" s="437" t="s">
        <v>0</v>
      </c>
      <c r="BV131" s="438"/>
      <c r="BW131" s="438"/>
      <c r="BX131" s="438"/>
      <c r="BY131" s="438"/>
      <c r="BZ131" s="195">
        <v>460195653</v>
      </c>
      <c r="CB131" s="195"/>
    </row>
    <row r="132" spans="1:80" ht="22.5" customHeight="1" x14ac:dyDescent="0.2">
      <c r="A132" s="14" t="s">
        <v>23</v>
      </c>
      <c r="B132" s="72">
        <v>60864379</v>
      </c>
      <c r="C132" s="72">
        <v>0</v>
      </c>
      <c r="D132" s="72">
        <v>0</v>
      </c>
      <c r="E132" s="72">
        <f>+B132-C132-D132</f>
        <v>60864379</v>
      </c>
      <c r="G132" s="35" t="s">
        <v>23</v>
      </c>
      <c r="H132" s="30">
        <f>+E132</f>
        <v>60864379</v>
      </c>
      <c r="I132" s="75">
        <v>0</v>
      </c>
      <c r="J132" s="75">
        <v>0</v>
      </c>
      <c r="K132" s="30">
        <f>+H132-I132-J132</f>
        <v>60864379</v>
      </c>
      <c r="M132" s="64" t="s">
        <v>23</v>
      </c>
      <c r="N132" s="59">
        <f>+K132</f>
        <v>60864379</v>
      </c>
      <c r="O132" s="59">
        <v>0</v>
      </c>
      <c r="P132" s="59">
        <v>0</v>
      </c>
      <c r="Q132" s="59">
        <f>+N132-O132-P132</f>
        <v>60864379</v>
      </c>
      <c r="S132" s="96" t="s">
        <v>23</v>
      </c>
      <c r="T132" s="89">
        <f>+Q132</f>
        <v>60864379</v>
      </c>
      <c r="U132" s="93">
        <v>0</v>
      </c>
      <c r="V132" s="93">
        <v>0</v>
      </c>
      <c r="W132" s="89">
        <f>+T132-U132-V132</f>
        <v>60864379</v>
      </c>
      <c r="Y132" s="127" t="s">
        <v>23</v>
      </c>
      <c r="Z132" s="117">
        <f>+W132</f>
        <v>60864379</v>
      </c>
      <c r="AA132" s="118">
        <v>0</v>
      </c>
      <c r="AB132" s="118">
        <v>0</v>
      </c>
      <c r="AC132" s="117">
        <f>+Z132-AA132-AB132</f>
        <v>60864379</v>
      </c>
      <c r="AE132" s="156" t="s">
        <v>23</v>
      </c>
      <c r="AF132" s="146">
        <f>+AC132</f>
        <v>60864379</v>
      </c>
      <c r="AG132" s="147">
        <v>0</v>
      </c>
      <c r="AH132" s="147">
        <v>0</v>
      </c>
      <c r="AI132" s="146">
        <f>+AF132-AG132-AH132</f>
        <v>60864379</v>
      </c>
      <c r="AK132" s="188" t="s">
        <v>23</v>
      </c>
      <c r="AL132" s="176">
        <f>+AI132</f>
        <v>60864379</v>
      </c>
      <c r="AM132" s="177">
        <v>0</v>
      </c>
      <c r="AN132" s="177">
        <v>0</v>
      </c>
      <c r="AO132" s="176">
        <f>+AL132-AM132-AN132</f>
        <v>60864379</v>
      </c>
      <c r="AQ132" s="156" t="s">
        <v>23</v>
      </c>
      <c r="AR132" s="146">
        <f>+AO132</f>
        <v>60864379</v>
      </c>
      <c r="AS132" s="147">
        <v>0</v>
      </c>
      <c r="AT132" s="147">
        <v>0</v>
      </c>
      <c r="AU132" s="146">
        <f>+AR132-AS132-AT132</f>
        <v>60864379</v>
      </c>
      <c r="AW132" s="220" t="s">
        <v>23</v>
      </c>
      <c r="AX132" s="208">
        <f>+AU132</f>
        <v>60864379</v>
      </c>
      <c r="AY132" s="209">
        <v>0</v>
      </c>
      <c r="AZ132" s="209">
        <v>0</v>
      </c>
      <c r="BA132" s="208">
        <f>+AX132-AY132-AZ132</f>
        <v>60864379</v>
      </c>
      <c r="BC132" s="246" t="s">
        <v>23</v>
      </c>
      <c r="BD132" s="240">
        <f>+BA132</f>
        <v>60864379</v>
      </c>
      <c r="BE132" s="240">
        <v>0</v>
      </c>
      <c r="BF132" s="240">
        <v>0</v>
      </c>
      <c r="BG132" s="240">
        <f>+BD132-BE132-BF132</f>
        <v>60864379</v>
      </c>
      <c r="BI132" s="263" t="s">
        <v>23</v>
      </c>
      <c r="BJ132" s="177">
        <f>+BG132</f>
        <v>60864379</v>
      </c>
      <c r="BK132" s="357">
        <v>0</v>
      </c>
      <c r="BL132" s="357">
        <v>0</v>
      </c>
      <c r="BM132" s="177">
        <f>+BJ132-BK132-BL132</f>
        <v>60864379</v>
      </c>
      <c r="BO132" s="287" t="s">
        <v>23</v>
      </c>
      <c r="BP132" s="281">
        <f>+BM132</f>
        <v>60864379</v>
      </c>
      <c r="BQ132" s="358">
        <v>0</v>
      </c>
      <c r="BR132" s="358">
        <v>0</v>
      </c>
      <c r="BS132" s="281">
        <f>+BP132-BQ132-BR132</f>
        <v>60864379</v>
      </c>
      <c r="BU132" s="441" t="s">
        <v>23</v>
      </c>
      <c r="BV132" s="435">
        <f>+B132</f>
        <v>60864379</v>
      </c>
      <c r="BW132" s="435">
        <f>+C132+I132+O132+U132+AA132+AG132+AM132+AS132+AY132+BE132+BK132+BQ132</f>
        <v>0</v>
      </c>
      <c r="BX132" s="435">
        <f>+D132+J132+P132+V132+AB132+AH132+AN132+AT132+AZ132+BF132+BL132+BR132</f>
        <v>0</v>
      </c>
      <c r="BY132" s="435">
        <f>+BV132-BW132-BX132</f>
        <v>60864379</v>
      </c>
      <c r="CB132" s="195"/>
    </row>
    <row r="133" spans="1:80" ht="22.5" customHeight="1" x14ac:dyDescent="0.2">
      <c r="A133" s="17"/>
      <c r="B133" s="293"/>
      <c r="C133" s="293"/>
      <c r="D133" s="293"/>
      <c r="E133" s="293"/>
      <c r="G133" s="31"/>
      <c r="H133" s="32"/>
      <c r="I133" s="310"/>
      <c r="J133" s="310"/>
      <c r="K133" s="32"/>
      <c r="M133" s="60"/>
      <c r="N133" s="61"/>
      <c r="O133" s="61"/>
      <c r="P133" s="61"/>
      <c r="Q133" s="61"/>
      <c r="S133" s="90"/>
      <c r="T133" s="91"/>
      <c r="U133" s="103"/>
      <c r="V133" s="103"/>
      <c r="W133" s="91"/>
      <c r="Y133" s="119"/>
      <c r="Z133" s="120"/>
      <c r="AA133" s="121"/>
      <c r="AB133" s="121"/>
      <c r="AC133" s="120"/>
      <c r="AE133" s="148"/>
      <c r="AF133" s="149"/>
      <c r="AG133" s="150"/>
      <c r="AH133" s="150"/>
      <c r="AI133" s="149"/>
      <c r="AK133" s="178"/>
      <c r="AL133" s="179"/>
      <c r="AM133" s="180"/>
      <c r="AN133" s="180"/>
      <c r="AO133" s="179"/>
      <c r="AQ133" s="148"/>
      <c r="AR133" s="149"/>
      <c r="AS133" s="150"/>
      <c r="AT133" s="150"/>
      <c r="AU133" s="149"/>
      <c r="AW133" s="210"/>
      <c r="AX133" s="211"/>
      <c r="AY133" s="212"/>
      <c r="AZ133" s="212"/>
      <c r="BA133" s="211"/>
      <c r="BC133" s="241"/>
      <c r="BD133" s="242"/>
      <c r="BE133" s="242"/>
      <c r="BF133" s="242"/>
      <c r="BG133" s="242"/>
      <c r="BI133" s="260"/>
      <c r="BJ133" s="180"/>
      <c r="BK133" s="180"/>
      <c r="BL133" s="180"/>
      <c r="BM133" s="180"/>
      <c r="BO133" s="282"/>
      <c r="BP133" s="283"/>
      <c r="BQ133" s="283"/>
      <c r="BR133" s="283"/>
      <c r="BS133" s="283"/>
      <c r="BU133" s="379"/>
      <c r="BV133" s="380"/>
      <c r="BW133" s="380"/>
      <c r="BX133" s="380"/>
      <c r="BY133" s="380"/>
      <c r="CB133" s="195"/>
    </row>
    <row r="134" spans="1:80" s="18" customFormat="1" ht="22.5" customHeight="1" x14ac:dyDescent="0.2">
      <c r="A134" s="15" t="s">
        <v>11</v>
      </c>
      <c r="B134" s="294">
        <f>SUM(B136:B136)</f>
        <v>337903283</v>
      </c>
      <c r="C134" s="294">
        <f>SUM(C136:C136)</f>
        <v>0</v>
      </c>
      <c r="D134" s="294">
        <f>SUM(D136:D136)</f>
        <v>0</v>
      </c>
      <c r="E134" s="294">
        <f>+B134-C134-D134</f>
        <v>337903283</v>
      </c>
      <c r="G134" s="25" t="s">
        <v>11</v>
      </c>
      <c r="H134" s="26">
        <f>SUM(H136:H136)</f>
        <v>337903283</v>
      </c>
      <c r="I134" s="308">
        <f>SUM(I136:I136)</f>
        <v>0</v>
      </c>
      <c r="J134" s="308">
        <f>SUM(J136:J136)</f>
        <v>0</v>
      </c>
      <c r="K134" s="26">
        <f>+H134-I134-J134</f>
        <v>337903283</v>
      </c>
      <c r="M134" s="54" t="s">
        <v>11</v>
      </c>
      <c r="N134" s="55">
        <f>SUM(N136:N136)</f>
        <v>337903283</v>
      </c>
      <c r="O134" s="55">
        <f>SUM(O136:O136)</f>
        <v>0</v>
      </c>
      <c r="P134" s="55">
        <f>SUM(P136:P136)</f>
        <v>0</v>
      </c>
      <c r="Q134" s="55">
        <f>+N134-O134-P134</f>
        <v>337903283</v>
      </c>
      <c r="S134" s="84" t="s">
        <v>11</v>
      </c>
      <c r="T134" s="85">
        <f>SUM(T136:T136)</f>
        <v>337903283</v>
      </c>
      <c r="U134" s="104">
        <f>SUM(U136:U136)</f>
        <v>0</v>
      </c>
      <c r="V134" s="104">
        <f>SUM(V136:V136)</f>
        <v>0</v>
      </c>
      <c r="W134" s="85">
        <f>+T134-U134-V134</f>
        <v>337903283</v>
      </c>
      <c r="Y134" s="112" t="s">
        <v>11</v>
      </c>
      <c r="Z134" s="113">
        <f>SUM(Z136:Z136)</f>
        <v>337903283</v>
      </c>
      <c r="AA134" s="122">
        <f>SUM(AA136:AA136)</f>
        <v>0</v>
      </c>
      <c r="AB134" s="122">
        <f>SUM(AB136:AB136)</f>
        <v>0</v>
      </c>
      <c r="AC134" s="113">
        <f>+Z134-AA134-AB134</f>
        <v>337903283</v>
      </c>
      <c r="AE134" s="141" t="s">
        <v>11</v>
      </c>
      <c r="AF134" s="142">
        <f>SUM(AF136:AF136)</f>
        <v>337903283</v>
      </c>
      <c r="AG134" s="151">
        <f>SUM(AG136:AG136)</f>
        <v>0</v>
      </c>
      <c r="AH134" s="151">
        <f>SUM(AH136:AH136)</f>
        <v>0</v>
      </c>
      <c r="AI134" s="142">
        <f>+AF134-AG134-AH134</f>
        <v>337903283</v>
      </c>
      <c r="AK134" s="171" t="s">
        <v>11</v>
      </c>
      <c r="AL134" s="172">
        <f>SUM(AL136:AL136)</f>
        <v>337903283</v>
      </c>
      <c r="AM134" s="181">
        <f>SUM(AM136:AM136)</f>
        <v>0</v>
      </c>
      <c r="AN134" s="181">
        <f>SUM(AN136:AN136)</f>
        <v>0</v>
      </c>
      <c r="AO134" s="172">
        <f>+AL134-AM134-AN134</f>
        <v>337903283</v>
      </c>
      <c r="AQ134" s="141" t="s">
        <v>11</v>
      </c>
      <c r="AR134" s="142">
        <f>SUM(AR136:AR136)</f>
        <v>337903283</v>
      </c>
      <c r="AS134" s="151">
        <f>SUM(AS136:AS136)</f>
        <v>0</v>
      </c>
      <c r="AT134" s="151">
        <f>SUM(AT136:AT136)</f>
        <v>0</v>
      </c>
      <c r="AU134" s="142">
        <f>+AR134-AS134-AT134</f>
        <v>337903283</v>
      </c>
      <c r="AW134" s="203" t="s">
        <v>11</v>
      </c>
      <c r="AX134" s="204">
        <f>SUM(AX136:AX136)</f>
        <v>337903283</v>
      </c>
      <c r="AY134" s="213">
        <v>0</v>
      </c>
      <c r="AZ134" s="213">
        <v>0</v>
      </c>
      <c r="BA134" s="204">
        <f>+AX134-AY134-AZ134</f>
        <v>337903283</v>
      </c>
      <c r="BC134" s="235" t="s">
        <v>11</v>
      </c>
      <c r="BD134" s="236">
        <f>SUM(BD136:BD136)</f>
        <v>337903283</v>
      </c>
      <c r="BE134" s="236">
        <f>SUM(BE136:BE136)</f>
        <v>0</v>
      </c>
      <c r="BF134" s="236">
        <f>SUM(BF136:BF136)</f>
        <v>0</v>
      </c>
      <c r="BG134" s="236">
        <f>+BD134-BE134-BF134</f>
        <v>337903283</v>
      </c>
      <c r="BI134" s="258" t="s">
        <v>11</v>
      </c>
      <c r="BJ134" s="181">
        <f>SUM(BJ136:BJ136)</f>
        <v>337903283</v>
      </c>
      <c r="BK134" s="181">
        <f>SUM(BK136:BK136)</f>
        <v>0</v>
      </c>
      <c r="BL134" s="181">
        <f>SUM(BL136:BL136)</f>
        <v>0</v>
      </c>
      <c r="BM134" s="181">
        <f>+BJ134-BK134-BL134</f>
        <v>337903283</v>
      </c>
      <c r="BO134" s="276" t="s">
        <v>11</v>
      </c>
      <c r="BP134" s="277">
        <f>SUM(BP136:BP136)</f>
        <v>337903283</v>
      </c>
      <c r="BQ134" s="277">
        <f>SUM(BQ136:BQ136)</f>
        <v>0</v>
      </c>
      <c r="BR134" s="277">
        <f>SUM(BR136:BR136)</f>
        <v>0</v>
      </c>
      <c r="BS134" s="277">
        <f>+BP134-BQ134-BR134</f>
        <v>337903283</v>
      </c>
      <c r="BU134" s="371" t="s">
        <v>11</v>
      </c>
      <c r="BV134" s="373">
        <f>SUM(BV136:BV136)</f>
        <v>337903283</v>
      </c>
      <c r="BW134" s="373">
        <f>SUM(BW136:BW136)</f>
        <v>0</v>
      </c>
      <c r="BX134" s="373">
        <f>SUM(BX136:BX136)</f>
        <v>0</v>
      </c>
      <c r="BY134" s="373">
        <f>+BV134-BW134-BX134</f>
        <v>337903283</v>
      </c>
      <c r="CB134" s="195"/>
    </row>
    <row r="135" spans="1:80" ht="22.5" customHeight="1" x14ac:dyDescent="0.2">
      <c r="A135" s="11" t="s">
        <v>0</v>
      </c>
      <c r="B135" s="295"/>
      <c r="C135" s="295"/>
      <c r="D135" s="295"/>
      <c r="E135" s="295"/>
      <c r="G135" s="27" t="s">
        <v>0</v>
      </c>
      <c r="H135" s="28"/>
      <c r="I135" s="309"/>
      <c r="J135" s="309"/>
      <c r="K135" s="28"/>
      <c r="M135" s="56" t="s">
        <v>0</v>
      </c>
      <c r="N135" s="57"/>
      <c r="O135" s="57"/>
      <c r="P135" s="57"/>
      <c r="Q135" s="57"/>
      <c r="S135" s="86" t="s">
        <v>0</v>
      </c>
      <c r="T135" s="87"/>
      <c r="U135" s="105"/>
      <c r="V135" s="105"/>
      <c r="W135" s="87"/>
      <c r="Y135" s="114" t="s">
        <v>0</v>
      </c>
      <c r="Z135" s="115"/>
      <c r="AA135" s="123"/>
      <c r="AB135" s="123"/>
      <c r="AC135" s="115"/>
      <c r="AE135" s="143" t="s">
        <v>0</v>
      </c>
      <c r="AF135" s="144"/>
      <c r="AG135" s="152"/>
      <c r="AH135" s="152"/>
      <c r="AI135" s="144"/>
      <c r="AK135" s="173" t="s">
        <v>0</v>
      </c>
      <c r="AL135" s="174"/>
      <c r="AM135" s="182"/>
      <c r="AN135" s="182"/>
      <c r="AO135" s="174"/>
      <c r="AQ135" s="143" t="s">
        <v>0</v>
      </c>
      <c r="AR135" s="144"/>
      <c r="AS135" s="152"/>
      <c r="AT135" s="152"/>
      <c r="AU135" s="144"/>
      <c r="AW135" s="205" t="s">
        <v>0</v>
      </c>
      <c r="AX135" s="206"/>
      <c r="AY135" s="214"/>
      <c r="AZ135" s="214"/>
      <c r="BA135" s="206"/>
      <c r="BC135" s="237" t="s">
        <v>0</v>
      </c>
      <c r="BD135" s="238"/>
      <c r="BE135" s="238"/>
      <c r="BF135" s="238"/>
      <c r="BG135" s="238"/>
      <c r="BI135" s="259" t="s">
        <v>0</v>
      </c>
      <c r="BJ135" s="182"/>
      <c r="BK135" s="182"/>
      <c r="BL135" s="182"/>
      <c r="BM135" s="182"/>
      <c r="BO135" s="278" t="s">
        <v>0</v>
      </c>
      <c r="BP135" s="279"/>
      <c r="BQ135" s="279"/>
      <c r="BR135" s="279"/>
      <c r="BS135" s="279"/>
      <c r="BU135" s="437" t="s">
        <v>0</v>
      </c>
      <c r="BV135" s="438"/>
      <c r="BW135" s="438"/>
      <c r="BX135" s="438"/>
      <c r="BY135" s="438"/>
      <c r="CB135" s="195"/>
    </row>
    <row r="136" spans="1:80" ht="22.5" customHeight="1" x14ac:dyDescent="0.2">
      <c r="A136" s="14" t="s">
        <v>23</v>
      </c>
      <c r="B136" s="363">
        <v>337903283</v>
      </c>
      <c r="C136" s="301">
        <v>0</v>
      </c>
      <c r="D136" s="301">
        <v>0</v>
      </c>
      <c r="E136" s="72">
        <f t="shared" ref="E136" si="413">+B136-C136-D136</f>
        <v>337903283</v>
      </c>
      <c r="G136" s="35" t="s">
        <v>23</v>
      </c>
      <c r="H136" s="30">
        <f>+E136</f>
        <v>337903283</v>
      </c>
      <c r="I136" s="75">
        <v>0</v>
      </c>
      <c r="J136" s="75">
        <v>0</v>
      </c>
      <c r="K136" s="30">
        <f>+H136-I136-J136</f>
        <v>337903283</v>
      </c>
      <c r="M136" s="64" t="s">
        <v>23</v>
      </c>
      <c r="N136" s="59">
        <f t="shared" ref="N136" si="414">+K136</f>
        <v>337903283</v>
      </c>
      <c r="O136" s="59">
        <v>0</v>
      </c>
      <c r="P136" s="59">
        <v>0</v>
      </c>
      <c r="Q136" s="59">
        <f>+N136-O136-P136</f>
        <v>337903283</v>
      </c>
      <c r="S136" s="96" t="s">
        <v>23</v>
      </c>
      <c r="T136" s="89">
        <f t="shared" ref="T136" si="415">+Q136</f>
        <v>337903283</v>
      </c>
      <c r="U136" s="93">
        <v>0</v>
      </c>
      <c r="V136" s="93">
        <v>0</v>
      </c>
      <c r="W136" s="89">
        <f>+T136-U136-V136</f>
        <v>337903283</v>
      </c>
      <c r="Y136" s="127" t="s">
        <v>23</v>
      </c>
      <c r="Z136" s="117">
        <f t="shared" ref="Z136" si="416">+W136</f>
        <v>337903283</v>
      </c>
      <c r="AA136" s="118">
        <v>0</v>
      </c>
      <c r="AB136" s="118">
        <v>0</v>
      </c>
      <c r="AC136" s="117">
        <f>+Z136-AA136-AB136</f>
        <v>337903283</v>
      </c>
      <c r="AE136" s="156" t="s">
        <v>23</v>
      </c>
      <c r="AF136" s="146">
        <f t="shared" ref="AF136" si="417">+AC136</f>
        <v>337903283</v>
      </c>
      <c r="AG136" s="147">
        <v>0</v>
      </c>
      <c r="AH136" s="147">
        <v>0</v>
      </c>
      <c r="AI136" s="146">
        <f>+AF136-AG136-AH136</f>
        <v>337903283</v>
      </c>
      <c r="AK136" s="188" t="s">
        <v>23</v>
      </c>
      <c r="AL136" s="176">
        <f t="shared" ref="AL136" si="418">+AI136</f>
        <v>337903283</v>
      </c>
      <c r="AM136" s="177">
        <v>0</v>
      </c>
      <c r="AN136" s="177">
        <v>0</v>
      </c>
      <c r="AO136" s="176">
        <f>+AL136-AM136-AN136</f>
        <v>337903283</v>
      </c>
      <c r="AQ136" s="156" t="s">
        <v>23</v>
      </c>
      <c r="AR136" s="146">
        <f t="shared" ref="AR136" si="419">+AO136</f>
        <v>337903283</v>
      </c>
      <c r="AS136" s="147">
        <v>0</v>
      </c>
      <c r="AT136" s="147">
        <v>0</v>
      </c>
      <c r="AU136" s="146">
        <f>+AR136-AS136-AT136</f>
        <v>337903283</v>
      </c>
      <c r="AW136" s="220" t="s">
        <v>23</v>
      </c>
      <c r="AX136" s="208">
        <f t="shared" ref="AX136" si="420">+AU136</f>
        <v>337903283</v>
      </c>
      <c r="AY136" s="209">
        <v>0</v>
      </c>
      <c r="AZ136" s="209">
        <v>0</v>
      </c>
      <c r="BA136" s="208">
        <f>+AX136-AY136-AZ136</f>
        <v>337903283</v>
      </c>
      <c r="BC136" s="246" t="s">
        <v>23</v>
      </c>
      <c r="BD136" s="240">
        <f t="shared" ref="BD136" si="421">+BA136</f>
        <v>337903283</v>
      </c>
      <c r="BE136" s="240">
        <v>0</v>
      </c>
      <c r="BF136" s="240">
        <v>0</v>
      </c>
      <c r="BG136" s="240">
        <f>+BD136-BE136-BF136</f>
        <v>337903283</v>
      </c>
      <c r="BI136" s="263" t="s">
        <v>23</v>
      </c>
      <c r="BJ136" s="177">
        <f t="shared" ref="BJ136" si="422">+BG136</f>
        <v>337903283</v>
      </c>
      <c r="BK136" s="357">
        <v>0</v>
      </c>
      <c r="BL136" s="357">
        <v>0</v>
      </c>
      <c r="BM136" s="177">
        <f>+BJ136-BK136-BL136</f>
        <v>337903283</v>
      </c>
      <c r="BO136" s="287" t="s">
        <v>23</v>
      </c>
      <c r="BP136" s="281">
        <f t="shared" ref="BP136" si="423">+BM136</f>
        <v>337903283</v>
      </c>
      <c r="BQ136" s="358">
        <v>0</v>
      </c>
      <c r="BR136" s="358">
        <v>0</v>
      </c>
      <c r="BS136" s="281">
        <f>+BP136-BQ136-BR136</f>
        <v>337903283</v>
      </c>
      <c r="BU136" s="441" t="s">
        <v>23</v>
      </c>
      <c r="BV136" s="435">
        <f>+B136</f>
        <v>337903283</v>
      </c>
      <c r="BW136" s="435">
        <f>+C136+I136+O136+U136+AA136+AG136+AM136+AS136+AY136+BE136+BK136+BQ136</f>
        <v>0</v>
      </c>
      <c r="BX136" s="435">
        <f>+D136+J136+P136+V136+AB136+AH136+AN136+AT136+AZ136+BF136+BL136+BR136</f>
        <v>0</v>
      </c>
      <c r="BY136" s="435">
        <f t="shared" ref="BY136" si="424">+BV136-BW136-BX136</f>
        <v>337903283</v>
      </c>
      <c r="CB136" s="195"/>
    </row>
    <row r="137" spans="1:80" ht="22.5" customHeight="1" x14ac:dyDescent="0.2">
      <c r="A137" s="3"/>
      <c r="C137" s="251"/>
      <c r="D137" s="251"/>
      <c r="E137" s="251"/>
      <c r="G137" s="24"/>
      <c r="H137" s="23"/>
      <c r="I137" s="312"/>
      <c r="J137" s="312"/>
      <c r="K137" s="23"/>
      <c r="M137" s="53"/>
      <c r="N137" s="52"/>
      <c r="O137" s="52"/>
      <c r="P137" s="52"/>
      <c r="Q137" s="52"/>
      <c r="S137" s="83"/>
      <c r="T137" s="82"/>
      <c r="U137" s="323"/>
      <c r="V137" s="323"/>
      <c r="W137" s="82"/>
      <c r="Y137" s="111"/>
      <c r="Z137" s="110"/>
      <c r="AA137" s="331"/>
      <c r="AB137" s="331"/>
      <c r="AC137" s="110"/>
      <c r="AE137" s="140"/>
      <c r="AF137" s="139"/>
      <c r="AG137" s="164"/>
      <c r="AH137" s="164"/>
      <c r="AI137" s="139"/>
      <c r="AK137" s="170"/>
      <c r="AL137" s="169"/>
      <c r="AM137" s="185"/>
      <c r="AN137" s="185"/>
      <c r="AO137" s="169"/>
      <c r="AQ137" s="140"/>
      <c r="AR137" s="139"/>
      <c r="AS137" s="164"/>
      <c r="AT137" s="164"/>
      <c r="AU137" s="139"/>
      <c r="AW137" s="202"/>
      <c r="AX137" s="201"/>
      <c r="AY137" s="217"/>
      <c r="AZ137" s="217"/>
      <c r="BA137" s="201"/>
      <c r="BC137" s="234"/>
      <c r="BD137" s="233"/>
      <c r="BE137" s="233"/>
      <c r="BF137" s="233"/>
      <c r="BG137" s="233"/>
      <c r="BI137" s="257"/>
      <c r="BJ137" s="185"/>
      <c r="BK137" s="185"/>
      <c r="BL137" s="185"/>
      <c r="BM137" s="185"/>
      <c r="BO137" s="275"/>
      <c r="BP137" s="274"/>
      <c r="BQ137" s="274"/>
      <c r="BR137" s="274"/>
      <c r="BS137" s="274"/>
      <c r="BU137" s="391"/>
      <c r="BV137" s="390"/>
      <c r="BW137" s="390"/>
      <c r="BX137" s="390"/>
      <c r="BY137" s="390"/>
      <c r="CB137" s="195"/>
    </row>
    <row r="138" spans="1:80" s="18" customFormat="1" ht="22.5" customHeight="1" x14ac:dyDescent="0.2">
      <c r="A138" s="15" t="s">
        <v>12</v>
      </c>
      <c r="B138" s="294">
        <f>SUM(B140)</f>
        <v>61427991</v>
      </c>
      <c r="C138" s="294">
        <f t="shared" ref="C138:D138" si="425">SUM(C140)</f>
        <v>0</v>
      </c>
      <c r="D138" s="294">
        <f t="shared" si="425"/>
        <v>0</v>
      </c>
      <c r="E138" s="294">
        <f>+B138-C138-D138</f>
        <v>61427991</v>
      </c>
      <c r="G138" s="25" t="s">
        <v>12</v>
      </c>
      <c r="H138" s="26">
        <f>SUM(H140)</f>
        <v>61427991</v>
      </c>
      <c r="I138" s="308">
        <f t="shared" ref="I138:J138" si="426">SUM(I140)</f>
        <v>0</v>
      </c>
      <c r="J138" s="308">
        <f t="shared" si="426"/>
        <v>0</v>
      </c>
      <c r="K138" s="26">
        <f>+H138-I138-J138</f>
        <v>61427991</v>
      </c>
      <c r="M138" s="54" t="s">
        <v>12</v>
      </c>
      <c r="N138" s="55">
        <f>SUM(N140)</f>
        <v>61427991</v>
      </c>
      <c r="O138" s="55">
        <f t="shared" ref="O138:P138" si="427">SUM(O140)</f>
        <v>0</v>
      </c>
      <c r="P138" s="55">
        <f t="shared" si="427"/>
        <v>0</v>
      </c>
      <c r="Q138" s="55">
        <f>+N138-O138-P138</f>
        <v>61427991</v>
      </c>
      <c r="S138" s="84" t="s">
        <v>12</v>
      </c>
      <c r="T138" s="85">
        <f>SUM(T140)</f>
        <v>61427991</v>
      </c>
      <c r="U138" s="104">
        <f t="shared" ref="U138:V138" si="428">SUM(U140)</f>
        <v>0</v>
      </c>
      <c r="V138" s="104">
        <f t="shared" si="428"/>
        <v>0</v>
      </c>
      <c r="W138" s="85">
        <f>+T138-U138-V138</f>
        <v>61427991</v>
      </c>
      <c r="Y138" s="112" t="s">
        <v>12</v>
      </c>
      <c r="Z138" s="113">
        <f>SUM(Z140)</f>
        <v>61427991</v>
      </c>
      <c r="AA138" s="122">
        <f t="shared" ref="AA138:AB138" si="429">SUM(AA140)</f>
        <v>0</v>
      </c>
      <c r="AB138" s="122">
        <f t="shared" si="429"/>
        <v>0</v>
      </c>
      <c r="AC138" s="113">
        <f>+Z138-AA138-AB138</f>
        <v>61427991</v>
      </c>
      <c r="AE138" s="141" t="s">
        <v>12</v>
      </c>
      <c r="AF138" s="142">
        <f>SUM(AF140)</f>
        <v>61427991</v>
      </c>
      <c r="AG138" s="151">
        <f t="shared" ref="AG138:AH138" si="430">SUM(AG140)</f>
        <v>0</v>
      </c>
      <c r="AH138" s="151">
        <f t="shared" si="430"/>
        <v>0</v>
      </c>
      <c r="AI138" s="142">
        <f>+AF138-AG138-AH138</f>
        <v>61427991</v>
      </c>
      <c r="AK138" s="171" t="s">
        <v>12</v>
      </c>
      <c r="AL138" s="172">
        <f>SUM(AL140)</f>
        <v>61427991</v>
      </c>
      <c r="AM138" s="181">
        <f t="shared" ref="AM138:AN138" si="431">SUM(AM140)</f>
        <v>0</v>
      </c>
      <c r="AN138" s="181">
        <f t="shared" si="431"/>
        <v>0</v>
      </c>
      <c r="AO138" s="172">
        <f>+AL138-AM138-AN138</f>
        <v>61427991</v>
      </c>
      <c r="AQ138" s="141" t="s">
        <v>12</v>
      </c>
      <c r="AR138" s="142">
        <f>SUM(AR140)</f>
        <v>61427991</v>
      </c>
      <c r="AS138" s="151">
        <f t="shared" ref="AS138:AT138" si="432">SUM(AS140)</f>
        <v>0</v>
      </c>
      <c r="AT138" s="151">
        <f t="shared" si="432"/>
        <v>0</v>
      </c>
      <c r="AU138" s="142">
        <f>+AR138-AS138-AT138</f>
        <v>61427991</v>
      </c>
      <c r="AW138" s="203" t="s">
        <v>12</v>
      </c>
      <c r="AX138" s="204">
        <f>SUM(AX140)</f>
        <v>61427991</v>
      </c>
      <c r="AY138" s="213">
        <v>0</v>
      </c>
      <c r="AZ138" s="213">
        <v>0</v>
      </c>
      <c r="BA138" s="204">
        <f>+AX138-AY138-AZ138</f>
        <v>61427991</v>
      </c>
      <c r="BC138" s="235" t="s">
        <v>12</v>
      </c>
      <c r="BD138" s="236">
        <f>SUM(BD140)</f>
        <v>61427991</v>
      </c>
      <c r="BE138" s="236">
        <f t="shared" ref="BE138:BF138" si="433">SUM(BE140)</f>
        <v>0</v>
      </c>
      <c r="BF138" s="236">
        <f t="shared" si="433"/>
        <v>0</v>
      </c>
      <c r="BG138" s="236">
        <f>+BD138-BE138-BF138</f>
        <v>61427991</v>
      </c>
      <c r="BI138" s="258" t="s">
        <v>12</v>
      </c>
      <c r="BJ138" s="181">
        <f>SUM(BJ140)</f>
        <v>61427991</v>
      </c>
      <c r="BK138" s="181">
        <f t="shared" ref="BK138:BL138" si="434">SUM(BK140)</f>
        <v>0</v>
      </c>
      <c r="BL138" s="181">
        <f t="shared" si="434"/>
        <v>0</v>
      </c>
      <c r="BM138" s="181">
        <f>+BJ138-BK138-BL138</f>
        <v>61427991</v>
      </c>
      <c r="BO138" s="276" t="s">
        <v>12</v>
      </c>
      <c r="BP138" s="277">
        <f>SUM(BP140)</f>
        <v>61427991</v>
      </c>
      <c r="BQ138" s="277">
        <f t="shared" ref="BQ138:BR138" si="435">SUM(BQ140)</f>
        <v>0</v>
      </c>
      <c r="BR138" s="277">
        <f t="shared" si="435"/>
        <v>0</v>
      </c>
      <c r="BS138" s="277">
        <f>+BP138-BQ138-BR138</f>
        <v>61427991</v>
      </c>
      <c r="BU138" s="371" t="s">
        <v>12</v>
      </c>
      <c r="BV138" s="373">
        <f>SUM(BV140)</f>
        <v>61427991</v>
      </c>
      <c r="BW138" s="373">
        <f t="shared" ref="BW138:BX138" si="436">SUM(BW140)</f>
        <v>0</v>
      </c>
      <c r="BX138" s="373">
        <f t="shared" si="436"/>
        <v>0</v>
      </c>
      <c r="BY138" s="373">
        <f>+BV138-BW138-BX138</f>
        <v>61427991</v>
      </c>
      <c r="CB138" s="195"/>
    </row>
    <row r="139" spans="1:80" ht="22.5" customHeight="1" x14ac:dyDescent="0.2">
      <c r="A139" s="11" t="s">
        <v>0</v>
      </c>
      <c r="B139" s="295"/>
      <c r="C139" s="295"/>
      <c r="D139" s="295"/>
      <c r="E139" s="295"/>
      <c r="G139" s="27" t="s">
        <v>0</v>
      </c>
      <c r="H139" s="28"/>
      <c r="I139" s="309"/>
      <c r="J139" s="309"/>
      <c r="K139" s="28"/>
      <c r="M139" s="56" t="s">
        <v>0</v>
      </c>
      <c r="N139" s="57"/>
      <c r="O139" s="57"/>
      <c r="P139" s="57"/>
      <c r="Q139" s="57"/>
      <c r="S139" s="86" t="s">
        <v>0</v>
      </c>
      <c r="T139" s="87"/>
      <c r="U139" s="105"/>
      <c r="V139" s="105"/>
      <c r="W139" s="87"/>
      <c r="Y139" s="114" t="s">
        <v>0</v>
      </c>
      <c r="Z139" s="115"/>
      <c r="AA139" s="123"/>
      <c r="AB139" s="123"/>
      <c r="AC139" s="115"/>
      <c r="AE139" s="143" t="s">
        <v>0</v>
      </c>
      <c r="AF139" s="144"/>
      <c r="AG139" s="152"/>
      <c r="AH139" s="152"/>
      <c r="AI139" s="144"/>
      <c r="AK139" s="173" t="s">
        <v>0</v>
      </c>
      <c r="AL139" s="174"/>
      <c r="AM139" s="182"/>
      <c r="AN139" s="182"/>
      <c r="AO139" s="174"/>
      <c r="AQ139" s="143" t="s">
        <v>0</v>
      </c>
      <c r="AR139" s="144"/>
      <c r="AS139" s="152"/>
      <c r="AT139" s="152"/>
      <c r="AU139" s="144"/>
      <c r="AW139" s="205" t="s">
        <v>0</v>
      </c>
      <c r="AX139" s="206"/>
      <c r="AY139" s="214"/>
      <c r="AZ139" s="214"/>
      <c r="BA139" s="206"/>
      <c r="BC139" s="237" t="s">
        <v>0</v>
      </c>
      <c r="BD139" s="238"/>
      <c r="BE139" s="238"/>
      <c r="BF139" s="238"/>
      <c r="BG139" s="238"/>
      <c r="BI139" s="259" t="s">
        <v>0</v>
      </c>
      <c r="BJ139" s="182"/>
      <c r="BK139" s="182"/>
      <c r="BL139" s="182"/>
      <c r="BM139" s="182"/>
      <c r="BO139" s="278" t="s">
        <v>0</v>
      </c>
      <c r="BP139" s="279"/>
      <c r="BQ139" s="279"/>
      <c r="BR139" s="279"/>
      <c r="BS139" s="279"/>
      <c r="BU139" s="437" t="s">
        <v>0</v>
      </c>
      <c r="BV139" s="438"/>
      <c r="BW139" s="438"/>
      <c r="BX139" s="438"/>
      <c r="BY139" s="438"/>
      <c r="CB139" s="195"/>
    </row>
    <row r="140" spans="1:80" ht="22.5" customHeight="1" x14ac:dyDescent="0.2">
      <c r="A140" s="13" t="s">
        <v>22</v>
      </c>
      <c r="B140" s="301">
        <v>61427991</v>
      </c>
      <c r="C140" s="301">
        <v>0</v>
      </c>
      <c r="D140" s="301">
        <v>0</v>
      </c>
      <c r="E140" s="72">
        <f>+B140-C140-D140</f>
        <v>61427991</v>
      </c>
      <c r="G140" s="29" t="s">
        <v>22</v>
      </c>
      <c r="H140" s="30">
        <f>+E140</f>
        <v>61427991</v>
      </c>
      <c r="I140" s="75">
        <v>0</v>
      </c>
      <c r="J140" s="75">
        <v>0</v>
      </c>
      <c r="K140" s="30">
        <f>+H140-I140-J140</f>
        <v>61427991</v>
      </c>
      <c r="M140" s="58" t="s">
        <v>22</v>
      </c>
      <c r="N140" s="59">
        <f>+K140</f>
        <v>61427991</v>
      </c>
      <c r="O140" s="59">
        <v>0</v>
      </c>
      <c r="P140" s="59">
        <v>0</v>
      </c>
      <c r="Q140" s="59">
        <f>+N140-O140-P140</f>
        <v>61427991</v>
      </c>
      <c r="S140" s="88" t="s">
        <v>22</v>
      </c>
      <c r="T140" s="89">
        <f>+Q140</f>
        <v>61427991</v>
      </c>
      <c r="U140" s="93">
        <v>0</v>
      </c>
      <c r="V140" s="93">
        <v>0</v>
      </c>
      <c r="W140" s="89">
        <f>+T140-U140-V140</f>
        <v>61427991</v>
      </c>
      <c r="Y140" s="116" t="s">
        <v>22</v>
      </c>
      <c r="Z140" s="117">
        <f>+W140</f>
        <v>61427991</v>
      </c>
      <c r="AA140" s="118">
        <v>0</v>
      </c>
      <c r="AB140" s="118">
        <v>0</v>
      </c>
      <c r="AC140" s="117">
        <f>+Z140-AA140-AB140</f>
        <v>61427991</v>
      </c>
      <c r="AE140" s="145" t="s">
        <v>22</v>
      </c>
      <c r="AF140" s="146">
        <f>+AC140</f>
        <v>61427991</v>
      </c>
      <c r="AG140" s="147">
        <v>0</v>
      </c>
      <c r="AH140" s="147">
        <v>0</v>
      </c>
      <c r="AI140" s="146">
        <f>+AF140-AG140-AH140</f>
        <v>61427991</v>
      </c>
      <c r="AK140" s="175" t="s">
        <v>22</v>
      </c>
      <c r="AL140" s="176">
        <f>+AI140</f>
        <v>61427991</v>
      </c>
      <c r="AM140" s="177">
        <v>0</v>
      </c>
      <c r="AN140" s="177">
        <v>0</v>
      </c>
      <c r="AO140" s="176">
        <f>+AL140-AM140-AN140</f>
        <v>61427991</v>
      </c>
      <c r="AQ140" s="145" t="s">
        <v>22</v>
      </c>
      <c r="AR140" s="146">
        <f>+AO140</f>
        <v>61427991</v>
      </c>
      <c r="AS140" s="147">
        <v>0</v>
      </c>
      <c r="AT140" s="147">
        <v>0</v>
      </c>
      <c r="AU140" s="146">
        <f>+AR140-AS140-AT140</f>
        <v>61427991</v>
      </c>
      <c r="AW140" s="207" t="s">
        <v>22</v>
      </c>
      <c r="AX140" s="208">
        <f>+AU140</f>
        <v>61427991</v>
      </c>
      <c r="AY140" s="209">
        <v>0</v>
      </c>
      <c r="AZ140" s="209">
        <v>0</v>
      </c>
      <c r="BA140" s="208">
        <f>+AX140-AY140-AZ140</f>
        <v>61427991</v>
      </c>
      <c r="BC140" s="239" t="s">
        <v>22</v>
      </c>
      <c r="BD140" s="240">
        <f>+BA140</f>
        <v>61427991</v>
      </c>
      <c r="BE140" s="240">
        <v>0</v>
      </c>
      <c r="BF140" s="240">
        <v>0</v>
      </c>
      <c r="BG140" s="240">
        <f>+BD140-BE140-BF140</f>
        <v>61427991</v>
      </c>
      <c r="BI140" s="183" t="s">
        <v>22</v>
      </c>
      <c r="BJ140" s="177">
        <f>+BG140</f>
        <v>61427991</v>
      </c>
      <c r="BK140" s="357">
        <v>0</v>
      </c>
      <c r="BL140" s="357">
        <v>0</v>
      </c>
      <c r="BM140" s="177">
        <f>+BJ140-BK140-BL140</f>
        <v>61427991</v>
      </c>
      <c r="BO140" s="280" t="s">
        <v>22</v>
      </c>
      <c r="BP140" s="281">
        <f>+BM140</f>
        <v>61427991</v>
      </c>
      <c r="BQ140" s="358">
        <v>0</v>
      </c>
      <c r="BR140" s="358">
        <v>0</v>
      </c>
      <c r="BS140" s="281">
        <f>+BP140-BQ140-BR140</f>
        <v>61427991</v>
      </c>
      <c r="BU140" s="436" t="s">
        <v>22</v>
      </c>
      <c r="BV140" s="435">
        <f>+B140</f>
        <v>61427991</v>
      </c>
      <c r="BW140" s="435">
        <f>+C140+I140+O140+U140+AA140+AG140+AM140+AS140+AY140+BE140+BK140+BQ140</f>
        <v>0</v>
      </c>
      <c r="BX140" s="435">
        <f>+D140+J140+P140+V140+AB140+AH140+AN140+AT140+AZ140+BF140+BL140+BR140</f>
        <v>0</v>
      </c>
      <c r="BY140" s="435">
        <f>+BV140-BW140-BX140</f>
        <v>61427991</v>
      </c>
      <c r="CB140" s="195"/>
    </row>
    <row r="141" spans="1:80" ht="22.5" customHeight="1" x14ac:dyDescent="0.2">
      <c r="A141" s="3"/>
      <c r="C141" s="251"/>
      <c r="D141" s="251"/>
      <c r="E141" s="251"/>
      <c r="G141" s="24"/>
      <c r="H141" s="23"/>
      <c r="I141" s="312"/>
      <c r="J141" s="312"/>
      <c r="K141" s="23"/>
      <c r="M141" s="53"/>
      <c r="N141" s="52"/>
      <c r="O141" s="52"/>
      <c r="P141" s="52"/>
      <c r="Q141" s="52"/>
      <c r="S141" s="83"/>
      <c r="T141" s="82"/>
      <c r="U141" s="323"/>
      <c r="V141" s="323"/>
      <c r="W141" s="82"/>
      <c r="Y141" s="111"/>
      <c r="Z141" s="110"/>
      <c r="AA141" s="331"/>
      <c r="AB141" s="331"/>
      <c r="AC141" s="110"/>
      <c r="AE141" s="140"/>
      <c r="AF141" s="139"/>
      <c r="AG141" s="164"/>
      <c r="AH141" s="164"/>
      <c r="AI141" s="139"/>
      <c r="AK141" s="170"/>
      <c r="AL141" s="169"/>
      <c r="AM141" s="185"/>
      <c r="AN141" s="185"/>
      <c r="AO141" s="169"/>
      <c r="AQ141" s="140"/>
      <c r="AR141" s="139"/>
      <c r="AS141" s="164"/>
      <c r="AT141" s="164"/>
      <c r="AU141" s="139"/>
      <c r="AW141" s="202"/>
      <c r="AX141" s="201"/>
      <c r="AY141" s="217"/>
      <c r="AZ141" s="217"/>
      <c r="BA141" s="201"/>
      <c r="BC141" s="234"/>
      <c r="BD141" s="233"/>
      <c r="BE141" s="233"/>
      <c r="BF141" s="233"/>
      <c r="BG141" s="233"/>
      <c r="BI141" s="257"/>
      <c r="BJ141" s="185"/>
      <c r="BK141" s="185"/>
      <c r="BL141" s="185"/>
      <c r="BM141" s="185"/>
      <c r="BO141" s="275"/>
      <c r="BP141" s="274"/>
      <c r="BQ141" s="274"/>
      <c r="BR141" s="274"/>
      <c r="BS141" s="274"/>
      <c r="BU141" s="391"/>
      <c r="BV141" s="390"/>
      <c r="BW141" s="390"/>
      <c r="BX141" s="390"/>
      <c r="BY141" s="390"/>
      <c r="CB141" s="195"/>
    </row>
    <row r="142" spans="1:80" ht="22.5" customHeight="1" x14ac:dyDescent="0.2">
      <c r="A142" s="3"/>
      <c r="B142" s="297"/>
      <c r="C142" s="251"/>
      <c r="D142" s="251"/>
      <c r="E142" s="251"/>
      <c r="G142" s="24"/>
      <c r="H142" s="23"/>
      <c r="I142" s="312"/>
      <c r="J142" s="312"/>
      <c r="K142" s="23"/>
      <c r="M142" s="53"/>
      <c r="N142" s="52"/>
      <c r="O142" s="52"/>
      <c r="P142" s="52"/>
      <c r="Q142" s="52"/>
      <c r="S142" s="83"/>
      <c r="T142" s="82"/>
      <c r="U142" s="323"/>
      <c r="V142" s="323"/>
      <c r="W142" s="82"/>
      <c r="Y142" s="111"/>
      <c r="Z142" s="110"/>
      <c r="AA142" s="331"/>
      <c r="AB142" s="331"/>
      <c r="AC142" s="110"/>
      <c r="AE142" s="140"/>
      <c r="AF142" s="139"/>
      <c r="AG142" s="164"/>
      <c r="AH142" s="164"/>
      <c r="AI142" s="139"/>
      <c r="AK142" s="170"/>
      <c r="AL142" s="169"/>
      <c r="AM142" s="185"/>
      <c r="AN142" s="185"/>
      <c r="AO142" s="169"/>
      <c r="AQ142" s="140"/>
      <c r="AR142" s="139"/>
      <c r="AS142" s="164"/>
      <c r="AT142" s="164"/>
      <c r="AU142" s="139"/>
      <c r="AW142" s="202"/>
      <c r="AX142" s="201"/>
      <c r="AY142" s="217"/>
      <c r="AZ142" s="217"/>
      <c r="BA142" s="201"/>
      <c r="BC142" s="234"/>
      <c r="BD142" s="233"/>
      <c r="BE142" s="233"/>
      <c r="BF142" s="233"/>
      <c r="BG142" s="233"/>
      <c r="BI142" s="257"/>
      <c r="BJ142" s="185"/>
      <c r="BK142" s="185"/>
      <c r="BL142" s="185"/>
      <c r="BM142" s="185"/>
      <c r="BO142" s="275"/>
      <c r="BP142" s="274"/>
      <c r="BQ142" s="274"/>
      <c r="BR142" s="274"/>
      <c r="BS142" s="274"/>
      <c r="BU142" s="391"/>
      <c r="BV142" s="390"/>
      <c r="BW142" s="390"/>
      <c r="BX142" s="390"/>
      <c r="BY142" s="390"/>
      <c r="CB142" s="195"/>
    </row>
    <row r="143" spans="1:80" ht="22.5" customHeight="1" x14ac:dyDescent="0.2">
      <c r="A143" s="1" t="s">
        <v>4</v>
      </c>
      <c r="C143" s="251"/>
      <c r="D143" s="251"/>
      <c r="E143" s="251"/>
      <c r="G143" s="22" t="s">
        <v>4</v>
      </c>
      <c r="H143" s="23"/>
      <c r="I143" s="312"/>
      <c r="J143" s="312"/>
      <c r="K143" s="23"/>
      <c r="M143" s="51" t="s">
        <v>4</v>
      </c>
      <c r="N143" s="52"/>
      <c r="O143" s="52"/>
      <c r="P143" s="52"/>
      <c r="Q143" s="52"/>
      <c r="S143" s="81" t="s">
        <v>4</v>
      </c>
      <c r="T143" s="82"/>
      <c r="U143" s="323"/>
      <c r="V143" s="323"/>
      <c r="W143" s="82"/>
      <c r="Y143" s="109" t="s">
        <v>4</v>
      </c>
      <c r="Z143" s="110"/>
      <c r="AA143" s="331"/>
      <c r="AB143" s="331"/>
      <c r="AC143" s="110"/>
      <c r="AE143" s="138" t="s">
        <v>4</v>
      </c>
      <c r="AF143" s="139"/>
      <c r="AG143" s="164"/>
      <c r="AH143" s="164"/>
      <c r="AI143" s="139"/>
      <c r="AK143" s="168" t="s">
        <v>4</v>
      </c>
      <c r="AL143" s="169"/>
      <c r="AM143" s="185"/>
      <c r="AN143" s="185"/>
      <c r="AO143" s="169"/>
      <c r="AQ143" s="138" t="s">
        <v>4</v>
      </c>
      <c r="AR143" s="139"/>
      <c r="AS143" s="164"/>
      <c r="AT143" s="164"/>
      <c r="AU143" s="139"/>
      <c r="AW143" s="200" t="s">
        <v>4</v>
      </c>
      <c r="AX143" s="201"/>
      <c r="AY143" s="217"/>
      <c r="AZ143" s="217"/>
      <c r="BA143" s="201"/>
      <c r="BC143" s="232" t="s">
        <v>4</v>
      </c>
      <c r="BD143" s="233"/>
      <c r="BE143" s="233"/>
      <c r="BF143" s="233"/>
      <c r="BG143" s="233"/>
      <c r="BI143" s="256" t="s">
        <v>4</v>
      </c>
      <c r="BJ143" s="185"/>
      <c r="BK143" s="185"/>
      <c r="BL143" s="185"/>
      <c r="BM143" s="185"/>
      <c r="BO143" s="273" t="s">
        <v>4</v>
      </c>
      <c r="BP143" s="274"/>
      <c r="BQ143" s="274"/>
      <c r="BR143" s="274"/>
      <c r="BS143" s="274"/>
      <c r="BU143" s="388" t="s">
        <v>4</v>
      </c>
      <c r="BV143" s="390"/>
      <c r="BW143" s="390"/>
      <c r="BX143" s="390"/>
      <c r="BY143" s="390"/>
      <c r="CB143" s="195"/>
    </row>
    <row r="144" spans="1:80" ht="22.5" customHeight="1" x14ac:dyDescent="0.2">
      <c r="A144" s="3"/>
      <c r="B144" s="297">
        <f>+B145+B149+B153</f>
        <v>264872607</v>
      </c>
      <c r="C144" s="251"/>
      <c r="D144" s="251"/>
      <c r="E144" s="251"/>
      <c r="G144" s="24"/>
      <c r="H144" s="23"/>
      <c r="I144" s="312"/>
      <c r="J144" s="312"/>
      <c r="K144" s="23"/>
      <c r="M144" s="53"/>
      <c r="N144" s="52"/>
      <c r="O144" s="52"/>
      <c r="P144" s="52"/>
      <c r="Q144" s="52"/>
      <c r="S144" s="83"/>
      <c r="T144" s="82"/>
      <c r="U144" s="323"/>
      <c r="V144" s="323"/>
      <c r="W144" s="82"/>
      <c r="Y144" s="111"/>
      <c r="Z144" s="110"/>
      <c r="AA144" s="331"/>
      <c r="AB144" s="331"/>
      <c r="AC144" s="110"/>
      <c r="AE144" s="140"/>
      <c r="AF144" s="139"/>
      <c r="AG144" s="164"/>
      <c r="AH144" s="164"/>
      <c r="AI144" s="139"/>
      <c r="AK144" s="170"/>
      <c r="AL144" s="169"/>
      <c r="AM144" s="185"/>
      <c r="AN144" s="185"/>
      <c r="AO144" s="169"/>
      <c r="AQ144" s="140"/>
      <c r="AR144" s="139"/>
      <c r="AS144" s="164"/>
      <c r="AT144" s="164"/>
      <c r="AU144" s="139"/>
      <c r="AW144" s="202"/>
      <c r="AX144" s="201"/>
      <c r="AY144" s="217"/>
      <c r="AZ144" s="217"/>
      <c r="BA144" s="201"/>
      <c r="BC144" s="234"/>
      <c r="BD144" s="233"/>
      <c r="BE144" s="233"/>
      <c r="BF144" s="233"/>
      <c r="BG144" s="233"/>
      <c r="BI144" s="257"/>
      <c r="BJ144" s="185"/>
      <c r="BK144" s="185"/>
      <c r="BL144" s="185"/>
      <c r="BM144" s="185"/>
      <c r="BO144" s="275"/>
      <c r="BP144" s="274"/>
      <c r="BQ144" s="274"/>
      <c r="BR144" s="274"/>
      <c r="BS144" s="274"/>
      <c r="BU144" s="391"/>
      <c r="BV144" s="390"/>
      <c r="BW144" s="390"/>
      <c r="BX144" s="390"/>
      <c r="BY144" s="390"/>
      <c r="CB144" s="195"/>
    </row>
    <row r="145" spans="1:80" s="18" customFormat="1" ht="22.5" customHeight="1" x14ac:dyDescent="0.2">
      <c r="A145" s="15" t="s">
        <v>13</v>
      </c>
      <c r="B145" s="294">
        <f>+B147</f>
        <v>6233586</v>
      </c>
      <c r="C145" s="294">
        <f t="shared" ref="C145:D145" si="437">+C147</f>
        <v>0</v>
      </c>
      <c r="D145" s="294">
        <f t="shared" si="437"/>
        <v>0</v>
      </c>
      <c r="E145" s="294">
        <f>+B145-C145-D145</f>
        <v>6233586</v>
      </c>
      <c r="G145" s="25" t="s">
        <v>13</v>
      </c>
      <c r="H145" s="26">
        <f>+H147</f>
        <v>6233586</v>
      </c>
      <c r="I145" s="308">
        <f t="shared" ref="I145:J145" si="438">+I147</f>
        <v>0</v>
      </c>
      <c r="J145" s="308">
        <f t="shared" si="438"/>
        <v>0</v>
      </c>
      <c r="K145" s="26">
        <f>+H145-I145-J145</f>
        <v>6233586</v>
      </c>
      <c r="M145" s="54" t="s">
        <v>13</v>
      </c>
      <c r="N145" s="55">
        <f>+N147</f>
        <v>6233586</v>
      </c>
      <c r="O145" s="55">
        <f t="shared" ref="O145:P145" si="439">+O147</f>
        <v>0</v>
      </c>
      <c r="P145" s="55">
        <f t="shared" si="439"/>
        <v>0</v>
      </c>
      <c r="Q145" s="55">
        <f>+N145-O145-P145</f>
        <v>6233586</v>
      </c>
      <c r="S145" s="84" t="s">
        <v>13</v>
      </c>
      <c r="T145" s="85">
        <f>+T147</f>
        <v>6233586</v>
      </c>
      <c r="U145" s="104">
        <f t="shared" ref="U145:V145" si="440">+U147</f>
        <v>0</v>
      </c>
      <c r="V145" s="104">
        <f t="shared" si="440"/>
        <v>0</v>
      </c>
      <c r="W145" s="85">
        <f>+T145-U145-V145</f>
        <v>6233586</v>
      </c>
      <c r="Y145" s="112" t="s">
        <v>13</v>
      </c>
      <c r="Z145" s="113">
        <f>+Z147</f>
        <v>6233586</v>
      </c>
      <c r="AA145" s="122">
        <f t="shared" ref="AA145:AB145" si="441">+AA147</f>
        <v>0</v>
      </c>
      <c r="AB145" s="122">
        <f t="shared" si="441"/>
        <v>0</v>
      </c>
      <c r="AC145" s="113">
        <f>+Z145-AA145-AB145</f>
        <v>6233586</v>
      </c>
      <c r="AE145" s="141" t="s">
        <v>13</v>
      </c>
      <c r="AF145" s="142">
        <f>+AF147</f>
        <v>6233586</v>
      </c>
      <c r="AG145" s="151">
        <f t="shared" ref="AG145:AH145" si="442">+AG147</f>
        <v>0</v>
      </c>
      <c r="AH145" s="151">
        <f t="shared" si="442"/>
        <v>0</v>
      </c>
      <c r="AI145" s="142">
        <f>+AF145-AG145-AH145</f>
        <v>6233586</v>
      </c>
      <c r="AK145" s="171" t="s">
        <v>13</v>
      </c>
      <c r="AL145" s="172">
        <f>+AL147</f>
        <v>6233586</v>
      </c>
      <c r="AM145" s="181">
        <f t="shared" ref="AM145:AN145" si="443">+AM147</f>
        <v>0</v>
      </c>
      <c r="AN145" s="181">
        <f t="shared" si="443"/>
        <v>0</v>
      </c>
      <c r="AO145" s="172">
        <f>+AL145-AM145-AN145</f>
        <v>6233586</v>
      </c>
      <c r="AQ145" s="141" t="s">
        <v>13</v>
      </c>
      <c r="AR145" s="142">
        <f>+AR147</f>
        <v>6233586</v>
      </c>
      <c r="AS145" s="151">
        <f t="shared" ref="AS145:AT145" si="444">+AS147</f>
        <v>0</v>
      </c>
      <c r="AT145" s="151">
        <f t="shared" si="444"/>
        <v>0</v>
      </c>
      <c r="AU145" s="142">
        <f>+AR145-AS145-AT145</f>
        <v>6233586</v>
      </c>
      <c r="AW145" s="203" t="s">
        <v>13</v>
      </c>
      <c r="AX145" s="204">
        <f>+AX147</f>
        <v>6233586</v>
      </c>
      <c r="AY145" s="213">
        <v>0</v>
      </c>
      <c r="AZ145" s="213">
        <v>0</v>
      </c>
      <c r="BA145" s="204">
        <f>+AX145-AY145-AZ145</f>
        <v>6233586</v>
      </c>
      <c r="BC145" s="235" t="s">
        <v>13</v>
      </c>
      <c r="BD145" s="236">
        <f>+BD147</f>
        <v>6233586</v>
      </c>
      <c r="BE145" s="236">
        <f t="shared" ref="BE145:BF145" si="445">+BE147</f>
        <v>0</v>
      </c>
      <c r="BF145" s="236">
        <f t="shared" si="445"/>
        <v>0</v>
      </c>
      <c r="BG145" s="236">
        <f>+BD145-BE145-BF145</f>
        <v>6233586</v>
      </c>
      <c r="BI145" s="258" t="s">
        <v>13</v>
      </c>
      <c r="BJ145" s="181">
        <f>+BJ147</f>
        <v>6233586</v>
      </c>
      <c r="BK145" s="181">
        <f t="shared" ref="BK145:BL145" si="446">+BK147</f>
        <v>0</v>
      </c>
      <c r="BL145" s="181">
        <f t="shared" si="446"/>
        <v>0</v>
      </c>
      <c r="BM145" s="181">
        <f>+BJ145-BK145-BL145</f>
        <v>6233586</v>
      </c>
      <c r="BO145" s="276" t="s">
        <v>13</v>
      </c>
      <c r="BP145" s="277">
        <f>+BP147</f>
        <v>6233586</v>
      </c>
      <c r="BQ145" s="277">
        <f t="shared" ref="BQ145:BR145" si="447">+BQ147</f>
        <v>0</v>
      </c>
      <c r="BR145" s="277">
        <f t="shared" si="447"/>
        <v>0</v>
      </c>
      <c r="BS145" s="277">
        <f>+BP145-BQ145-BR145</f>
        <v>6233586</v>
      </c>
      <c r="BU145" s="371" t="s">
        <v>13</v>
      </c>
      <c r="BV145" s="373">
        <f>+BV147</f>
        <v>6233586</v>
      </c>
      <c r="BW145" s="373">
        <f t="shared" ref="BW145:BX145" si="448">+BW147</f>
        <v>0</v>
      </c>
      <c r="BX145" s="373">
        <f t="shared" si="448"/>
        <v>0</v>
      </c>
      <c r="BY145" s="373">
        <f>+BV145-BW145-BX145</f>
        <v>6233586</v>
      </c>
      <c r="BZ145" s="196">
        <f>+BY145+BY149+BY153</f>
        <v>264872607</v>
      </c>
      <c r="CA145" s="196">
        <f>+BZ146-BZ145</f>
        <v>0</v>
      </c>
      <c r="CB145" s="195"/>
    </row>
    <row r="146" spans="1:80" ht="22.5" customHeight="1" x14ac:dyDescent="0.2">
      <c r="A146" s="11" t="s">
        <v>0</v>
      </c>
      <c r="B146" s="295"/>
      <c r="C146" s="295"/>
      <c r="D146" s="295"/>
      <c r="E146" s="295"/>
      <c r="G146" s="27" t="s">
        <v>0</v>
      </c>
      <c r="H146" s="28"/>
      <c r="I146" s="309"/>
      <c r="J146" s="309"/>
      <c r="K146" s="28"/>
      <c r="M146" s="56" t="s">
        <v>0</v>
      </c>
      <c r="N146" s="57"/>
      <c r="O146" s="57"/>
      <c r="P146" s="57"/>
      <c r="Q146" s="57"/>
      <c r="S146" s="86" t="s">
        <v>0</v>
      </c>
      <c r="T146" s="87"/>
      <c r="U146" s="105"/>
      <c r="V146" s="105"/>
      <c r="W146" s="87"/>
      <c r="Y146" s="114" t="s">
        <v>0</v>
      </c>
      <c r="Z146" s="115"/>
      <c r="AA146" s="123"/>
      <c r="AB146" s="123"/>
      <c r="AC146" s="115"/>
      <c r="AE146" s="143" t="s">
        <v>0</v>
      </c>
      <c r="AF146" s="144"/>
      <c r="AG146" s="152"/>
      <c r="AH146" s="152"/>
      <c r="AI146" s="144"/>
      <c r="AK146" s="173" t="s">
        <v>0</v>
      </c>
      <c r="AL146" s="174"/>
      <c r="AM146" s="182"/>
      <c r="AN146" s="182"/>
      <c r="AO146" s="174"/>
      <c r="AQ146" s="143" t="s">
        <v>0</v>
      </c>
      <c r="AR146" s="144"/>
      <c r="AS146" s="152"/>
      <c r="AT146" s="152"/>
      <c r="AU146" s="144"/>
      <c r="AW146" s="205" t="s">
        <v>0</v>
      </c>
      <c r="AX146" s="206"/>
      <c r="AY146" s="214"/>
      <c r="AZ146" s="214"/>
      <c r="BA146" s="206"/>
      <c r="BC146" s="237" t="s">
        <v>0</v>
      </c>
      <c r="BD146" s="238"/>
      <c r="BE146" s="238"/>
      <c r="BF146" s="238"/>
      <c r="BG146" s="238"/>
      <c r="BI146" s="259" t="s">
        <v>0</v>
      </c>
      <c r="BJ146" s="182"/>
      <c r="BK146" s="182"/>
      <c r="BL146" s="182"/>
      <c r="BM146" s="182"/>
      <c r="BO146" s="278" t="s">
        <v>0</v>
      </c>
      <c r="BP146" s="279"/>
      <c r="BQ146" s="279"/>
      <c r="BR146" s="279"/>
      <c r="BS146" s="279"/>
      <c r="BU146" s="437" t="s">
        <v>0</v>
      </c>
      <c r="BV146" s="438"/>
      <c r="BW146" s="438"/>
      <c r="BX146" s="438"/>
      <c r="BY146" s="438"/>
      <c r="BZ146" s="195">
        <v>264872607</v>
      </c>
      <c r="CB146" s="195"/>
    </row>
    <row r="147" spans="1:80" ht="22.5" customHeight="1" x14ac:dyDescent="0.2">
      <c r="A147" s="14" t="s">
        <v>23</v>
      </c>
      <c r="B147" s="72">
        <v>6233586</v>
      </c>
      <c r="C147" s="72">
        <v>0</v>
      </c>
      <c r="D147" s="72">
        <v>0</v>
      </c>
      <c r="E147" s="72">
        <f>+B147-C147-D147</f>
        <v>6233586</v>
      </c>
      <c r="G147" s="35" t="s">
        <v>23</v>
      </c>
      <c r="H147" s="30">
        <f>+E147</f>
        <v>6233586</v>
      </c>
      <c r="I147" s="75">
        <v>0</v>
      </c>
      <c r="J147" s="75">
        <v>0</v>
      </c>
      <c r="K147" s="30">
        <f>+H147-I147-J147</f>
        <v>6233586</v>
      </c>
      <c r="M147" s="64" t="s">
        <v>23</v>
      </c>
      <c r="N147" s="59">
        <f>+K147</f>
        <v>6233586</v>
      </c>
      <c r="O147" s="59">
        <v>0</v>
      </c>
      <c r="P147" s="59">
        <v>0</v>
      </c>
      <c r="Q147" s="59">
        <f>+N147-O147-P147</f>
        <v>6233586</v>
      </c>
      <c r="S147" s="96" t="s">
        <v>23</v>
      </c>
      <c r="T147" s="89">
        <f>+Q147</f>
        <v>6233586</v>
      </c>
      <c r="U147" s="93">
        <v>0</v>
      </c>
      <c r="V147" s="93">
        <v>0</v>
      </c>
      <c r="W147" s="89">
        <f>+T147-U147-V147</f>
        <v>6233586</v>
      </c>
      <c r="Y147" s="127" t="s">
        <v>23</v>
      </c>
      <c r="Z147" s="117">
        <f>+W147</f>
        <v>6233586</v>
      </c>
      <c r="AA147" s="118">
        <v>0</v>
      </c>
      <c r="AB147" s="118">
        <v>0</v>
      </c>
      <c r="AC147" s="117">
        <f>+Z147-AA147-AB147</f>
        <v>6233586</v>
      </c>
      <c r="AE147" s="156" t="s">
        <v>23</v>
      </c>
      <c r="AF147" s="146">
        <f>+AC147</f>
        <v>6233586</v>
      </c>
      <c r="AG147" s="147">
        <v>0</v>
      </c>
      <c r="AH147" s="147">
        <v>0</v>
      </c>
      <c r="AI147" s="146">
        <f>+AF147-AG147-AH147</f>
        <v>6233586</v>
      </c>
      <c r="AK147" s="188" t="s">
        <v>23</v>
      </c>
      <c r="AL147" s="176">
        <f>+AI147</f>
        <v>6233586</v>
      </c>
      <c r="AM147" s="177">
        <v>0</v>
      </c>
      <c r="AN147" s="177">
        <v>0</v>
      </c>
      <c r="AO147" s="176">
        <f>+AL147-AM147-AN147</f>
        <v>6233586</v>
      </c>
      <c r="AQ147" s="156" t="s">
        <v>23</v>
      </c>
      <c r="AR147" s="146">
        <f>+AO147</f>
        <v>6233586</v>
      </c>
      <c r="AS147" s="147">
        <v>0</v>
      </c>
      <c r="AT147" s="147">
        <v>0</v>
      </c>
      <c r="AU147" s="146">
        <f>+AR147-AS147-AT147</f>
        <v>6233586</v>
      </c>
      <c r="AW147" s="220" t="s">
        <v>23</v>
      </c>
      <c r="AX147" s="208">
        <f>+AU147</f>
        <v>6233586</v>
      </c>
      <c r="AY147" s="209">
        <v>0</v>
      </c>
      <c r="AZ147" s="209">
        <v>0</v>
      </c>
      <c r="BA147" s="208">
        <f>+AX147-AY147-AZ147</f>
        <v>6233586</v>
      </c>
      <c r="BC147" s="246" t="s">
        <v>23</v>
      </c>
      <c r="BD147" s="240">
        <f>+BA147</f>
        <v>6233586</v>
      </c>
      <c r="BE147" s="240">
        <v>0</v>
      </c>
      <c r="BF147" s="240">
        <v>0</v>
      </c>
      <c r="BG147" s="240">
        <f>+BD147-BE147-BF147</f>
        <v>6233586</v>
      </c>
      <c r="BI147" s="263" t="s">
        <v>23</v>
      </c>
      <c r="BJ147" s="177">
        <f>+BG147</f>
        <v>6233586</v>
      </c>
      <c r="BK147" s="357">
        <v>0</v>
      </c>
      <c r="BL147" s="357">
        <v>0</v>
      </c>
      <c r="BM147" s="177">
        <f>+BJ147-BK147-BL147</f>
        <v>6233586</v>
      </c>
      <c r="BO147" s="287" t="s">
        <v>23</v>
      </c>
      <c r="BP147" s="281">
        <f>+BM147</f>
        <v>6233586</v>
      </c>
      <c r="BQ147" s="358">
        <v>0</v>
      </c>
      <c r="BR147" s="358">
        <v>0</v>
      </c>
      <c r="BS147" s="281">
        <f>+BP147-BQ147-BR147</f>
        <v>6233586</v>
      </c>
      <c r="BU147" s="441" t="s">
        <v>23</v>
      </c>
      <c r="BV147" s="435">
        <f>+B147</f>
        <v>6233586</v>
      </c>
      <c r="BW147" s="435">
        <f>+C147+I147+O147+U147+AA147+AG147+AM147+AS147+AY147+BE147+BK147+BQ147</f>
        <v>0</v>
      </c>
      <c r="BX147" s="435">
        <f>+D147+J147+P147+V147+AB147+AH147+AN147+AT147+AZ147+BF147+BL147+BR147</f>
        <v>0</v>
      </c>
      <c r="BY147" s="435">
        <f>+BV147-BW147-BX147</f>
        <v>6233586</v>
      </c>
      <c r="CB147" s="195"/>
    </row>
    <row r="148" spans="1:80" ht="22.5" customHeight="1" x14ac:dyDescent="0.2">
      <c r="A148" s="17"/>
      <c r="B148" s="293"/>
      <c r="C148" s="293"/>
      <c r="D148" s="293"/>
      <c r="E148" s="293"/>
      <c r="G148" s="31"/>
      <c r="H148" s="32"/>
      <c r="I148" s="310"/>
      <c r="J148" s="310"/>
      <c r="K148" s="32"/>
      <c r="M148" s="60"/>
      <c r="N148" s="61"/>
      <c r="O148" s="61"/>
      <c r="P148" s="61"/>
      <c r="Q148" s="61"/>
      <c r="S148" s="90"/>
      <c r="T148" s="91"/>
      <c r="U148" s="103"/>
      <c r="V148" s="103"/>
      <c r="W148" s="91"/>
      <c r="Y148" s="119"/>
      <c r="Z148" s="120"/>
      <c r="AA148" s="121"/>
      <c r="AB148" s="121"/>
      <c r="AC148" s="120"/>
      <c r="AE148" s="148"/>
      <c r="AF148" s="149"/>
      <c r="AG148" s="150"/>
      <c r="AH148" s="150"/>
      <c r="AI148" s="149"/>
      <c r="AK148" s="178"/>
      <c r="AL148" s="179"/>
      <c r="AM148" s="180"/>
      <c r="AN148" s="180"/>
      <c r="AO148" s="179"/>
      <c r="AQ148" s="148"/>
      <c r="AR148" s="149"/>
      <c r="AS148" s="150"/>
      <c r="AT148" s="150"/>
      <c r="AU148" s="149"/>
      <c r="AW148" s="210"/>
      <c r="AX148" s="211"/>
      <c r="AY148" s="212"/>
      <c r="AZ148" s="212"/>
      <c r="BA148" s="211"/>
      <c r="BC148" s="241"/>
      <c r="BD148" s="242"/>
      <c r="BE148" s="242"/>
      <c r="BF148" s="242"/>
      <c r="BG148" s="242"/>
      <c r="BI148" s="260"/>
      <c r="BJ148" s="180"/>
      <c r="BK148" s="180"/>
      <c r="BL148" s="180"/>
      <c r="BM148" s="180"/>
      <c r="BO148" s="282"/>
      <c r="BP148" s="283"/>
      <c r="BQ148" s="283"/>
      <c r="BR148" s="283"/>
      <c r="BS148" s="283"/>
      <c r="BU148" s="379"/>
      <c r="BV148" s="380"/>
      <c r="BW148" s="380"/>
      <c r="BX148" s="380"/>
      <c r="BY148" s="380"/>
      <c r="CB148" s="195"/>
    </row>
    <row r="149" spans="1:80" s="18" customFormat="1" ht="22.5" customHeight="1" x14ac:dyDescent="0.2">
      <c r="A149" s="15" t="s">
        <v>11</v>
      </c>
      <c r="B149" s="294">
        <f>SUM(B151:B151)</f>
        <v>217307558</v>
      </c>
      <c r="C149" s="294">
        <f>SUM(C151:C151)</f>
        <v>0</v>
      </c>
      <c r="D149" s="294">
        <f>SUM(D151:D151)</f>
        <v>0</v>
      </c>
      <c r="E149" s="294">
        <f>+B149-C149-D149</f>
        <v>217307558</v>
      </c>
      <c r="G149" s="25" t="s">
        <v>11</v>
      </c>
      <c r="H149" s="26">
        <f>SUM(H151:H151)</f>
        <v>217307558</v>
      </c>
      <c r="I149" s="308">
        <f>SUM(I151:I151)</f>
        <v>0</v>
      </c>
      <c r="J149" s="308">
        <f>SUM(J151:J151)</f>
        <v>0</v>
      </c>
      <c r="K149" s="26">
        <f>+H149-I149-J149</f>
        <v>217307558</v>
      </c>
      <c r="M149" s="54" t="s">
        <v>11</v>
      </c>
      <c r="N149" s="55">
        <f>SUM(N151:N151)</f>
        <v>217307558</v>
      </c>
      <c r="O149" s="55">
        <f>SUM(O151:O151)</f>
        <v>0</v>
      </c>
      <c r="P149" s="55">
        <f>SUM(P151:P151)</f>
        <v>0</v>
      </c>
      <c r="Q149" s="55">
        <f>+N149-O149-P149</f>
        <v>217307558</v>
      </c>
      <c r="S149" s="84" t="s">
        <v>11</v>
      </c>
      <c r="T149" s="85">
        <f>SUM(T151:T151)</f>
        <v>217307558</v>
      </c>
      <c r="U149" s="104">
        <f>SUM(U151:U151)</f>
        <v>0</v>
      </c>
      <c r="V149" s="104">
        <f>SUM(V151:V151)</f>
        <v>0</v>
      </c>
      <c r="W149" s="85">
        <f>+T149-U149-V149</f>
        <v>217307558</v>
      </c>
      <c r="Y149" s="112" t="s">
        <v>11</v>
      </c>
      <c r="Z149" s="113">
        <f>SUM(Z151:Z151)</f>
        <v>217307558</v>
      </c>
      <c r="AA149" s="122">
        <f>SUM(AA151:AA151)</f>
        <v>0</v>
      </c>
      <c r="AB149" s="122">
        <f>SUM(AB151:AB151)</f>
        <v>0</v>
      </c>
      <c r="AC149" s="113">
        <f>+Z149-AA149-AB149</f>
        <v>217307558</v>
      </c>
      <c r="AE149" s="141" t="s">
        <v>11</v>
      </c>
      <c r="AF149" s="142">
        <f>SUM(AF151:AF151)</f>
        <v>217307558</v>
      </c>
      <c r="AG149" s="151">
        <f>SUM(AG151:AG151)</f>
        <v>0</v>
      </c>
      <c r="AH149" s="151">
        <f>SUM(AH151:AH151)</f>
        <v>0</v>
      </c>
      <c r="AI149" s="142">
        <f>+AF149-AG149-AH149</f>
        <v>217307558</v>
      </c>
      <c r="AK149" s="171" t="s">
        <v>11</v>
      </c>
      <c r="AL149" s="172">
        <f>SUM(AL151:AL151)</f>
        <v>217307558</v>
      </c>
      <c r="AM149" s="181">
        <f>SUM(AM151:AM151)</f>
        <v>0</v>
      </c>
      <c r="AN149" s="181">
        <f>SUM(AN151:AN151)</f>
        <v>0</v>
      </c>
      <c r="AO149" s="172">
        <f>+AL149-AM149-AN149</f>
        <v>217307558</v>
      </c>
      <c r="AQ149" s="141" t="s">
        <v>11</v>
      </c>
      <c r="AR149" s="142">
        <f>SUM(AR151:AR151)</f>
        <v>217307558</v>
      </c>
      <c r="AS149" s="151">
        <f>SUM(AS151:AS151)</f>
        <v>0</v>
      </c>
      <c r="AT149" s="151">
        <f>SUM(AT151:AT151)</f>
        <v>0</v>
      </c>
      <c r="AU149" s="142">
        <f>+AR149-AS149-AT149</f>
        <v>217307558</v>
      </c>
      <c r="AW149" s="203" t="s">
        <v>11</v>
      </c>
      <c r="AX149" s="204">
        <f>SUM(AX151:AX151)</f>
        <v>217307558</v>
      </c>
      <c r="AY149" s="213">
        <v>0</v>
      </c>
      <c r="AZ149" s="213">
        <v>0</v>
      </c>
      <c r="BA149" s="204">
        <f>+AX149-AY149-AZ149</f>
        <v>217307558</v>
      </c>
      <c r="BC149" s="235" t="s">
        <v>11</v>
      </c>
      <c r="BD149" s="236">
        <f>SUM(BD151:BD151)</f>
        <v>217307558</v>
      </c>
      <c r="BE149" s="236">
        <f>SUM(BE151:BE151)</f>
        <v>0</v>
      </c>
      <c r="BF149" s="236">
        <f>SUM(BF151:BF151)</f>
        <v>0</v>
      </c>
      <c r="BG149" s="236">
        <f>+BD149-BE149-BF149</f>
        <v>217307558</v>
      </c>
      <c r="BI149" s="258" t="s">
        <v>11</v>
      </c>
      <c r="BJ149" s="181">
        <f>SUM(BJ151:BJ151)</f>
        <v>217307558</v>
      </c>
      <c r="BK149" s="181">
        <f>SUM(BK151:BK151)</f>
        <v>0</v>
      </c>
      <c r="BL149" s="181">
        <f>SUM(BL151:BL151)</f>
        <v>0</v>
      </c>
      <c r="BM149" s="181">
        <f>+BJ149-BK149-BL149</f>
        <v>217307558</v>
      </c>
      <c r="BO149" s="276" t="s">
        <v>11</v>
      </c>
      <c r="BP149" s="277">
        <f>SUM(BP151:BP151)</f>
        <v>217307558</v>
      </c>
      <c r="BQ149" s="277">
        <f>SUM(BQ151:BQ151)</f>
        <v>0</v>
      </c>
      <c r="BR149" s="277">
        <f>SUM(BR151:BR151)</f>
        <v>0</v>
      </c>
      <c r="BS149" s="277">
        <f>+BP149-BQ149-BR149</f>
        <v>217307558</v>
      </c>
      <c r="BU149" s="371" t="s">
        <v>11</v>
      </c>
      <c r="BV149" s="373">
        <f>SUM(BV151:BV151)</f>
        <v>217307558</v>
      </c>
      <c r="BW149" s="373">
        <f>SUM(BW151:BW151)</f>
        <v>0</v>
      </c>
      <c r="BX149" s="373">
        <f>SUM(BX151:BX151)</f>
        <v>0</v>
      </c>
      <c r="BY149" s="373">
        <f>+BV149-BW149-BX149</f>
        <v>217307558</v>
      </c>
      <c r="CB149" s="195"/>
    </row>
    <row r="150" spans="1:80" ht="22.5" customHeight="1" x14ac:dyDescent="0.2">
      <c r="A150" s="11" t="s">
        <v>0</v>
      </c>
      <c r="B150" s="295"/>
      <c r="C150" s="295"/>
      <c r="D150" s="295"/>
      <c r="E150" s="295"/>
      <c r="G150" s="27" t="s">
        <v>0</v>
      </c>
      <c r="H150" s="28"/>
      <c r="I150" s="309"/>
      <c r="J150" s="309"/>
      <c r="K150" s="28"/>
      <c r="M150" s="56" t="s">
        <v>0</v>
      </c>
      <c r="N150" s="57"/>
      <c r="O150" s="57"/>
      <c r="P150" s="57"/>
      <c r="Q150" s="57"/>
      <c r="S150" s="86" t="s">
        <v>0</v>
      </c>
      <c r="T150" s="87"/>
      <c r="U150" s="105"/>
      <c r="V150" s="105"/>
      <c r="W150" s="87"/>
      <c r="Y150" s="114" t="s">
        <v>0</v>
      </c>
      <c r="Z150" s="115"/>
      <c r="AA150" s="123"/>
      <c r="AB150" s="123"/>
      <c r="AC150" s="115"/>
      <c r="AE150" s="143" t="s">
        <v>0</v>
      </c>
      <c r="AF150" s="144"/>
      <c r="AG150" s="152"/>
      <c r="AH150" s="152"/>
      <c r="AI150" s="144"/>
      <c r="AK150" s="173" t="s">
        <v>0</v>
      </c>
      <c r="AL150" s="174"/>
      <c r="AM150" s="182"/>
      <c r="AN150" s="182"/>
      <c r="AO150" s="174"/>
      <c r="AQ150" s="143" t="s">
        <v>0</v>
      </c>
      <c r="AR150" s="144"/>
      <c r="AS150" s="152"/>
      <c r="AT150" s="152"/>
      <c r="AU150" s="144"/>
      <c r="AW150" s="205" t="s">
        <v>0</v>
      </c>
      <c r="AX150" s="206"/>
      <c r="AY150" s="214"/>
      <c r="AZ150" s="214"/>
      <c r="BA150" s="206"/>
      <c r="BC150" s="237" t="s">
        <v>0</v>
      </c>
      <c r="BD150" s="238"/>
      <c r="BE150" s="238"/>
      <c r="BF150" s="238"/>
      <c r="BG150" s="238"/>
      <c r="BI150" s="259" t="s">
        <v>0</v>
      </c>
      <c r="BJ150" s="182"/>
      <c r="BK150" s="182"/>
      <c r="BL150" s="182"/>
      <c r="BM150" s="182"/>
      <c r="BO150" s="278" t="s">
        <v>0</v>
      </c>
      <c r="BP150" s="279"/>
      <c r="BQ150" s="279"/>
      <c r="BR150" s="279"/>
      <c r="BS150" s="279"/>
      <c r="BU150" s="437" t="s">
        <v>0</v>
      </c>
      <c r="BV150" s="438"/>
      <c r="BW150" s="438"/>
      <c r="BX150" s="438"/>
      <c r="BY150" s="438"/>
      <c r="CB150" s="195"/>
    </row>
    <row r="151" spans="1:80" ht="22.5" customHeight="1" x14ac:dyDescent="0.2">
      <c r="A151" s="14" t="s">
        <v>23</v>
      </c>
      <c r="B151" s="72">
        <v>217307558</v>
      </c>
      <c r="C151" s="72">
        <v>0</v>
      </c>
      <c r="D151" s="72">
        <v>0</v>
      </c>
      <c r="E151" s="72">
        <f>+B151-C151-D151</f>
        <v>217307558</v>
      </c>
      <c r="G151" s="35" t="s">
        <v>23</v>
      </c>
      <c r="H151" s="30">
        <f>+E151</f>
        <v>217307558</v>
      </c>
      <c r="I151" s="75">
        <v>0</v>
      </c>
      <c r="J151" s="75">
        <v>0</v>
      </c>
      <c r="K151" s="30">
        <f>+H151-I151-J151</f>
        <v>217307558</v>
      </c>
      <c r="M151" s="64" t="s">
        <v>23</v>
      </c>
      <c r="N151" s="59">
        <f>+K151</f>
        <v>217307558</v>
      </c>
      <c r="O151" s="59">
        <v>0</v>
      </c>
      <c r="P151" s="59">
        <v>0</v>
      </c>
      <c r="Q151" s="59">
        <f>+N151-O151-P151</f>
        <v>217307558</v>
      </c>
      <c r="S151" s="96" t="s">
        <v>23</v>
      </c>
      <c r="T151" s="89">
        <f>+Q151</f>
        <v>217307558</v>
      </c>
      <c r="U151" s="93">
        <v>0</v>
      </c>
      <c r="V151" s="93">
        <v>0</v>
      </c>
      <c r="W151" s="89">
        <f>+T151-U151-V151</f>
        <v>217307558</v>
      </c>
      <c r="Y151" s="127" t="s">
        <v>23</v>
      </c>
      <c r="Z151" s="117">
        <f>+W151</f>
        <v>217307558</v>
      </c>
      <c r="AA151" s="118">
        <v>0</v>
      </c>
      <c r="AB151" s="118">
        <v>0</v>
      </c>
      <c r="AC151" s="117">
        <f>+Z151-AA151-AB151</f>
        <v>217307558</v>
      </c>
      <c r="AE151" s="156" t="s">
        <v>23</v>
      </c>
      <c r="AF151" s="146">
        <f>+AC151</f>
        <v>217307558</v>
      </c>
      <c r="AG151" s="147">
        <v>0</v>
      </c>
      <c r="AH151" s="147">
        <v>0</v>
      </c>
      <c r="AI151" s="146">
        <f>+AF151-AG151-AH151</f>
        <v>217307558</v>
      </c>
      <c r="AK151" s="188" t="s">
        <v>23</v>
      </c>
      <c r="AL151" s="176">
        <f>+AI151</f>
        <v>217307558</v>
      </c>
      <c r="AM151" s="177">
        <v>0</v>
      </c>
      <c r="AN151" s="177">
        <v>0</v>
      </c>
      <c r="AO151" s="176">
        <f>+AL151-AM151-AN151</f>
        <v>217307558</v>
      </c>
      <c r="AQ151" s="156" t="s">
        <v>23</v>
      </c>
      <c r="AR151" s="146">
        <f>+AO151</f>
        <v>217307558</v>
      </c>
      <c r="AS151" s="147">
        <v>0</v>
      </c>
      <c r="AT151" s="147">
        <v>0</v>
      </c>
      <c r="AU151" s="146">
        <f>+AR151-AS151-AT151</f>
        <v>217307558</v>
      </c>
      <c r="AW151" s="220" t="s">
        <v>23</v>
      </c>
      <c r="AX151" s="208">
        <f>+AU151</f>
        <v>217307558</v>
      </c>
      <c r="AY151" s="209">
        <v>0</v>
      </c>
      <c r="AZ151" s="209">
        <v>0</v>
      </c>
      <c r="BA151" s="208">
        <f>+AX151-AY151-AZ151</f>
        <v>217307558</v>
      </c>
      <c r="BC151" s="246" t="s">
        <v>23</v>
      </c>
      <c r="BD151" s="240">
        <f>+BA151</f>
        <v>217307558</v>
      </c>
      <c r="BE151" s="240">
        <v>0</v>
      </c>
      <c r="BF151" s="240">
        <v>0</v>
      </c>
      <c r="BG151" s="240">
        <f>+BD151-BE151-BF151</f>
        <v>217307558</v>
      </c>
      <c r="BI151" s="263" t="s">
        <v>23</v>
      </c>
      <c r="BJ151" s="177">
        <f>+BG151</f>
        <v>217307558</v>
      </c>
      <c r="BK151" s="357">
        <v>0</v>
      </c>
      <c r="BL151" s="357">
        <v>0</v>
      </c>
      <c r="BM151" s="177">
        <f>+BJ151-BK151-BL151</f>
        <v>217307558</v>
      </c>
      <c r="BO151" s="287" t="s">
        <v>23</v>
      </c>
      <c r="BP151" s="281">
        <f>+BM151</f>
        <v>217307558</v>
      </c>
      <c r="BQ151" s="358">
        <v>0</v>
      </c>
      <c r="BR151" s="358">
        <v>0</v>
      </c>
      <c r="BS151" s="281">
        <f>+BP151-BQ151-BR151</f>
        <v>217307558</v>
      </c>
      <c r="BU151" s="441" t="s">
        <v>23</v>
      </c>
      <c r="BV151" s="435">
        <f>+B151</f>
        <v>217307558</v>
      </c>
      <c r="BW151" s="435">
        <f>+C151+I151+O151+U151+AA151+AG151+AM151+AS151+AY151+BE151+BK151+BQ151</f>
        <v>0</v>
      </c>
      <c r="BX151" s="435">
        <f>+D151+J151+P151+V151+AB151+AH151+AN151+AT151+AZ151+BF151+BL151+BR151</f>
        <v>0</v>
      </c>
      <c r="BY151" s="435">
        <f>+BV151-BW151-BX151</f>
        <v>217307558</v>
      </c>
      <c r="CB151" s="195"/>
    </row>
    <row r="152" spans="1:80" ht="22.5" customHeight="1" x14ac:dyDescent="0.2">
      <c r="A152" s="3"/>
      <c r="B152" s="300"/>
      <c r="C152" s="300"/>
      <c r="D152" s="300"/>
      <c r="E152" s="300"/>
      <c r="G152" s="24"/>
      <c r="H152" s="34"/>
      <c r="I152" s="366"/>
      <c r="J152" s="366"/>
      <c r="K152" s="34"/>
      <c r="M152" s="53"/>
      <c r="N152" s="63"/>
      <c r="O152" s="63"/>
      <c r="P152" s="63"/>
      <c r="Q152" s="63"/>
      <c r="S152" s="83"/>
      <c r="T152" s="95"/>
      <c r="U152" s="325"/>
      <c r="V152" s="325"/>
      <c r="W152" s="95"/>
      <c r="Y152" s="111"/>
      <c r="Z152" s="126"/>
      <c r="AA152" s="333"/>
      <c r="AB152" s="333"/>
      <c r="AC152" s="126"/>
      <c r="AE152" s="140"/>
      <c r="AF152" s="155"/>
      <c r="AG152" s="337"/>
      <c r="AH152" s="337"/>
      <c r="AI152" s="155"/>
      <c r="AK152" s="170"/>
      <c r="AL152" s="187"/>
      <c r="AM152" s="262"/>
      <c r="AN152" s="262"/>
      <c r="AO152" s="187"/>
      <c r="AQ152" s="140"/>
      <c r="AR152" s="155"/>
      <c r="AS152" s="337"/>
      <c r="AT152" s="337"/>
      <c r="AU152" s="155"/>
      <c r="AW152" s="202"/>
      <c r="AX152" s="219"/>
      <c r="AY152" s="227"/>
      <c r="AZ152" s="227"/>
      <c r="BA152" s="219"/>
      <c r="BC152" s="234"/>
      <c r="BD152" s="245"/>
      <c r="BE152" s="245"/>
      <c r="BF152" s="245"/>
      <c r="BG152" s="245"/>
      <c r="BI152" s="257"/>
      <c r="BJ152" s="262"/>
      <c r="BK152" s="262"/>
      <c r="BL152" s="262"/>
      <c r="BM152" s="262"/>
      <c r="BO152" s="275"/>
      <c r="BP152" s="286"/>
      <c r="BQ152" s="286"/>
      <c r="BR152" s="286"/>
      <c r="BS152" s="286"/>
      <c r="BU152" s="391"/>
      <c r="BV152" s="394"/>
      <c r="BW152" s="394"/>
      <c r="BX152" s="394"/>
      <c r="BY152" s="394"/>
      <c r="CB152" s="195"/>
    </row>
    <row r="153" spans="1:80" s="18" customFormat="1" ht="22.5" customHeight="1" x14ac:dyDescent="0.2">
      <c r="A153" s="15" t="s">
        <v>12</v>
      </c>
      <c r="B153" s="294">
        <f>SUM(B155:B155)</f>
        <v>41331463</v>
      </c>
      <c r="C153" s="294">
        <f>SUM(C155:C155)</f>
        <v>0</v>
      </c>
      <c r="D153" s="294">
        <f>SUM(D155:D155)</f>
        <v>0</v>
      </c>
      <c r="E153" s="294">
        <f>+B153-C153-D153</f>
        <v>41331463</v>
      </c>
      <c r="G153" s="25" t="s">
        <v>12</v>
      </c>
      <c r="H153" s="26">
        <f>SUM(H155:H155)</f>
        <v>41331463</v>
      </c>
      <c r="I153" s="308">
        <f>SUM(I155:I155)</f>
        <v>0</v>
      </c>
      <c r="J153" s="308">
        <f>SUM(J155:J155)</f>
        <v>0</v>
      </c>
      <c r="K153" s="26">
        <f>+H153-I153-J153</f>
        <v>41331463</v>
      </c>
      <c r="M153" s="54" t="s">
        <v>12</v>
      </c>
      <c r="N153" s="55">
        <f>SUM(N155:N155)</f>
        <v>41331463</v>
      </c>
      <c r="O153" s="55">
        <f>SUM(O155:O155)</f>
        <v>0</v>
      </c>
      <c r="P153" s="55">
        <f>SUM(P155:P155)</f>
        <v>0</v>
      </c>
      <c r="Q153" s="55">
        <f>+N153-O153-P153</f>
        <v>41331463</v>
      </c>
      <c r="S153" s="84" t="s">
        <v>12</v>
      </c>
      <c r="T153" s="85">
        <f>SUM(T155:T155)</f>
        <v>41331463</v>
      </c>
      <c r="U153" s="104">
        <f>SUM(U155:U155)</f>
        <v>0</v>
      </c>
      <c r="V153" s="104">
        <f>SUM(V155:V155)</f>
        <v>0</v>
      </c>
      <c r="W153" s="85">
        <f>+T153-U153-V153</f>
        <v>41331463</v>
      </c>
      <c r="Y153" s="112" t="s">
        <v>12</v>
      </c>
      <c r="Z153" s="113">
        <f>SUM(Z155:Z155)</f>
        <v>41331463</v>
      </c>
      <c r="AA153" s="122">
        <f>SUM(AA155:AA155)</f>
        <v>0</v>
      </c>
      <c r="AB153" s="122">
        <f>SUM(AB155:AB155)</f>
        <v>0</v>
      </c>
      <c r="AC153" s="113">
        <f>+Z153-AA153-AB153</f>
        <v>41331463</v>
      </c>
      <c r="AE153" s="141" t="s">
        <v>12</v>
      </c>
      <c r="AF153" s="142">
        <f>SUM(AF155:AF155)</f>
        <v>41331463</v>
      </c>
      <c r="AG153" s="151">
        <f>SUM(AG155:AG155)</f>
        <v>0</v>
      </c>
      <c r="AH153" s="151">
        <f>SUM(AH155:AH155)</f>
        <v>0</v>
      </c>
      <c r="AI153" s="142">
        <f>+AF153-AG153-AH153</f>
        <v>41331463</v>
      </c>
      <c r="AK153" s="171" t="s">
        <v>12</v>
      </c>
      <c r="AL153" s="172">
        <f>SUM(AL155:AL155)</f>
        <v>41331463</v>
      </c>
      <c r="AM153" s="181">
        <f>SUM(AM155:AM155)</f>
        <v>0</v>
      </c>
      <c r="AN153" s="181">
        <f>SUM(AN155:AN155)</f>
        <v>0</v>
      </c>
      <c r="AO153" s="172">
        <f>+AL153-AM153-AN153</f>
        <v>41331463</v>
      </c>
      <c r="AQ153" s="141" t="s">
        <v>12</v>
      </c>
      <c r="AR153" s="142">
        <f>SUM(AR155:AR155)</f>
        <v>41331463</v>
      </c>
      <c r="AS153" s="151">
        <f>SUM(AS155:AS155)</f>
        <v>0</v>
      </c>
      <c r="AT153" s="151">
        <f>SUM(AT155:AT155)</f>
        <v>0</v>
      </c>
      <c r="AU153" s="142">
        <f>+AR153-AS153-AT153</f>
        <v>41331463</v>
      </c>
      <c r="AW153" s="203" t="s">
        <v>12</v>
      </c>
      <c r="AX153" s="204">
        <f>SUM(AX155:AX155)</f>
        <v>41331463</v>
      </c>
      <c r="AY153" s="213">
        <v>0</v>
      </c>
      <c r="AZ153" s="213">
        <v>0</v>
      </c>
      <c r="BA153" s="204">
        <f>+AX153-AY153-AZ153</f>
        <v>41331463</v>
      </c>
      <c r="BC153" s="235" t="s">
        <v>12</v>
      </c>
      <c r="BD153" s="236">
        <f>SUM(BD155:BD155)</f>
        <v>41331463</v>
      </c>
      <c r="BE153" s="236">
        <f>SUM(BE155:BE155)</f>
        <v>0</v>
      </c>
      <c r="BF153" s="236">
        <f>SUM(BF155:BF155)</f>
        <v>0</v>
      </c>
      <c r="BG153" s="236">
        <f>+BD153-BE153-BF153</f>
        <v>41331463</v>
      </c>
      <c r="BI153" s="258" t="s">
        <v>12</v>
      </c>
      <c r="BJ153" s="181">
        <f>SUM(BJ155:BJ155)</f>
        <v>41331463</v>
      </c>
      <c r="BK153" s="181">
        <f>SUM(BK155:BK155)</f>
        <v>0</v>
      </c>
      <c r="BL153" s="181">
        <f>SUM(BL155:BL155)</f>
        <v>0</v>
      </c>
      <c r="BM153" s="181">
        <f>+BJ153-BK153-BL153</f>
        <v>41331463</v>
      </c>
      <c r="BO153" s="276" t="s">
        <v>12</v>
      </c>
      <c r="BP153" s="277">
        <f>SUM(BP155:BP155)</f>
        <v>41331463</v>
      </c>
      <c r="BQ153" s="277">
        <f>SUM(BQ155:BQ155)</f>
        <v>0</v>
      </c>
      <c r="BR153" s="277">
        <f>SUM(BR155:BR155)</f>
        <v>0</v>
      </c>
      <c r="BS153" s="277">
        <f>+BP153-BQ153-BR153</f>
        <v>41331463</v>
      </c>
      <c r="BU153" s="371" t="s">
        <v>12</v>
      </c>
      <c r="BV153" s="373">
        <f>SUM(BV155:BV155)</f>
        <v>41331463</v>
      </c>
      <c r="BW153" s="373">
        <f>SUM(BW155:BW155)</f>
        <v>0</v>
      </c>
      <c r="BX153" s="373">
        <f>SUM(BX155:BX155)</f>
        <v>0</v>
      </c>
      <c r="BY153" s="373">
        <f>+BV153-BW153-BX153</f>
        <v>41331463</v>
      </c>
      <c r="CB153" s="195"/>
    </row>
    <row r="154" spans="1:80" ht="22.5" customHeight="1" x14ac:dyDescent="0.2">
      <c r="A154" s="11" t="s">
        <v>0</v>
      </c>
      <c r="B154" s="295"/>
      <c r="C154" s="295"/>
      <c r="D154" s="295"/>
      <c r="E154" s="295"/>
      <c r="G154" s="27" t="s">
        <v>0</v>
      </c>
      <c r="H154" s="28"/>
      <c r="I154" s="309"/>
      <c r="J154" s="309"/>
      <c r="K154" s="28"/>
      <c r="M154" s="56" t="s">
        <v>0</v>
      </c>
      <c r="N154" s="57"/>
      <c r="O154" s="57"/>
      <c r="P154" s="57"/>
      <c r="Q154" s="57"/>
      <c r="S154" s="86" t="s">
        <v>0</v>
      </c>
      <c r="T154" s="87"/>
      <c r="U154" s="105"/>
      <c r="V154" s="105"/>
      <c r="W154" s="87"/>
      <c r="Y154" s="114" t="s">
        <v>0</v>
      </c>
      <c r="Z154" s="115"/>
      <c r="AA154" s="123"/>
      <c r="AB154" s="123"/>
      <c r="AC154" s="115"/>
      <c r="AE154" s="143" t="s">
        <v>0</v>
      </c>
      <c r="AF154" s="144"/>
      <c r="AG154" s="152"/>
      <c r="AH154" s="152"/>
      <c r="AI154" s="144"/>
      <c r="AK154" s="173" t="s">
        <v>0</v>
      </c>
      <c r="AL154" s="174"/>
      <c r="AM154" s="182"/>
      <c r="AN154" s="182"/>
      <c r="AO154" s="174"/>
      <c r="AQ154" s="143" t="s">
        <v>0</v>
      </c>
      <c r="AR154" s="144"/>
      <c r="AS154" s="152"/>
      <c r="AT154" s="152"/>
      <c r="AU154" s="144"/>
      <c r="AW154" s="205" t="s">
        <v>0</v>
      </c>
      <c r="AX154" s="206"/>
      <c r="AY154" s="214"/>
      <c r="AZ154" s="214"/>
      <c r="BA154" s="206"/>
      <c r="BC154" s="237" t="s">
        <v>0</v>
      </c>
      <c r="BD154" s="238"/>
      <c r="BE154" s="238"/>
      <c r="BF154" s="238"/>
      <c r="BG154" s="238"/>
      <c r="BI154" s="259" t="s">
        <v>0</v>
      </c>
      <c r="BJ154" s="182"/>
      <c r="BK154" s="182"/>
      <c r="BL154" s="182"/>
      <c r="BM154" s="182"/>
      <c r="BO154" s="278" t="s">
        <v>0</v>
      </c>
      <c r="BP154" s="279"/>
      <c r="BQ154" s="279"/>
      <c r="BR154" s="279"/>
      <c r="BS154" s="279"/>
      <c r="BU154" s="437" t="s">
        <v>0</v>
      </c>
      <c r="BV154" s="438"/>
      <c r="BW154" s="438"/>
      <c r="BX154" s="438"/>
      <c r="BY154" s="438"/>
      <c r="CB154" s="195"/>
    </row>
    <row r="155" spans="1:80" ht="22.5" customHeight="1" x14ac:dyDescent="0.2">
      <c r="A155" s="13" t="s">
        <v>22</v>
      </c>
      <c r="B155" s="72">
        <v>41331463</v>
      </c>
      <c r="C155" s="72">
        <v>0</v>
      </c>
      <c r="D155" s="72">
        <v>0</v>
      </c>
      <c r="E155" s="72">
        <f>+B155-C155-D155</f>
        <v>41331463</v>
      </c>
      <c r="G155" s="29" t="s">
        <v>22</v>
      </c>
      <c r="H155" s="30">
        <f>+E155</f>
        <v>41331463</v>
      </c>
      <c r="I155" s="75">
        <v>0</v>
      </c>
      <c r="J155" s="75">
        <v>0</v>
      </c>
      <c r="K155" s="30">
        <f>+H155-I155-J155</f>
        <v>41331463</v>
      </c>
      <c r="M155" s="58" t="s">
        <v>22</v>
      </c>
      <c r="N155" s="59">
        <f>+K155</f>
        <v>41331463</v>
      </c>
      <c r="O155" s="59">
        <v>0</v>
      </c>
      <c r="P155" s="59">
        <v>0</v>
      </c>
      <c r="Q155" s="59">
        <f>+N155-O155-P155</f>
        <v>41331463</v>
      </c>
      <c r="S155" s="88" t="s">
        <v>22</v>
      </c>
      <c r="T155" s="89">
        <f>+Q155</f>
        <v>41331463</v>
      </c>
      <c r="U155" s="93">
        <v>0</v>
      </c>
      <c r="V155" s="93">
        <v>0</v>
      </c>
      <c r="W155" s="89">
        <f>+T155-U155-V155</f>
        <v>41331463</v>
      </c>
      <c r="Y155" s="116" t="s">
        <v>22</v>
      </c>
      <c r="Z155" s="117">
        <f>+W155</f>
        <v>41331463</v>
      </c>
      <c r="AA155" s="118">
        <v>0</v>
      </c>
      <c r="AB155" s="118">
        <v>0</v>
      </c>
      <c r="AC155" s="117">
        <f>+Z155-AA155-AB155</f>
        <v>41331463</v>
      </c>
      <c r="AE155" s="145" t="s">
        <v>22</v>
      </c>
      <c r="AF155" s="146">
        <f>+AC155</f>
        <v>41331463</v>
      </c>
      <c r="AG155" s="147">
        <v>0</v>
      </c>
      <c r="AH155" s="147">
        <v>0</v>
      </c>
      <c r="AI155" s="146">
        <f>+AF155-AG155-AH155</f>
        <v>41331463</v>
      </c>
      <c r="AK155" s="175" t="s">
        <v>22</v>
      </c>
      <c r="AL155" s="176">
        <f>+AI155</f>
        <v>41331463</v>
      </c>
      <c r="AM155" s="177">
        <v>0</v>
      </c>
      <c r="AN155" s="177">
        <v>0</v>
      </c>
      <c r="AO155" s="176">
        <f>+AL155-AM155-AN155</f>
        <v>41331463</v>
      </c>
      <c r="AQ155" s="145" t="s">
        <v>22</v>
      </c>
      <c r="AR155" s="146">
        <f>+AO155</f>
        <v>41331463</v>
      </c>
      <c r="AS155" s="147">
        <v>0</v>
      </c>
      <c r="AT155" s="147">
        <v>0</v>
      </c>
      <c r="AU155" s="146">
        <f>+AR155-AS155-AT155</f>
        <v>41331463</v>
      </c>
      <c r="AW155" s="207" t="s">
        <v>22</v>
      </c>
      <c r="AX155" s="208">
        <f>+AU155</f>
        <v>41331463</v>
      </c>
      <c r="AY155" s="209">
        <v>0</v>
      </c>
      <c r="AZ155" s="209">
        <v>0</v>
      </c>
      <c r="BA155" s="208">
        <f>+AX155-AY155-AZ155</f>
        <v>41331463</v>
      </c>
      <c r="BC155" s="239" t="s">
        <v>22</v>
      </c>
      <c r="BD155" s="240">
        <f>+BA155</f>
        <v>41331463</v>
      </c>
      <c r="BE155" s="240">
        <v>0</v>
      </c>
      <c r="BF155" s="240">
        <v>0</v>
      </c>
      <c r="BG155" s="240">
        <f>+BD155-BE155-BF155</f>
        <v>41331463</v>
      </c>
      <c r="BI155" s="183" t="s">
        <v>22</v>
      </c>
      <c r="BJ155" s="177">
        <f>+BG155</f>
        <v>41331463</v>
      </c>
      <c r="BK155" s="357">
        <v>0</v>
      </c>
      <c r="BL155" s="357">
        <v>0</v>
      </c>
      <c r="BM155" s="177">
        <f>+BJ155-BK155-BL155</f>
        <v>41331463</v>
      </c>
      <c r="BO155" s="280" t="s">
        <v>22</v>
      </c>
      <c r="BP155" s="281">
        <f>+BM155</f>
        <v>41331463</v>
      </c>
      <c r="BQ155" s="358">
        <v>0</v>
      </c>
      <c r="BR155" s="358">
        <v>0</v>
      </c>
      <c r="BS155" s="281">
        <f>+BP155-BQ155-BR155</f>
        <v>41331463</v>
      </c>
      <c r="BU155" s="436" t="s">
        <v>22</v>
      </c>
      <c r="BV155" s="435">
        <f>+B155</f>
        <v>41331463</v>
      </c>
      <c r="BW155" s="435">
        <f>+C155+I155+O155+U155+AA155+AG155+AM155+AS155+AY155+BE155+BK155+BQ155</f>
        <v>0</v>
      </c>
      <c r="BX155" s="435">
        <f>+D155+J155+P155+V155+AB155+AH155+AN155+AT155+AZ155+BF155+BL155+BR155</f>
        <v>0</v>
      </c>
      <c r="BY155" s="435">
        <f>+BV155-BW155-BX155</f>
        <v>41331463</v>
      </c>
      <c r="CB155" s="195"/>
    </row>
    <row r="156" spans="1:80" ht="22.5" customHeight="1" x14ac:dyDescent="0.2">
      <c r="A156" s="3"/>
      <c r="B156" s="300"/>
      <c r="C156" s="300"/>
      <c r="D156" s="300"/>
      <c r="E156" s="300"/>
      <c r="G156" s="24"/>
      <c r="H156" s="34"/>
      <c r="I156" s="366"/>
      <c r="J156" s="366"/>
      <c r="K156" s="34"/>
      <c r="M156" s="53"/>
      <c r="N156" s="63"/>
      <c r="O156" s="63"/>
      <c r="P156" s="63"/>
      <c r="Q156" s="63"/>
      <c r="S156" s="83"/>
      <c r="T156" s="95"/>
      <c r="U156" s="325"/>
      <c r="V156" s="325"/>
      <c r="W156" s="95"/>
      <c r="Y156" s="111"/>
      <c r="Z156" s="126"/>
      <c r="AA156" s="333"/>
      <c r="AB156" s="333"/>
      <c r="AC156" s="126"/>
      <c r="AE156" s="140"/>
      <c r="AF156" s="155"/>
      <c r="AG156" s="337"/>
      <c r="AH156" s="337"/>
      <c r="AI156" s="155"/>
      <c r="AK156" s="170"/>
      <c r="AL156" s="187"/>
      <c r="AM156" s="262"/>
      <c r="AN156" s="262"/>
      <c r="AO156" s="187"/>
      <c r="AQ156" s="140"/>
      <c r="AR156" s="155"/>
      <c r="AS156" s="337"/>
      <c r="AT156" s="337"/>
      <c r="AU156" s="155"/>
      <c r="AW156" s="202"/>
      <c r="AX156" s="219"/>
      <c r="AY156" s="227"/>
      <c r="AZ156" s="227"/>
      <c r="BA156" s="219"/>
      <c r="BC156" s="234"/>
      <c r="BD156" s="245"/>
      <c r="BE156" s="245"/>
      <c r="BF156" s="245"/>
      <c r="BG156" s="245"/>
      <c r="BI156" s="257"/>
      <c r="BJ156" s="262"/>
      <c r="BK156" s="262"/>
      <c r="BL156" s="262"/>
      <c r="BM156" s="262"/>
      <c r="BO156" s="275"/>
      <c r="BP156" s="286"/>
      <c r="BQ156" s="286"/>
      <c r="BR156" s="286"/>
      <c r="BS156" s="286"/>
      <c r="BU156" s="391"/>
      <c r="BV156" s="394"/>
      <c r="BW156" s="394"/>
      <c r="BX156" s="394"/>
      <c r="BY156" s="394"/>
      <c r="CB156" s="195"/>
    </row>
    <row r="157" spans="1:80" ht="22.5" customHeight="1" x14ac:dyDescent="0.2">
      <c r="A157" s="3"/>
      <c r="C157" s="251"/>
      <c r="D157" s="251"/>
      <c r="E157" s="251"/>
      <c r="G157" s="24"/>
      <c r="H157" s="23"/>
      <c r="I157" s="312"/>
      <c r="J157" s="312"/>
      <c r="K157" s="23"/>
      <c r="M157" s="53"/>
      <c r="N157" s="52"/>
      <c r="O157" s="52"/>
      <c r="P157" s="52"/>
      <c r="Q157" s="52"/>
      <c r="S157" s="83"/>
      <c r="T157" s="82"/>
      <c r="U157" s="323"/>
      <c r="V157" s="323"/>
      <c r="W157" s="82"/>
      <c r="Y157" s="111"/>
      <c r="Z157" s="110"/>
      <c r="AA157" s="331"/>
      <c r="AB157" s="331"/>
      <c r="AC157" s="110"/>
      <c r="AE157" s="140"/>
      <c r="AF157" s="139"/>
      <c r="AG157" s="164"/>
      <c r="AH157" s="164"/>
      <c r="AI157" s="139"/>
      <c r="AK157" s="170"/>
      <c r="AL157" s="169"/>
      <c r="AM157" s="185"/>
      <c r="AN157" s="185"/>
      <c r="AO157" s="169"/>
      <c r="AQ157" s="140"/>
      <c r="AR157" s="139"/>
      <c r="AS157" s="164"/>
      <c r="AT157" s="164"/>
      <c r="AU157" s="139"/>
      <c r="AW157" s="202"/>
      <c r="AX157" s="201"/>
      <c r="AY157" s="217"/>
      <c r="AZ157" s="217"/>
      <c r="BA157" s="201"/>
      <c r="BC157" s="234"/>
      <c r="BD157" s="233"/>
      <c r="BE157" s="233"/>
      <c r="BF157" s="233"/>
      <c r="BG157" s="233"/>
      <c r="BI157" s="257"/>
      <c r="BJ157" s="185"/>
      <c r="BK157" s="185"/>
      <c r="BL157" s="185"/>
      <c r="BM157" s="185"/>
      <c r="BO157" s="275"/>
      <c r="BP157" s="274"/>
      <c r="BQ157" s="274"/>
      <c r="BR157" s="274"/>
      <c r="BS157" s="274"/>
      <c r="BU157" s="391"/>
      <c r="BV157" s="390"/>
      <c r="BW157" s="390"/>
      <c r="BX157" s="390"/>
      <c r="BY157" s="390"/>
      <c r="CB157" s="195"/>
    </row>
    <row r="158" spans="1:80" ht="22.5" customHeight="1" x14ac:dyDescent="0.2">
      <c r="A158" s="1" t="s">
        <v>5</v>
      </c>
      <c r="B158" s="302"/>
      <c r="C158" s="251"/>
      <c r="D158" s="251"/>
      <c r="E158" s="251"/>
      <c r="G158" s="22" t="s">
        <v>5</v>
      </c>
      <c r="H158" s="23"/>
      <c r="I158" s="312"/>
      <c r="J158" s="312"/>
      <c r="K158" s="23"/>
      <c r="M158" s="51" t="s">
        <v>5</v>
      </c>
      <c r="N158" s="52"/>
      <c r="O158" s="52"/>
      <c r="P158" s="52"/>
      <c r="Q158" s="52"/>
      <c r="S158" s="81" t="s">
        <v>5</v>
      </c>
      <c r="T158" s="82"/>
      <c r="U158" s="323"/>
      <c r="V158" s="323"/>
      <c r="W158" s="82"/>
      <c r="Y158" s="109" t="s">
        <v>5</v>
      </c>
      <c r="Z158" s="110"/>
      <c r="AA158" s="331"/>
      <c r="AB158" s="331"/>
      <c r="AC158" s="110"/>
      <c r="AE158" s="138" t="s">
        <v>5</v>
      </c>
      <c r="AF158" s="139"/>
      <c r="AG158" s="164"/>
      <c r="AH158" s="164"/>
      <c r="AI158" s="139"/>
      <c r="AK158" s="168" t="s">
        <v>5</v>
      </c>
      <c r="AL158" s="169"/>
      <c r="AM158" s="185"/>
      <c r="AN158" s="185"/>
      <c r="AO158" s="169"/>
      <c r="AQ158" s="138" t="s">
        <v>5</v>
      </c>
      <c r="AR158" s="139"/>
      <c r="AS158" s="164"/>
      <c r="AT158" s="164"/>
      <c r="AU158" s="139"/>
      <c r="AW158" s="200" t="s">
        <v>5</v>
      </c>
      <c r="AX158" s="201"/>
      <c r="AY158" s="217"/>
      <c r="AZ158" s="217"/>
      <c r="BA158" s="201"/>
      <c r="BC158" s="232" t="s">
        <v>5</v>
      </c>
      <c r="BD158" s="233"/>
      <c r="BE158" s="233"/>
      <c r="BF158" s="233"/>
      <c r="BG158" s="233"/>
      <c r="BI158" s="256" t="s">
        <v>5</v>
      </c>
      <c r="BJ158" s="185"/>
      <c r="BK158" s="185"/>
      <c r="BL158" s="185"/>
      <c r="BM158" s="185"/>
      <c r="BO158" s="273" t="s">
        <v>5</v>
      </c>
      <c r="BP158" s="274"/>
      <c r="BQ158" s="274"/>
      <c r="BR158" s="274"/>
      <c r="BS158" s="274"/>
      <c r="BU158" s="388" t="s">
        <v>5</v>
      </c>
      <c r="BV158" s="390"/>
      <c r="BW158" s="390"/>
      <c r="BX158" s="390"/>
      <c r="BY158" s="390"/>
      <c r="CB158" s="195"/>
    </row>
    <row r="159" spans="1:80" ht="22.5" customHeight="1" x14ac:dyDescent="0.2">
      <c r="A159" s="5"/>
      <c r="C159" s="251"/>
      <c r="D159" s="251"/>
      <c r="E159" s="251"/>
      <c r="G159" s="37"/>
      <c r="H159" s="23"/>
      <c r="I159" s="312"/>
      <c r="J159" s="312"/>
      <c r="K159" s="23"/>
      <c r="M159" s="66"/>
      <c r="N159" s="52"/>
      <c r="O159" s="52"/>
      <c r="P159" s="52"/>
      <c r="Q159" s="52"/>
      <c r="S159" s="98"/>
      <c r="T159" s="82"/>
      <c r="U159" s="323"/>
      <c r="V159" s="323"/>
      <c r="W159" s="82"/>
      <c r="Y159" s="129"/>
      <c r="Z159" s="110"/>
      <c r="AA159" s="331"/>
      <c r="AB159" s="331"/>
      <c r="AC159" s="110"/>
      <c r="AE159" s="158"/>
      <c r="AF159" s="139"/>
      <c r="AG159" s="164"/>
      <c r="AH159" s="164"/>
      <c r="AI159" s="139"/>
      <c r="AK159" s="190"/>
      <c r="AL159" s="169"/>
      <c r="AM159" s="185"/>
      <c r="AN159" s="185"/>
      <c r="AO159" s="169"/>
      <c r="AQ159" s="158"/>
      <c r="AR159" s="139"/>
      <c r="AS159" s="164"/>
      <c r="AT159" s="164"/>
      <c r="AU159" s="139"/>
      <c r="AW159" s="222"/>
      <c r="AX159" s="201"/>
      <c r="AY159" s="217"/>
      <c r="AZ159" s="217"/>
      <c r="BA159" s="201"/>
      <c r="BC159" s="234"/>
      <c r="BD159" s="233"/>
      <c r="BE159" s="233"/>
      <c r="BF159" s="233"/>
      <c r="BG159" s="233"/>
      <c r="BI159" s="257"/>
      <c r="BJ159" s="185"/>
      <c r="BK159" s="185"/>
      <c r="BL159" s="185"/>
      <c r="BM159" s="185"/>
      <c r="BO159" s="275"/>
      <c r="BP159" s="274"/>
      <c r="BQ159" s="274"/>
      <c r="BR159" s="274"/>
      <c r="BS159" s="274"/>
      <c r="BU159" s="396"/>
      <c r="BV159" s="390"/>
      <c r="BW159" s="390"/>
      <c r="BX159" s="390"/>
      <c r="BY159" s="390"/>
      <c r="CB159" s="195"/>
    </row>
    <row r="160" spans="1:80" s="18" customFormat="1" ht="22.5" customHeight="1" x14ac:dyDescent="0.2">
      <c r="A160" s="15" t="s">
        <v>12</v>
      </c>
      <c r="B160" s="294">
        <f>SUM(B162:B162)</f>
        <v>797036075</v>
      </c>
      <c r="C160" s="294">
        <f>SUM(C162:C162)</f>
        <v>0</v>
      </c>
      <c r="D160" s="294">
        <f>SUM(D162:D162)</f>
        <v>0</v>
      </c>
      <c r="E160" s="294">
        <f>+B160-C160-D160</f>
        <v>797036075</v>
      </c>
      <c r="G160" s="25" t="s">
        <v>12</v>
      </c>
      <c r="H160" s="26">
        <f>SUM(H162:H162)</f>
        <v>797036075</v>
      </c>
      <c r="I160" s="308">
        <f>SUM(I162:I162)</f>
        <v>0</v>
      </c>
      <c r="J160" s="308">
        <f>SUM(J162:J162)</f>
        <v>0</v>
      </c>
      <c r="K160" s="26">
        <f>+H160-I160-J160</f>
        <v>797036075</v>
      </c>
      <c r="M160" s="54" t="s">
        <v>12</v>
      </c>
      <c r="N160" s="55">
        <f>SUM(N162:N162)</f>
        <v>797036075</v>
      </c>
      <c r="O160" s="55">
        <f>SUM(O162:O162)</f>
        <v>0</v>
      </c>
      <c r="P160" s="55">
        <f>SUM(P162:P162)</f>
        <v>0</v>
      </c>
      <c r="Q160" s="55">
        <f>+N160-O160-P160</f>
        <v>797036075</v>
      </c>
      <c r="S160" s="84" t="s">
        <v>12</v>
      </c>
      <c r="T160" s="85">
        <f>SUM(T162:T162)</f>
        <v>797036075</v>
      </c>
      <c r="U160" s="104">
        <f>SUM(U162:U162)</f>
        <v>0</v>
      </c>
      <c r="V160" s="104">
        <f>SUM(V162:V162)</f>
        <v>0</v>
      </c>
      <c r="W160" s="85">
        <f>+T160-U160-V160</f>
        <v>797036075</v>
      </c>
      <c r="Y160" s="112" t="s">
        <v>12</v>
      </c>
      <c r="Z160" s="113">
        <f>SUM(Z162:Z162)</f>
        <v>797036075</v>
      </c>
      <c r="AA160" s="122">
        <f>SUM(AA162:AA162)</f>
        <v>0</v>
      </c>
      <c r="AB160" s="122">
        <f>SUM(AB162:AB162)</f>
        <v>0</v>
      </c>
      <c r="AC160" s="113">
        <f>+Z160-AA160-AB160</f>
        <v>797036075</v>
      </c>
      <c r="AE160" s="141" t="s">
        <v>12</v>
      </c>
      <c r="AF160" s="142">
        <f>SUM(AF162:AF162)</f>
        <v>797036075</v>
      </c>
      <c r="AG160" s="151">
        <f>SUM(AG162:AG162)</f>
        <v>0</v>
      </c>
      <c r="AH160" s="151">
        <f>SUM(AH162:AH162)</f>
        <v>0</v>
      </c>
      <c r="AI160" s="142">
        <f>+AF160-AG160-AH160</f>
        <v>797036075</v>
      </c>
      <c r="AK160" s="171" t="s">
        <v>12</v>
      </c>
      <c r="AL160" s="172">
        <f>SUM(AL162:AL162)</f>
        <v>797036075</v>
      </c>
      <c r="AM160" s="181">
        <f>SUM(AM162:AM162)</f>
        <v>0</v>
      </c>
      <c r="AN160" s="181">
        <f>SUM(AN162:AN162)</f>
        <v>0</v>
      </c>
      <c r="AO160" s="172">
        <f>+AL160-AM160-AN160</f>
        <v>797036075</v>
      </c>
      <c r="AQ160" s="141" t="s">
        <v>12</v>
      </c>
      <c r="AR160" s="142">
        <f>SUM(AR162:AR162)</f>
        <v>797036075</v>
      </c>
      <c r="AS160" s="151">
        <f>SUM(AS162:AS162)</f>
        <v>0</v>
      </c>
      <c r="AT160" s="151">
        <f>SUM(AT162:AT162)</f>
        <v>0</v>
      </c>
      <c r="AU160" s="142">
        <f>+AR160-AS160-AT160</f>
        <v>797036075</v>
      </c>
      <c r="AW160" s="203" t="s">
        <v>12</v>
      </c>
      <c r="AX160" s="204">
        <f>SUM(AX162:AX162)</f>
        <v>797036075</v>
      </c>
      <c r="AY160" s="213">
        <v>0</v>
      </c>
      <c r="AZ160" s="213">
        <v>0</v>
      </c>
      <c r="BA160" s="204">
        <f>+AX160-AY160-AZ160</f>
        <v>797036075</v>
      </c>
      <c r="BC160" s="235" t="s">
        <v>12</v>
      </c>
      <c r="BD160" s="236">
        <f>SUM(BD162:BD162)</f>
        <v>797036075</v>
      </c>
      <c r="BE160" s="236">
        <f>SUM(BE162:BE162)</f>
        <v>0</v>
      </c>
      <c r="BF160" s="236">
        <f>SUM(BF162:BF162)</f>
        <v>0</v>
      </c>
      <c r="BG160" s="236">
        <f>+BD160-BE160-BF160</f>
        <v>797036075</v>
      </c>
      <c r="BI160" s="258" t="s">
        <v>12</v>
      </c>
      <c r="BJ160" s="181">
        <f>SUM(BJ162:BJ162)</f>
        <v>797036075</v>
      </c>
      <c r="BK160" s="181">
        <f>SUM(BK162:BK162)</f>
        <v>0</v>
      </c>
      <c r="BL160" s="181">
        <f>SUM(BL162:BL162)</f>
        <v>0</v>
      </c>
      <c r="BM160" s="181">
        <f>+BJ160-BK160-BL160</f>
        <v>797036075</v>
      </c>
      <c r="BO160" s="276" t="s">
        <v>12</v>
      </c>
      <c r="BP160" s="277">
        <f>SUM(BP162:BP162)</f>
        <v>797036075</v>
      </c>
      <c r="BQ160" s="277">
        <f>SUM(BQ162:BQ162)</f>
        <v>0</v>
      </c>
      <c r="BR160" s="277">
        <f>SUM(BR162:BR162)</f>
        <v>0</v>
      </c>
      <c r="BS160" s="277">
        <f>+BP160-BQ160-BR160</f>
        <v>797036075</v>
      </c>
      <c r="BU160" s="371" t="s">
        <v>12</v>
      </c>
      <c r="BV160" s="373">
        <f>SUM(BV162:BV162)</f>
        <v>797036075</v>
      </c>
      <c r="BW160" s="373">
        <f>SUM(BW162:BW162)</f>
        <v>0</v>
      </c>
      <c r="BX160" s="373">
        <f>SUM(BX162:BX162)</f>
        <v>0</v>
      </c>
      <c r="BY160" s="373">
        <f>+BV160-BW160-BX160</f>
        <v>797036075</v>
      </c>
      <c r="BZ160" s="268">
        <f>+BY160</f>
        <v>797036075</v>
      </c>
      <c r="CA160" s="196">
        <f>+BZ161-BZ160</f>
        <v>0</v>
      </c>
      <c r="CB160" s="195"/>
    </row>
    <row r="161" spans="1:80" ht="22.5" customHeight="1" x14ac:dyDescent="0.2">
      <c r="A161" s="11" t="s">
        <v>0</v>
      </c>
      <c r="B161" s="295"/>
      <c r="C161" s="295"/>
      <c r="D161" s="295"/>
      <c r="E161" s="295"/>
      <c r="G161" s="27" t="s">
        <v>0</v>
      </c>
      <c r="H161" s="28"/>
      <c r="I161" s="309"/>
      <c r="J161" s="309"/>
      <c r="K161" s="28"/>
      <c r="M161" s="56" t="s">
        <v>0</v>
      </c>
      <c r="N161" s="57"/>
      <c r="O161" s="57"/>
      <c r="P161" s="57"/>
      <c r="Q161" s="57"/>
      <c r="S161" s="86" t="s">
        <v>0</v>
      </c>
      <c r="T161" s="87"/>
      <c r="U161" s="105"/>
      <c r="V161" s="105"/>
      <c r="W161" s="87"/>
      <c r="Y161" s="114" t="s">
        <v>0</v>
      </c>
      <c r="Z161" s="115"/>
      <c r="AA161" s="123"/>
      <c r="AB161" s="123"/>
      <c r="AC161" s="115"/>
      <c r="AE161" s="143" t="s">
        <v>0</v>
      </c>
      <c r="AF161" s="144"/>
      <c r="AG161" s="152"/>
      <c r="AH161" s="152"/>
      <c r="AI161" s="144"/>
      <c r="AK161" s="173" t="s">
        <v>0</v>
      </c>
      <c r="AL161" s="174"/>
      <c r="AM161" s="182"/>
      <c r="AN161" s="182"/>
      <c r="AO161" s="174"/>
      <c r="AQ161" s="143" t="s">
        <v>0</v>
      </c>
      <c r="AR161" s="144"/>
      <c r="AS161" s="152"/>
      <c r="AT161" s="152"/>
      <c r="AU161" s="144"/>
      <c r="AW161" s="205" t="s">
        <v>0</v>
      </c>
      <c r="AX161" s="206"/>
      <c r="AY161" s="214"/>
      <c r="AZ161" s="214"/>
      <c r="BA161" s="206"/>
      <c r="BC161" s="237" t="s">
        <v>0</v>
      </c>
      <c r="BD161" s="238"/>
      <c r="BE161" s="238"/>
      <c r="BF161" s="238"/>
      <c r="BG161" s="238"/>
      <c r="BI161" s="259" t="s">
        <v>0</v>
      </c>
      <c r="BJ161" s="182"/>
      <c r="BK161" s="182"/>
      <c r="BL161" s="182"/>
      <c r="BM161" s="182"/>
      <c r="BO161" s="278" t="s">
        <v>0</v>
      </c>
      <c r="BP161" s="279"/>
      <c r="BQ161" s="279"/>
      <c r="BR161" s="279"/>
      <c r="BS161" s="279"/>
      <c r="BU161" s="437" t="s">
        <v>0</v>
      </c>
      <c r="BV161" s="438"/>
      <c r="BW161" s="438"/>
      <c r="BX161" s="438"/>
      <c r="BY161" s="438"/>
      <c r="BZ161" s="195">
        <v>797036075</v>
      </c>
      <c r="CB161" s="195"/>
    </row>
    <row r="162" spans="1:80" ht="22.5" customHeight="1" x14ac:dyDescent="0.2">
      <c r="A162" s="13" t="s">
        <v>30</v>
      </c>
      <c r="B162" s="363">
        <v>797036075</v>
      </c>
      <c r="C162" s="301">
        <v>0</v>
      </c>
      <c r="D162" s="301">
        <v>0</v>
      </c>
      <c r="E162" s="72">
        <f t="shared" ref="E162" si="449">+B162-C162-D162</f>
        <v>797036075</v>
      </c>
      <c r="G162" s="29" t="s">
        <v>30</v>
      </c>
      <c r="H162" s="30">
        <f>+E162</f>
        <v>797036075</v>
      </c>
      <c r="I162" s="75">
        <v>0</v>
      </c>
      <c r="J162" s="75">
        <v>0</v>
      </c>
      <c r="K162" s="30">
        <f>+H162-I162-J162</f>
        <v>797036075</v>
      </c>
      <c r="M162" s="58" t="s">
        <v>30</v>
      </c>
      <c r="N162" s="59">
        <f>+K162</f>
        <v>797036075</v>
      </c>
      <c r="O162" s="59">
        <v>0</v>
      </c>
      <c r="P162" s="59">
        <v>0</v>
      </c>
      <c r="Q162" s="59">
        <f>+N162-O162-P162</f>
        <v>797036075</v>
      </c>
      <c r="S162" s="88" t="s">
        <v>30</v>
      </c>
      <c r="T162" s="89">
        <f>+Q162</f>
        <v>797036075</v>
      </c>
      <c r="U162" s="93">
        <v>0</v>
      </c>
      <c r="V162" s="93">
        <v>0</v>
      </c>
      <c r="W162" s="89">
        <f>+T162-U162-V162</f>
        <v>797036075</v>
      </c>
      <c r="Y162" s="116" t="s">
        <v>30</v>
      </c>
      <c r="Z162" s="117">
        <f>+W162</f>
        <v>797036075</v>
      </c>
      <c r="AA162" s="118">
        <v>0</v>
      </c>
      <c r="AB162" s="118">
        <v>0</v>
      </c>
      <c r="AC162" s="117">
        <f>+Z162-AA162-AB162</f>
        <v>797036075</v>
      </c>
      <c r="AE162" s="145" t="s">
        <v>30</v>
      </c>
      <c r="AF162" s="146">
        <f>+AC162</f>
        <v>797036075</v>
      </c>
      <c r="AG162" s="147">
        <v>0</v>
      </c>
      <c r="AH162" s="147">
        <v>0</v>
      </c>
      <c r="AI162" s="146">
        <f>+AF162-AG162-AH162</f>
        <v>797036075</v>
      </c>
      <c r="AK162" s="175" t="s">
        <v>30</v>
      </c>
      <c r="AL162" s="176">
        <f>+AI162</f>
        <v>797036075</v>
      </c>
      <c r="AM162" s="177">
        <v>0</v>
      </c>
      <c r="AN162" s="177">
        <v>0</v>
      </c>
      <c r="AO162" s="176">
        <f>+AL162-AM162-AN162</f>
        <v>797036075</v>
      </c>
      <c r="AQ162" s="145" t="s">
        <v>30</v>
      </c>
      <c r="AR162" s="146">
        <f>+AO162</f>
        <v>797036075</v>
      </c>
      <c r="AS162" s="147">
        <v>0</v>
      </c>
      <c r="AT162" s="147">
        <v>0</v>
      </c>
      <c r="AU162" s="146">
        <f>+AR162-AS162-AT162</f>
        <v>797036075</v>
      </c>
      <c r="AW162" s="207" t="s">
        <v>30</v>
      </c>
      <c r="AX162" s="208">
        <f>+AU162</f>
        <v>797036075</v>
      </c>
      <c r="AY162" s="209">
        <v>0</v>
      </c>
      <c r="AZ162" s="209">
        <v>0</v>
      </c>
      <c r="BA162" s="208">
        <f>+AX162-AY162-AZ162</f>
        <v>797036075</v>
      </c>
      <c r="BC162" s="239" t="s">
        <v>30</v>
      </c>
      <c r="BD162" s="240">
        <f>+BA162</f>
        <v>797036075</v>
      </c>
      <c r="BE162" s="240">
        <v>0</v>
      </c>
      <c r="BF162" s="240">
        <v>0</v>
      </c>
      <c r="BG162" s="240">
        <f>+BD162-BE162-BF162</f>
        <v>797036075</v>
      </c>
      <c r="BI162" s="183" t="s">
        <v>30</v>
      </c>
      <c r="BJ162" s="177">
        <f>+BG162</f>
        <v>797036075</v>
      </c>
      <c r="BK162" s="357">
        <v>0</v>
      </c>
      <c r="BL162" s="357">
        <v>0</v>
      </c>
      <c r="BM162" s="177">
        <f>+BJ162-BK162-BL162</f>
        <v>797036075</v>
      </c>
      <c r="BO162" s="280" t="s">
        <v>30</v>
      </c>
      <c r="BP162" s="281">
        <f>+BM162</f>
        <v>797036075</v>
      </c>
      <c r="BQ162" s="358">
        <v>0</v>
      </c>
      <c r="BR162" s="358">
        <v>0</v>
      </c>
      <c r="BS162" s="281">
        <f>+BP162-BQ162-BR162</f>
        <v>797036075</v>
      </c>
      <c r="BU162" s="436" t="s">
        <v>30</v>
      </c>
      <c r="BV162" s="435">
        <f>+B162</f>
        <v>797036075</v>
      </c>
      <c r="BW162" s="435">
        <f>+C162+I162+O162+U162+AA162+AG162+AM162+AS162+AY162+BE162+BK162+BQ162</f>
        <v>0</v>
      </c>
      <c r="BX162" s="435">
        <f>+D162+J162+P162+V162+AB162+AH162+AN162+AT162+AZ162+BF162+BL162+BR162</f>
        <v>0</v>
      </c>
      <c r="BY162" s="435">
        <f t="shared" ref="BY162" si="450">+BV162-BW162-BX162</f>
        <v>797036075</v>
      </c>
      <c r="CB162" s="195"/>
    </row>
    <row r="163" spans="1:80" ht="22.5" customHeight="1" x14ac:dyDescent="0.2">
      <c r="A163" s="3"/>
      <c r="C163" s="251"/>
      <c r="D163" s="251"/>
      <c r="E163" s="251"/>
      <c r="G163" s="24"/>
      <c r="H163" s="23"/>
      <c r="I163" s="312"/>
      <c r="J163" s="312"/>
      <c r="K163" s="23"/>
      <c r="M163" s="53"/>
      <c r="N163" s="52"/>
      <c r="O163" s="52"/>
      <c r="P163" s="52"/>
      <c r="Q163" s="52"/>
      <c r="S163" s="83"/>
      <c r="T163" s="82"/>
      <c r="U163" s="323"/>
      <c r="V163" s="323"/>
      <c r="W163" s="82"/>
      <c r="Y163" s="111"/>
      <c r="Z163" s="110"/>
      <c r="AA163" s="331"/>
      <c r="AB163" s="331"/>
      <c r="AC163" s="110"/>
      <c r="AE163" s="140"/>
      <c r="AF163" s="139"/>
      <c r="AG163" s="164"/>
      <c r="AH163" s="164"/>
      <c r="AI163" s="139"/>
      <c r="AK163" s="170"/>
      <c r="AL163" s="169"/>
      <c r="AM163" s="185"/>
      <c r="AN163" s="185"/>
      <c r="AO163" s="169"/>
      <c r="AQ163" s="140"/>
      <c r="AR163" s="139"/>
      <c r="AS163" s="164"/>
      <c r="AT163" s="164"/>
      <c r="AU163" s="139"/>
      <c r="AW163" s="202"/>
      <c r="AX163" s="201"/>
      <c r="AY163" s="217"/>
      <c r="AZ163" s="217"/>
      <c r="BA163" s="201"/>
      <c r="BC163" s="234"/>
      <c r="BD163" s="233"/>
      <c r="BE163" s="233"/>
      <c r="BF163" s="233"/>
      <c r="BG163" s="233"/>
      <c r="BI163" s="257"/>
      <c r="BJ163" s="185"/>
      <c r="BK163" s="185"/>
      <c r="BL163" s="185"/>
      <c r="BM163" s="185"/>
      <c r="BO163" s="275"/>
      <c r="BP163" s="274"/>
      <c r="BQ163" s="274"/>
      <c r="BR163" s="274"/>
      <c r="BS163" s="274"/>
      <c r="BU163" s="391"/>
      <c r="BV163" s="390"/>
      <c r="BW163" s="390"/>
      <c r="BX163" s="390"/>
      <c r="BY163" s="390"/>
      <c r="CB163" s="195"/>
    </row>
    <row r="164" spans="1:80" ht="22.5" customHeight="1" x14ac:dyDescent="0.2">
      <c r="A164" s="3"/>
      <c r="C164" s="251"/>
      <c r="D164" s="251"/>
      <c r="E164" s="251"/>
      <c r="G164" s="24"/>
      <c r="H164" s="23"/>
      <c r="I164" s="312"/>
      <c r="J164" s="312"/>
      <c r="K164" s="23"/>
      <c r="M164" s="53"/>
      <c r="N164" s="52"/>
      <c r="O164" s="52"/>
      <c r="P164" s="52"/>
      <c r="Q164" s="52"/>
      <c r="S164" s="83"/>
      <c r="T164" s="82"/>
      <c r="U164" s="323"/>
      <c r="V164" s="323"/>
      <c r="W164" s="82"/>
      <c r="Y164" s="111"/>
      <c r="Z164" s="110"/>
      <c r="AA164" s="331"/>
      <c r="AB164" s="331"/>
      <c r="AC164" s="110"/>
      <c r="AE164" s="140"/>
      <c r="AF164" s="139"/>
      <c r="AG164" s="164"/>
      <c r="AH164" s="164"/>
      <c r="AI164" s="139"/>
      <c r="AK164" s="170"/>
      <c r="AL164" s="169"/>
      <c r="AM164" s="185"/>
      <c r="AN164" s="185"/>
      <c r="AO164" s="169"/>
      <c r="AQ164" s="140"/>
      <c r="AR164" s="139"/>
      <c r="AS164" s="164"/>
      <c r="AT164" s="164"/>
      <c r="AU164" s="139"/>
      <c r="AW164" s="202"/>
      <c r="AX164" s="201"/>
      <c r="AY164" s="217"/>
      <c r="AZ164" s="217"/>
      <c r="BA164" s="201"/>
      <c r="BC164" s="234"/>
      <c r="BD164" s="233"/>
      <c r="BE164" s="233"/>
      <c r="BF164" s="233"/>
      <c r="BG164" s="233"/>
      <c r="BI164" s="257"/>
      <c r="BJ164" s="185"/>
      <c r="BK164" s="185"/>
      <c r="BL164" s="185"/>
      <c r="BM164" s="185"/>
      <c r="BO164" s="275"/>
      <c r="BP164" s="274"/>
      <c r="BQ164" s="274"/>
      <c r="BR164" s="274"/>
      <c r="BS164" s="274"/>
      <c r="BU164" s="391"/>
      <c r="BV164" s="390"/>
      <c r="BW164" s="390"/>
      <c r="BX164" s="390"/>
      <c r="BY164" s="390"/>
      <c r="CB164" s="195"/>
    </row>
    <row r="165" spans="1:80" ht="22.5" customHeight="1" x14ac:dyDescent="0.2">
      <c r="A165" s="1" t="s">
        <v>6</v>
      </c>
      <c r="C165" s="251"/>
      <c r="D165" s="251"/>
      <c r="E165" s="251"/>
      <c r="G165" s="22" t="s">
        <v>6</v>
      </c>
      <c r="H165" s="23"/>
      <c r="I165" s="312"/>
      <c r="J165" s="312"/>
      <c r="K165" s="23"/>
      <c r="M165" s="51" t="s">
        <v>6</v>
      </c>
      <c r="N165" s="52"/>
      <c r="O165" s="52"/>
      <c r="P165" s="52"/>
      <c r="Q165" s="52"/>
      <c r="S165" s="81" t="s">
        <v>6</v>
      </c>
      <c r="T165" s="82"/>
      <c r="U165" s="323"/>
      <c r="V165" s="323"/>
      <c r="W165" s="82"/>
      <c r="Y165" s="109" t="s">
        <v>6</v>
      </c>
      <c r="Z165" s="110"/>
      <c r="AA165" s="331"/>
      <c r="AB165" s="331"/>
      <c r="AC165" s="110"/>
      <c r="AE165" s="138" t="s">
        <v>6</v>
      </c>
      <c r="AF165" s="139"/>
      <c r="AG165" s="164"/>
      <c r="AH165" s="164"/>
      <c r="AI165" s="139"/>
      <c r="AK165" s="168" t="s">
        <v>6</v>
      </c>
      <c r="AL165" s="169"/>
      <c r="AM165" s="185"/>
      <c r="AN165" s="185"/>
      <c r="AO165" s="169"/>
      <c r="AQ165" s="138" t="s">
        <v>6</v>
      </c>
      <c r="AR165" s="139"/>
      <c r="AS165" s="164"/>
      <c r="AT165" s="164"/>
      <c r="AU165" s="139"/>
      <c r="AW165" s="200" t="s">
        <v>6</v>
      </c>
      <c r="AX165" s="201"/>
      <c r="AY165" s="217"/>
      <c r="AZ165" s="217"/>
      <c r="BA165" s="201"/>
      <c r="BC165" s="232" t="s">
        <v>6</v>
      </c>
      <c r="BD165" s="233"/>
      <c r="BE165" s="233"/>
      <c r="BF165" s="233"/>
      <c r="BG165" s="233"/>
      <c r="BI165" s="256" t="s">
        <v>6</v>
      </c>
      <c r="BJ165" s="185"/>
      <c r="BK165" s="185"/>
      <c r="BL165" s="185"/>
      <c r="BM165" s="185"/>
      <c r="BO165" s="273" t="s">
        <v>6</v>
      </c>
      <c r="BP165" s="274"/>
      <c r="BQ165" s="274"/>
      <c r="BR165" s="274"/>
      <c r="BS165" s="274"/>
      <c r="BU165" s="388" t="s">
        <v>6</v>
      </c>
      <c r="BV165" s="390"/>
      <c r="BW165" s="390"/>
      <c r="BX165" s="390"/>
      <c r="BY165" s="390"/>
      <c r="CB165" s="195"/>
    </row>
    <row r="166" spans="1:80" ht="22.5" customHeight="1" x14ac:dyDescent="0.2">
      <c r="A166" s="3"/>
      <c r="C166" s="251"/>
      <c r="D166" s="251"/>
      <c r="E166" s="251"/>
      <c r="G166" s="24"/>
      <c r="H166" s="23"/>
      <c r="I166" s="312"/>
      <c r="J166" s="312"/>
      <c r="K166" s="23"/>
      <c r="M166" s="53"/>
      <c r="N166" s="52"/>
      <c r="O166" s="52"/>
      <c r="P166" s="52"/>
      <c r="Q166" s="52"/>
      <c r="S166" s="83"/>
      <c r="T166" s="82"/>
      <c r="U166" s="323"/>
      <c r="V166" s="323"/>
      <c r="W166" s="82"/>
      <c r="Y166" s="111"/>
      <c r="Z166" s="110"/>
      <c r="AA166" s="331"/>
      <c r="AB166" s="331"/>
      <c r="AC166" s="110"/>
      <c r="AE166" s="140"/>
      <c r="AF166" s="139"/>
      <c r="AG166" s="164"/>
      <c r="AH166" s="164"/>
      <c r="AI166" s="139"/>
      <c r="AK166" s="170"/>
      <c r="AL166" s="169"/>
      <c r="AM166" s="185"/>
      <c r="AN166" s="185"/>
      <c r="AO166" s="169"/>
      <c r="AQ166" s="140"/>
      <c r="AR166" s="139"/>
      <c r="AS166" s="164"/>
      <c r="AT166" s="164"/>
      <c r="AU166" s="139"/>
      <c r="AW166" s="202"/>
      <c r="AX166" s="201"/>
      <c r="AY166" s="217"/>
      <c r="AZ166" s="217"/>
      <c r="BA166" s="201"/>
      <c r="BC166" s="234"/>
      <c r="BD166" s="233"/>
      <c r="BE166" s="233"/>
      <c r="BF166" s="233"/>
      <c r="BG166" s="233"/>
      <c r="BI166" s="257"/>
      <c r="BJ166" s="185"/>
      <c r="BK166" s="185"/>
      <c r="BL166" s="185"/>
      <c r="BM166" s="185"/>
      <c r="BO166" s="275"/>
      <c r="BP166" s="274"/>
      <c r="BQ166" s="274"/>
      <c r="BR166" s="274"/>
      <c r="BS166" s="274"/>
      <c r="BU166" s="391"/>
      <c r="BV166" s="390"/>
      <c r="BW166" s="390"/>
      <c r="BX166" s="390"/>
      <c r="BY166" s="390"/>
      <c r="CB166" s="195"/>
    </row>
    <row r="167" spans="1:80" s="18" customFormat="1" ht="22.5" customHeight="1" x14ac:dyDescent="0.2">
      <c r="A167" s="15" t="s">
        <v>12</v>
      </c>
      <c r="B167" s="294">
        <f>SUM(B169:B170)</f>
        <v>106703930</v>
      </c>
      <c r="C167" s="294">
        <f t="shared" ref="C167:D167" si="451">SUM(C169:C170)</f>
        <v>0</v>
      </c>
      <c r="D167" s="294">
        <f t="shared" si="451"/>
        <v>0</v>
      </c>
      <c r="E167" s="294">
        <f>+B167-C167-D167</f>
        <v>106703930</v>
      </c>
      <c r="G167" s="25" t="s">
        <v>12</v>
      </c>
      <c r="H167" s="26">
        <f>SUM(H169:H170)</f>
        <v>106703930</v>
      </c>
      <c r="I167" s="308">
        <f t="shared" ref="I167:J167" si="452">SUM(I169:I170)</f>
        <v>0</v>
      </c>
      <c r="J167" s="308">
        <f t="shared" si="452"/>
        <v>0</v>
      </c>
      <c r="K167" s="26">
        <f>+H167-I167-J167</f>
        <v>106703930</v>
      </c>
      <c r="M167" s="54" t="s">
        <v>12</v>
      </c>
      <c r="N167" s="55">
        <f>SUM(N169:N170)</f>
        <v>106703930</v>
      </c>
      <c r="O167" s="55">
        <f t="shared" ref="O167:P167" si="453">SUM(O169:O170)</f>
        <v>0</v>
      </c>
      <c r="P167" s="55">
        <f t="shared" si="453"/>
        <v>0</v>
      </c>
      <c r="Q167" s="55">
        <f>+N167-O167-P167</f>
        <v>106703930</v>
      </c>
      <c r="S167" s="84" t="s">
        <v>12</v>
      </c>
      <c r="T167" s="85">
        <f>SUM(T169:T170)</f>
        <v>106703930</v>
      </c>
      <c r="U167" s="104">
        <f t="shared" ref="U167:V167" si="454">SUM(U169:U170)</f>
        <v>0</v>
      </c>
      <c r="V167" s="104">
        <f t="shared" si="454"/>
        <v>0</v>
      </c>
      <c r="W167" s="85">
        <f>+T167-U167-V167</f>
        <v>106703930</v>
      </c>
      <c r="Y167" s="112" t="s">
        <v>12</v>
      </c>
      <c r="Z167" s="113">
        <f>SUM(Z169:Z170)</f>
        <v>106703930</v>
      </c>
      <c r="AA167" s="122">
        <f t="shared" ref="AA167:AB167" si="455">SUM(AA169:AA170)</f>
        <v>0</v>
      </c>
      <c r="AB167" s="122">
        <f t="shared" si="455"/>
        <v>0</v>
      </c>
      <c r="AC167" s="113">
        <f>+Z167-AA167-AB167</f>
        <v>106703930</v>
      </c>
      <c r="AE167" s="141" t="s">
        <v>12</v>
      </c>
      <c r="AF167" s="142">
        <f>SUM(AF169:AF170)</f>
        <v>106703930</v>
      </c>
      <c r="AG167" s="151">
        <f t="shared" ref="AG167:AH167" si="456">SUM(AG169:AG170)</f>
        <v>0</v>
      </c>
      <c r="AH167" s="151">
        <f t="shared" si="456"/>
        <v>0</v>
      </c>
      <c r="AI167" s="142">
        <f>+AF167-AG167-AH167</f>
        <v>106703930</v>
      </c>
      <c r="AK167" s="171" t="s">
        <v>12</v>
      </c>
      <c r="AL167" s="172">
        <f>SUM(AL169:AL170)</f>
        <v>106703930</v>
      </c>
      <c r="AM167" s="181">
        <f t="shared" ref="AM167:AN167" si="457">SUM(AM169:AM170)</f>
        <v>0</v>
      </c>
      <c r="AN167" s="181">
        <f t="shared" si="457"/>
        <v>0</v>
      </c>
      <c r="AO167" s="172">
        <f>+AL167-AM167-AN167</f>
        <v>106703930</v>
      </c>
      <c r="AQ167" s="141" t="s">
        <v>12</v>
      </c>
      <c r="AR167" s="142">
        <f>SUM(AR169:AR170)</f>
        <v>106703930</v>
      </c>
      <c r="AS167" s="151">
        <f t="shared" ref="AS167:AT167" si="458">SUM(AS169:AS170)</f>
        <v>0</v>
      </c>
      <c r="AT167" s="151">
        <f t="shared" si="458"/>
        <v>0</v>
      </c>
      <c r="AU167" s="142">
        <f>+AR167-AS167-AT167</f>
        <v>106703930</v>
      </c>
      <c r="AW167" s="203" t="s">
        <v>12</v>
      </c>
      <c r="AX167" s="204">
        <f>SUM(AX169:AX170)</f>
        <v>106703930</v>
      </c>
      <c r="AY167" s="213">
        <v>0</v>
      </c>
      <c r="AZ167" s="213">
        <v>0</v>
      </c>
      <c r="BA167" s="204">
        <f>+AX167-AY167-AZ167</f>
        <v>106703930</v>
      </c>
      <c r="BC167" s="235" t="s">
        <v>12</v>
      </c>
      <c r="BD167" s="236">
        <f>SUM(BD169:BD170)</f>
        <v>106703930</v>
      </c>
      <c r="BE167" s="236">
        <f t="shared" ref="BE167:BF167" si="459">SUM(BE169:BE170)</f>
        <v>0</v>
      </c>
      <c r="BF167" s="236">
        <f t="shared" si="459"/>
        <v>0</v>
      </c>
      <c r="BG167" s="236">
        <f>+BD167-BE167-BF167</f>
        <v>106703930</v>
      </c>
      <c r="BI167" s="258" t="s">
        <v>12</v>
      </c>
      <c r="BJ167" s="181">
        <f>SUM(BJ169:BJ170)</f>
        <v>106703930</v>
      </c>
      <c r="BK167" s="181">
        <f t="shared" ref="BK167:BL167" si="460">SUM(BK169:BK170)</f>
        <v>0</v>
      </c>
      <c r="BL167" s="181">
        <f t="shared" si="460"/>
        <v>0</v>
      </c>
      <c r="BM167" s="181">
        <f>+BJ167-BK167-BL167</f>
        <v>106703930</v>
      </c>
      <c r="BO167" s="276" t="s">
        <v>12</v>
      </c>
      <c r="BP167" s="277">
        <f>SUM(BP169:BP170)</f>
        <v>106703930</v>
      </c>
      <c r="BQ167" s="277">
        <f t="shared" ref="BQ167:BR167" si="461">SUM(BQ169:BQ170)</f>
        <v>0</v>
      </c>
      <c r="BR167" s="277">
        <f t="shared" si="461"/>
        <v>0</v>
      </c>
      <c r="BS167" s="277">
        <f>+BP167-BQ167-BR167</f>
        <v>106703930</v>
      </c>
      <c r="BU167" s="371" t="s">
        <v>12</v>
      </c>
      <c r="BV167" s="373">
        <f>SUM(BV169:BV170)</f>
        <v>106703930</v>
      </c>
      <c r="BW167" s="373">
        <f t="shared" ref="BW167:BX167" si="462">SUM(BW169:BW170)</f>
        <v>0</v>
      </c>
      <c r="BX167" s="373">
        <f t="shared" si="462"/>
        <v>0</v>
      </c>
      <c r="BY167" s="373">
        <f>+BV167-BW167-BX167</f>
        <v>106703930</v>
      </c>
      <c r="BZ167" s="268">
        <f>+BY167</f>
        <v>106703930</v>
      </c>
      <c r="CA167" s="196">
        <f>+BZ168-BZ167</f>
        <v>0</v>
      </c>
      <c r="CB167" s="195"/>
    </row>
    <row r="168" spans="1:80" ht="22.5" customHeight="1" x14ac:dyDescent="0.2">
      <c r="A168" s="11" t="s">
        <v>0</v>
      </c>
      <c r="B168" s="295"/>
      <c r="C168" s="295"/>
      <c r="D168" s="295"/>
      <c r="E168" s="295"/>
      <c r="G168" s="27" t="s">
        <v>0</v>
      </c>
      <c r="H168" s="28"/>
      <c r="I168" s="309"/>
      <c r="J168" s="309"/>
      <c r="K168" s="28"/>
      <c r="M168" s="56" t="s">
        <v>0</v>
      </c>
      <c r="N168" s="57"/>
      <c r="O168" s="57"/>
      <c r="P168" s="57"/>
      <c r="Q168" s="57"/>
      <c r="S168" s="86" t="s">
        <v>0</v>
      </c>
      <c r="T168" s="87"/>
      <c r="U168" s="105"/>
      <c r="V168" s="105"/>
      <c r="W168" s="87"/>
      <c r="Y168" s="114" t="s">
        <v>0</v>
      </c>
      <c r="Z168" s="115"/>
      <c r="AA168" s="123"/>
      <c r="AB168" s="123"/>
      <c r="AC168" s="115"/>
      <c r="AE168" s="143" t="s">
        <v>0</v>
      </c>
      <c r="AF168" s="144"/>
      <c r="AG168" s="152"/>
      <c r="AH168" s="152"/>
      <c r="AI168" s="144"/>
      <c r="AK168" s="173" t="s">
        <v>0</v>
      </c>
      <c r="AL168" s="174"/>
      <c r="AM168" s="182"/>
      <c r="AN168" s="182"/>
      <c r="AO168" s="174"/>
      <c r="AQ168" s="143" t="s">
        <v>0</v>
      </c>
      <c r="AR168" s="144"/>
      <c r="AS168" s="152"/>
      <c r="AT168" s="152"/>
      <c r="AU168" s="144"/>
      <c r="AW168" s="205" t="s">
        <v>0</v>
      </c>
      <c r="AX168" s="206"/>
      <c r="AY168" s="214"/>
      <c r="AZ168" s="214"/>
      <c r="BA168" s="206"/>
      <c r="BC168" s="237" t="s">
        <v>0</v>
      </c>
      <c r="BD168" s="238"/>
      <c r="BE168" s="238"/>
      <c r="BF168" s="238"/>
      <c r="BG168" s="238"/>
      <c r="BI168" s="259" t="s">
        <v>0</v>
      </c>
      <c r="BJ168" s="182"/>
      <c r="BK168" s="182"/>
      <c r="BL168" s="182"/>
      <c r="BM168" s="182"/>
      <c r="BO168" s="278" t="s">
        <v>0</v>
      </c>
      <c r="BP168" s="279"/>
      <c r="BQ168" s="279"/>
      <c r="BR168" s="279"/>
      <c r="BS168" s="279"/>
      <c r="BU168" s="437" t="s">
        <v>0</v>
      </c>
      <c r="BV168" s="438"/>
      <c r="BW168" s="438"/>
      <c r="BX168" s="438"/>
      <c r="BY168" s="438"/>
      <c r="BZ168" s="195">
        <v>106703930</v>
      </c>
      <c r="CB168" s="195"/>
    </row>
    <row r="169" spans="1:80" ht="22.5" customHeight="1" x14ac:dyDescent="0.2">
      <c r="A169" s="13" t="s">
        <v>34</v>
      </c>
      <c r="B169" s="363">
        <v>94017406</v>
      </c>
      <c r="C169" s="301">
        <v>0</v>
      </c>
      <c r="D169" s="301">
        <v>0</v>
      </c>
      <c r="E169" s="72">
        <f t="shared" ref="E169:E170" si="463">+B169-C169-D169</f>
        <v>94017406</v>
      </c>
      <c r="G169" s="29" t="s">
        <v>34</v>
      </c>
      <c r="H169" s="30">
        <f>+E169</f>
        <v>94017406</v>
      </c>
      <c r="I169" s="75">
        <v>0</v>
      </c>
      <c r="J169" s="75">
        <v>0</v>
      </c>
      <c r="K169" s="30">
        <f>+H169-I169-J169</f>
        <v>94017406</v>
      </c>
      <c r="M169" s="58" t="s">
        <v>34</v>
      </c>
      <c r="N169" s="59">
        <f t="shared" ref="N169:N170" si="464">+K169</f>
        <v>94017406</v>
      </c>
      <c r="O169" s="59">
        <v>0</v>
      </c>
      <c r="P169" s="59">
        <v>0</v>
      </c>
      <c r="Q169" s="59">
        <f>+N169-O169-P169</f>
        <v>94017406</v>
      </c>
      <c r="S169" s="88" t="s">
        <v>34</v>
      </c>
      <c r="T169" s="89">
        <f t="shared" ref="T169:T170" si="465">+Q169</f>
        <v>94017406</v>
      </c>
      <c r="U169" s="93">
        <v>0</v>
      </c>
      <c r="V169" s="93">
        <v>0</v>
      </c>
      <c r="W169" s="89">
        <f>+T169-U169-V169</f>
        <v>94017406</v>
      </c>
      <c r="Y169" s="116" t="s">
        <v>34</v>
      </c>
      <c r="Z169" s="117">
        <f t="shared" ref="Z169:Z170" si="466">+W169</f>
        <v>94017406</v>
      </c>
      <c r="AA169" s="118">
        <v>0</v>
      </c>
      <c r="AB169" s="118">
        <v>0</v>
      </c>
      <c r="AC169" s="117">
        <f>+Z169-AA169-AB169</f>
        <v>94017406</v>
      </c>
      <c r="AE169" s="145" t="s">
        <v>34</v>
      </c>
      <c r="AF169" s="146">
        <f t="shared" ref="AF169:AF170" si="467">+AC169</f>
        <v>94017406</v>
      </c>
      <c r="AG169" s="147">
        <v>0</v>
      </c>
      <c r="AH169" s="147">
        <v>0</v>
      </c>
      <c r="AI169" s="146">
        <f>+AF169-AG169-AH169</f>
        <v>94017406</v>
      </c>
      <c r="AK169" s="175" t="s">
        <v>34</v>
      </c>
      <c r="AL169" s="176">
        <f t="shared" ref="AL169:AL170" si="468">+AI169</f>
        <v>94017406</v>
      </c>
      <c r="AM169" s="177">
        <v>0</v>
      </c>
      <c r="AN169" s="177">
        <v>0</v>
      </c>
      <c r="AO169" s="176">
        <f>+AL169-AM169-AN169</f>
        <v>94017406</v>
      </c>
      <c r="AQ169" s="145" t="s">
        <v>34</v>
      </c>
      <c r="AR169" s="146">
        <f t="shared" ref="AR169:AR170" si="469">+AO169</f>
        <v>94017406</v>
      </c>
      <c r="AS169" s="147">
        <v>0</v>
      </c>
      <c r="AT169" s="147">
        <v>0</v>
      </c>
      <c r="AU169" s="146">
        <f>+AR169-AS169-AT169</f>
        <v>94017406</v>
      </c>
      <c r="AW169" s="207" t="s">
        <v>34</v>
      </c>
      <c r="AX169" s="208">
        <f t="shared" ref="AX169:AX170" si="470">+AU169</f>
        <v>94017406</v>
      </c>
      <c r="AY169" s="209">
        <v>0</v>
      </c>
      <c r="AZ169" s="209">
        <v>0</v>
      </c>
      <c r="BA169" s="208">
        <f>+AX169-AY169-AZ169</f>
        <v>94017406</v>
      </c>
      <c r="BC169" s="239" t="s">
        <v>34</v>
      </c>
      <c r="BD169" s="240">
        <f t="shared" ref="BD169:BD170" si="471">+BA169</f>
        <v>94017406</v>
      </c>
      <c r="BE169" s="240">
        <v>0</v>
      </c>
      <c r="BF169" s="240">
        <v>0</v>
      </c>
      <c r="BG169" s="240">
        <f>+BD169-BE169-BF169</f>
        <v>94017406</v>
      </c>
      <c r="BI169" s="183" t="s">
        <v>34</v>
      </c>
      <c r="BJ169" s="177">
        <f t="shared" ref="BJ169:BJ170" si="472">+BG169</f>
        <v>94017406</v>
      </c>
      <c r="BK169" s="357">
        <v>0</v>
      </c>
      <c r="BL169" s="357">
        <v>0</v>
      </c>
      <c r="BM169" s="177">
        <f>+BJ169-BK169-BL169</f>
        <v>94017406</v>
      </c>
      <c r="BO169" s="280" t="s">
        <v>34</v>
      </c>
      <c r="BP169" s="281">
        <f t="shared" ref="BP169:BP170" si="473">+BM169</f>
        <v>94017406</v>
      </c>
      <c r="BQ169" s="358">
        <v>0</v>
      </c>
      <c r="BR169" s="358">
        <v>0</v>
      </c>
      <c r="BS169" s="281">
        <f>+BP169-BQ169-BR169</f>
        <v>94017406</v>
      </c>
      <c r="BU169" s="436" t="s">
        <v>34</v>
      </c>
      <c r="BV169" s="435">
        <f>+B169</f>
        <v>94017406</v>
      </c>
      <c r="BW169" s="435">
        <f>+C169+I169+O169+U169+AA169+AG169+AM169+AS169+AY169+BE169+BK169+BQ169</f>
        <v>0</v>
      </c>
      <c r="BX169" s="435">
        <f>+D169+J169+P169+V169+AB169+AH169+AN169+AT169+AZ169+BF169+BL169+BR169</f>
        <v>0</v>
      </c>
      <c r="BY169" s="435">
        <f t="shared" ref="BY169:BY170" si="474">+BV169-BW169-BX169</f>
        <v>94017406</v>
      </c>
      <c r="CB169" s="195"/>
    </row>
    <row r="170" spans="1:80" ht="22.5" customHeight="1" x14ac:dyDescent="0.2">
      <c r="A170" s="14" t="s">
        <v>23</v>
      </c>
      <c r="B170" s="363">
        <v>12686524</v>
      </c>
      <c r="C170" s="301">
        <v>0</v>
      </c>
      <c r="D170" s="301">
        <v>0</v>
      </c>
      <c r="E170" s="72">
        <f t="shared" si="463"/>
        <v>12686524</v>
      </c>
      <c r="G170" s="35" t="s">
        <v>23</v>
      </c>
      <c r="H170" s="30">
        <f>+E170</f>
        <v>12686524</v>
      </c>
      <c r="I170" s="75">
        <v>0</v>
      </c>
      <c r="J170" s="75">
        <v>0</v>
      </c>
      <c r="K170" s="30">
        <f>+H170-I170-J170</f>
        <v>12686524</v>
      </c>
      <c r="M170" s="64" t="s">
        <v>23</v>
      </c>
      <c r="N170" s="59">
        <f t="shared" si="464"/>
        <v>12686524</v>
      </c>
      <c r="O170" s="59">
        <v>0</v>
      </c>
      <c r="P170" s="59">
        <v>0</v>
      </c>
      <c r="Q170" s="59">
        <f>+N170-O170-P170</f>
        <v>12686524</v>
      </c>
      <c r="S170" s="96" t="s">
        <v>23</v>
      </c>
      <c r="T170" s="89">
        <f t="shared" si="465"/>
        <v>12686524</v>
      </c>
      <c r="U170" s="93">
        <v>0</v>
      </c>
      <c r="V170" s="93">
        <v>0</v>
      </c>
      <c r="W170" s="89">
        <f>+T170-U170-V170</f>
        <v>12686524</v>
      </c>
      <c r="Y170" s="127" t="s">
        <v>23</v>
      </c>
      <c r="Z170" s="117">
        <f t="shared" si="466"/>
        <v>12686524</v>
      </c>
      <c r="AA170" s="118">
        <v>0</v>
      </c>
      <c r="AB170" s="118">
        <v>0</v>
      </c>
      <c r="AC170" s="117">
        <f>+Z170-AA170-AB170</f>
        <v>12686524</v>
      </c>
      <c r="AE170" s="156" t="s">
        <v>23</v>
      </c>
      <c r="AF170" s="146">
        <f t="shared" si="467"/>
        <v>12686524</v>
      </c>
      <c r="AG170" s="147">
        <v>0</v>
      </c>
      <c r="AH170" s="147">
        <v>0</v>
      </c>
      <c r="AI170" s="146">
        <f>+AF170-AG170-AH170</f>
        <v>12686524</v>
      </c>
      <c r="AK170" s="188" t="s">
        <v>23</v>
      </c>
      <c r="AL170" s="176">
        <f t="shared" si="468"/>
        <v>12686524</v>
      </c>
      <c r="AM170" s="177">
        <v>0</v>
      </c>
      <c r="AN170" s="177">
        <v>0</v>
      </c>
      <c r="AO170" s="176">
        <f>+AL170-AM170-AN170</f>
        <v>12686524</v>
      </c>
      <c r="AQ170" s="156" t="s">
        <v>23</v>
      </c>
      <c r="AR170" s="146">
        <f t="shared" si="469"/>
        <v>12686524</v>
      </c>
      <c r="AS170" s="147">
        <v>0</v>
      </c>
      <c r="AT170" s="147">
        <v>0</v>
      </c>
      <c r="AU170" s="146">
        <f>+AR170-AS170-AT170</f>
        <v>12686524</v>
      </c>
      <c r="AW170" s="220" t="s">
        <v>23</v>
      </c>
      <c r="AX170" s="208">
        <f t="shared" si="470"/>
        <v>12686524</v>
      </c>
      <c r="AY170" s="209">
        <v>0</v>
      </c>
      <c r="AZ170" s="209">
        <v>0</v>
      </c>
      <c r="BA170" s="208">
        <f>+AX170-AY170-AZ170</f>
        <v>12686524</v>
      </c>
      <c r="BC170" s="246" t="s">
        <v>23</v>
      </c>
      <c r="BD170" s="240">
        <f t="shared" si="471"/>
        <v>12686524</v>
      </c>
      <c r="BE170" s="240">
        <v>0</v>
      </c>
      <c r="BF170" s="240">
        <v>0</v>
      </c>
      <c r="BG170" s="240">
        <f>+BD170-BE170-BF170</f>
        <v>12686524</v>
      </c>
      <c r="BI170" s="263" t="s">
        <v>23</v>
      </c>
      <c r="BJ170" s="177">
        <f t="shared" si="472"/>
        <v>12686524</v>
      </c>
      <c r="BK170" s="357">
        <v>0</v>
      </c>
      <c r="BL170" s="357">
        <v>0</v>
      </c>
      <c r="BM170" s="177">
        <f>+BJ170-BK170-BL170</f>
        <v>12686524</v>
      </c>
      <c r="BO170" s="287" t="s">
        <v>23</v>
      </c>
      <c r="BP170" s="281">
        <f t="shared" si="473"/>
        <v>12686524</v>
      </c>
      <c r="BQ170" s="358">
        <v>0</v>
      </c>
      <c r="BR170" s="358">
        <v>0</v>
      </c>
      <c r="BS170" s="281">
        <f>+BP170-BQ170-BR170</f>
        <v>12686524</v>
      </c>
      <c r="BU170" s="441" t="s">
        <v>23</v>
      </c>
      <c r="BV170" s="435">
        <f>+B170</f>
        <v>12686524</v>
      </c>
      <c r="BW170" s="435">
        <f>+C170+I170+O170+U170+AA170+AG170+AM170+AS170+AY170+BE170+BK170+BQ170</f>
        <v>0</v>
      </c>
      <c r="BX170" s="435">
        <f>+D170+J170+P170+V170+AB170+AH170+AN170+AT170+AZ170+BF170+BL170+BR170</f>
        <v>0</v>
      </c>
      <c r="BY170" s="435">
        <f t="shared" si="474"/>
        <v>12686524</v>
      </c>
      <c r="CB170" s="195"/>
    </row>
    <row r="171" spans="1:80" ht="22.5" customHeight="1" x14ac:dyDescent="0.2">
      <c r="A171" s="2"/>
      <c r="C171" s="251"/>
      <c r="D171" s="251"/>
      <c r="E171" s="251"/>
      <c r="G171" s="36"/>
      <c r="H171" s="23"/>
      <c r="I171" s="312"/>
      <c r="J171" s="312"/>
      <c r="K171" s="23"/>
      <c r="M171" s="65"/>
      <c r="N171" s="52"/>
      <c r="O171" s="52"/>
      <c r="P171" s="52"/>
      <c r="Q171" s="52"/>
      <c r="S171" s="97"/>
      <c r="T171" s="82"/>
      <c r="U171" s="323"/>
      <c r="V171" s="323"/>
      <c r="W171" s="82"/>
      <c r="Y171" s="128"/>
      <c r="Z171" s="110"/>
      <c r="AA171" s="331"/>
      <c r="AB171" s="331"/>
      <c r="AC171" s="110"/>
      <c r="AE171" s="157"/>
      <c r="AF171" s="139"/>
      <c r="AG171" s="164"/>
      <c r="AH171" s="164"/>
      <c r="AI171" s="139"/>
      <c r="AK171" s="189"/>
      <c r="AL171" s="169"/>
      <c r="AM171" s="185"/>
      <c r="AN171" s="185"/>
      <c r="AO171" s="169"/>
      <c r="AQ171" s="157"/>
      <c r="AR171" s="139"/>
      <c r="AS171" s="164"/>
      <c r="AT171" s="164"/>
      <c r="AU171" s="139"/>
      <c r="AW171" s="221"/>
      <c r="AX171" s="201"/>
      <c r="AY171" s="217"/>
      <c r="AZ171" s="217"/>
      <c r="BA171" s="201"/>
      <c r="BC171" s="247"/>
      <c r="BD171" s="233"/>
      <c r="BE171" s="233"/>
      <c r="BF171" s="233"/>
      <c r="BG171" s="233"/>
      <c r="BI171" s="264"/>
      <c r="BJ171" s="185"/>
      <c r="BK171" s="185"/>
      <c r="BL171" s="185"/>
      <c r="BM171" s="185"/>
      <c r="BO171" s="288"/>
      <c r="BP171" s="274"/>
      <c r="BQ171" s="274"/>
      <c r="BR171" s="274"/>
      <c r="BS171" s="274"/>
      <c r="BU171" s="395"/>
      <c r="BV171" s="390"/>
      <c r="BW171" s="390"/>
      <c r="BX171" s="390"/>
      <c r="BY171" s="390"/>
      <c r="CB171" s="195"/>
    </row>
    <row r="172" spans="1:80" ht="22.5" customHeight="1" x14ac:dyDescent="0.2">
      <c r="A172" s="3"/>
      <c r="C172" s="251"/>
      <c r="D172" s="251"/>
      <c r="E172" s="251"/>
      <c r="G172" s="24"/>
      <c r="H172" s="23"/>
      <c r="I172" s="312"/>
      <c r="J172" s="312"/>
      <c r="K172" s="23"/>
      <c r="M172" s="53"/>
      <c r="N172" s="52"/>
      <c r="O172" s="52"/>
      <c r="P172" s="52"/>
      <c r="Q172" s="52"/>
      <c r="S172" s="83"/>
      <c r="T172" s="82"/>
      <c r="U172" s="323"/>
      <c r="V172" s="323"/>
      <c r="W172" s="82"/>
      <c r="Y172" s="111"/>
      <c r="Z172" s="110"/>
      <c r="AA172" s="331"/>
      <c r="AB172" s="331"/>
      <c r="AC172" s="110"/>
      <c r="AE172" s="140"/>
      <c r="AF172" s="139"/>
      <c r="AG172" s="164"/>
      <c r="AH172" s="164"/>
      <c r="AI172" s="139"/>
      <c r="AK172" s="170"/>
      <c r="AL172" s="169"/>
      <c r="AM172" s="185"/>
      <c r="AN172" s="185"/>
      <c r="AO172" s="169"/>
      <c r="AQ172" s="140"/>
      <c r="AR172" s="139"/>
      <c r="AS172" s="164"/>
      <c r="AT172" s="164"/>
      <c r="AU172" s="139"/>
      <c r="AW172" s="202"/>
      <c r="AX172" s="201"/>
      <c r="AY172" s="217"/>
      <c r="AZ172" s="217"/>
      <c r="BA172" s="201"/>
      <c r="BC172" s="234"/>
      <c r="BD172" s="233"/>
      <c r="BE172" s="233"/>
      <c r="BF172" s="233"/>
      <c r="BG172" s="233"/>
      <c r="BI172" s="257"/>
      <c r="BJ172" s="185"/>
      <c r="BK172" s="185"/>
      <c r="BL172" s="185"/>
      <c r="BM172" s="185"/>
      <c r="BO172" s="275"/>
      <c r="BP172" s="274"/>
      <c r="BQ172" s="274"/>
      <c r="BR172" s="274"/>
      <c r="BS172" s="274"/>
      <c r="BU172" s="391"/>
      <c r="BV172" s="390"/>
      <c r="BW172" s="390"/>
      <c r="BX172" s="390"/>
      <c r="BY172" s="390"/>
      <c r="CB172" s="195"/>
    </row>
    <row r="173" spans="1:80" ht="22.5" customHeight="1" x14ac:dyDescent="0.2">
      <c r="A173" s="1" t="s">
        <v>7</v>
      </c>
      <c r="C173" s="251"/>
      <c r="D173" s="251"/>
      <c r="E173" s="251"/>
      <c r="G173" s="22" t="s">
        <v>7</v>
      </c>
      <c r="H173" s="23"/>
      <c r="I173" s="312"/>
      <c r="J173" s="312"/>
      <c r="K173" s="23"/>
      <c r="M173" s="51" t="s">
        <v>7</v>
      </c>
      <c r="N173" s="52"/>
      <c r="O173" s="52"/>
      <c r="P173" s="52"/>
      <c r="Q173" s="52"/>
      <c r="S173" s="81" t="s">
        <v>7</v>
      </c>
      <c r="T173" s="82"/>
      <c r="U173" s="323"/>
      <c r="V173" s="323"/>
      <c r="W173" s="82"/>
      <c r="Y173" s="109" t="s">
        <v>7</v>
      </c>
      <c r="Z173" s="110"/>
      <c r="AA173" s="331"/>
      <c r="AB173" s="331"/>
      <c r="AC173" s="110"/>
      <c r="AE173" s="138" t="s">
        <v>7</v>
      </c>
      <c r="AF173" s="139"/>
      <c r="AG173" s="164"/>
      <c r="AH173" s="164"/>
      <c r="AI173" s="139"/>
      <c r="AK173" s="168" t="s">
        <v>7</v>
      </c>
      <c r="AL173" s="169"/>
      <c r="AM173" s="185"/>
      <c r="AN173" s="185"/>
      <c r="AO173" s="169"/>
      <c r="AQ173" s="138" t="s">
        <v>7</v>
      </c>
      <c r="AR173" s="139"/>
      <c r="AS173" s="164"/>
      <c r="AT173" s="164"/>
      <c r="AU173" s="139"/>
      <c r="AW173" s="200" t="s">
        <v>7</v>
      </c>
      <c r="AX173" s="201"/>
      <c r="AY173" s="217"/>
      <c r="AZ173" s="217"/>
      <c r="BA173" s="201"/>
      <c r="BC173" s="232" t="s">
        <v>7</v>
      </c>
      <c r="BD173" s="233"/>
      <c r="BE173" s="233"/>
      <c r="BF173" s="233"/>
      <c r="BG173" s="233"/>
      <c r="BI173" s="256" t="s">
        <v>7</v>
      </c>
      <c r="BJ173" s="185"/>
      <c r="BK173" s="185"/>
      <c r="BL173" s="185"/>
      <c r="BM173" s="185"/>
      <c r="BO173" s="273" t="s">
        <v>7</v>
      </c>
      <c r="BP173" s="274"/>
      <c r="BQ173" s="274"/>
      <c r="BR173" s="274"/>
      <c r="BS173" s="274"/>
      <c r="BU173" s="388" t="s">
        <v>7</v>
      </c>
      <c r="BV173" s="390"/>
      <c r="BW173" s="390"/>
      <c r="BX173" s="390"/>
      <c r="BY173" s="390"/>
      <c r="CB173" s="195"/>
    </row>
    <row r="174" spans="1:80" ht="22.5" customHeight="1" x14ac:dyDescent="0.2">
      <c r="A174" s="3"/>
      <c r="C174" s="251"/>
      <c r="D174" s="251"/>
      <c r="E174" s="251"/>
      <c r="G174" s="24"/>
      <c r="H174" s="23"/>
      <c r="I174" s="312"/>
      <c r="J174" s="312"/>
      <c r="K174" s="23"/>
      <c r="M174" s="53"/>
      <c r="N174" s="52"/>
      <c r="O174" s="52"/>
      <c r="P174" s="52"/>
      <c r="Q174" s="52"/>
      <c r="S174" s="83"/>
      <c r="T174" s="82"/>
      <c r="U174" s="323"/>
      <c r="V174" s="323"/>
      <c r="W174" s="82"/>
      <c r="Y174" s="111"/>
      <c r="Z174" s="110"/>
      <c r="AA174" s="331"/>
      <c r="AB174" s="331"/>
      <c r="AC174" s="110"/>
      <c r="AE174" s="140"/>
      <c r="AF174" s="139"/>
      <c r="AG174" s="164"/>
      <c r="AH174" s="164"/>
      <c r="AI174" s="139"/>
      <c r="AK174" s="170"/>
      <c r="AL174" s="169"/>
      <c r="AM174" s="185"/>
      <c r="AN174" s="185"/>
      <c r="AO174" s="169"/>
      <c r="AQ174" s="140"/>
      <c r="AR174" s="139"/>
      <c r="AS174" s="164"/>
      <c r="AT174" s="164"/>
      <c r="AU174" s="139"/>
      <c r="AW174" s="202"/>
      <c r="AX174" s="201"/>
      <c r="AY174" s="217"/>
      <c r="AZ174" s="217"/>
      <c r="BA174" s="201"/>
      <c r="BC174" s="234"/>
      <c r="BD174" s="233"/>
      <c r="BE174" s="233"/>
      <c r="BF174" s="233"/>
      <c r="BG174" s="233"/>
      <c r="BI174" s="257"/>
      <c r="BJ174" s="185"/>
      <c r="BK174" s="185"/>
      <c r="BL174" s="185"/>
      <c r="BM174" s="185"/>
      <c r="BO174" s="275"/>
      <c r="BP174" s="274"/>
      <c r="BQ174" s="274"/>
      <c r="BR174" s="274"/>
      <c r="BS174" s="274"/>
      <c r="BU174" s="391"/>
      <c r="BV174" s="390"/>
      <c r="BW174" s="390"/>
      <c r="BX174" s="390"/>
      <c r="BY174" s="390"/>
      <c r="CB174" s="195"/>
    </row>
    <row r="175" spans="1:80" s="18" customFormat="1" ht="22.5" customHeight="1" x14ac:dyDescent="0.2">
      <c r="A175" s="15" t="s">
        <v>12</v>
      </c>
      <c r="B175" s="294">
        <f>SUM(B177:B177)</f>
        <v>680384550</v>
      </c>
      <c r="C175" s="294">
        <f>SUM(C177:C177)</f>
        <v>0</v>
      </c>
      <c r="D175" s="294">
        <f>SUM(D177:D177)</f>
        <v>0</v>
      </c>
      <c r="E175" s="294">
        <f>+B175-C175-D175</f>
        <v>680384550</v>
      </c>
      <c r="G175" s="25" t="s">
        <v>12</v>
      </c>
      <c r="H175" s="26">
        <f>SUM(H177:H177)</f>
        <v>680384550</v>
      </c>
      <c r="I175" s="308">
        <f>SUM(I177:I177)</f>
        <v>0</v>
      </c>
      <c r="J175" s="308">
        <f>SUM(J177:J177)</f>
        <v>0</v>
      </c>
      <c r="K175" s="26">
        <f>+H175-I175-J175</f>
        <v>680384550</v>
      </c>
      <c r="M175" s="54" t="s">
        <v>12</v>
      </c>
      <c r="N175" s="55">
        <f>SUM(N177:N177)</f>
        <v>680384550</v>
      </c>
      <c r="O175" s="55">
        <f>SUM(O177:O177)</f>
        <v>0</v>
      </c>
      <c r="P175" s="55">
        <f>SUM(P177:P177)</f>
        <v>0</v>
      </c>
      <c r="Q175" s="55">
        <f>+N175-O175-P175</f>
        <v>680384550</v>
      </c>
      <c r="S175" s="84" t="s">
        <v>12</v>
      </c>
      <c r="T175" s="85">
        <f>SUM(T177:T177)</f>
        <v>680384550</v>
      </c>
      <c r="U175" s="104">
        <f>SUM(U177:U177)</f>
        <v>0</v>
      </c>
      <c r="V175" s="104">
        <f>SUM(V177:V177)</f>
        <v>0</v>
      </c>
      <c r="W175" s="85">
        <f>+T175-U175-V175</f>
        <v>680384550</v>
      </c>
      <c r="Y175" s="112" t="s">
        <v>12</v>
      </c>
      <c r="Z175" s="113">
        <f>SUM(Z177:Z177)</f>
        <v>680384550</v>
      </c>
      <c r="AA175" s="122">
        <f>SUM(AA177:AA177)</f>
        <v>0</v>
      </c>
      <c r="AB175" s="122">
        <f>SUM(AB177:AB177)</f>
        <v>0</v>
      </c>
      <c r="AC175" s="113">
        <f>+Z175-AA175-AB175</f>
        <v>680384550</v>
      </c>
      <c r="AE175" s="141" t="s">
        <v>12</v>
      </c>
      <c r="AF175" s="142">
        <f>SUM(AF177:AF177)</f>
        <v>680384550</v>
      </c>
      <c r="AG175" s="151">
        <f>SUM(AG177:AG177)</f>
        <v>0</v>
      </c>
      <c r="AH175" s="151">
        <f>SUM(AH177:AH177)</f>
        <v>0</v>
      </c>
      <c r="AI175" s="142">
        <f>+AF175-AG175-AH175</f>
        <v>680384550</v>
      </c>
      <c r="AK175" s="171" t="s">
        <v>12</v>
      </c>
      <c r="AL175" s="172">
        <f>SUM(AL177:AL177)</f>
        <v>680384550</v>
      </c>
      <c r="AM175" s="181">
        <f>SUM(AM177:AM177)</f>
        <v>0</v>
      </c>
      <c r="AN175" s="181">
        <f>SUM(AN177:AN177)</f>
        <v>0</v>
      </c>
      <c r="AO175" s="172">
        <f>+AL175-AM175-AN175</f>
        <v>680384550</v>
      </c>
      <c r="AQ175" s="141" t="s">
        <v>12</v>
      </c>
      <c r="AR175" s="142">
        <f>SUM(AR177:AR177)</f>
        <v>680384550</v>
      </c>
      <c r="AS175" s="151">
        <f>SUM(AS177:AS177)</f>
        <v>0</v>
      </c>
      <c r="AT175" s="151">
        <f>SUM(AT177:AT177)</f>
        <v>0</v>
      </c>
      <c r="AU175" s="142">
        <f>+AR175-AS175-AT175</f>
        <v>680384550</v>
      </c>
      <c r="AW175" s="203" t="s">
        <v>12</v>
      </c>
      <c r="AX175" s="204">
        <f>SUM(AX177:AX177)</f>
        <v>680384550</v>
      </c>
      <c r="AY175" s="213">
        <v>0</v>
      </c>
      <c r="AZ175" s="213">
        <v>0</v>
      </c>
      <c r="BA175" s="204">
        <f>+AX175-AY175-AZ175</f>
        <v>680384550</v>
      </c>
      <c r="BC175" s="235" t="s">
        <v>12</v>
      </c>
      <c r="BD175" s="236">
        <f>SUM(BD177:BD177)</f>
        <v>680384550</v>
      </c>
      <c r="BE175" s="236">
        <f>SUM(BE177:BE177)</f>
        <v>0</v>
      </c>
      <c r="BF175" s="236">
        <f>SUM(BF177:BF177)</f>
        <v>0</v>
      </c>
      <c r="BG175" s="236">
        <f>+BD175-BE175-BF175</f>
        <v>680384550</v>
      </c>
      <c r="BI175" s="258" t="s">
        <v>12</v>
      </c>
      <c r="BJ175" s="181">
        <f>SUM(BJ177:BJ177)</f>
        <v>680384550</v>
      </c>
      <c r="BK175" s="181">
        <f>SUM(BK177:BK177)</f>
        <v>0</v>
      </c>
      <c r="BL175" s="181">
        <f>SUM(BL177:BL177)</f>
        <v>0</v>
      </c>
      <c r="BM175" s="181">
        <f>+BJ175-BK175-BL175</f>
        <v>680384550</v>
      </c>
      <c r="BO175" s="276" t="s">
        <v>12</v>
      </c>
      <c r="BP175" s="277">
        <f>SUM(BP177:BP177)</f>
        <v>680384550</v>
      </c>
      <c r="BQ175" s="277">
        <f>SUM(BQ177:BQ177)</f>
        <v>0</v>
      </c>
      <c r="BR175" s="277">
        <f>SUM(BR177:BR177)</f>
        <v>0</v>
      </c>
      <c r="BS175" s="277">
        <f>+BP175-BQ175-BR175</f>
        <v>680384550</v>
      </c>
      <c r="BU175" s="371" t="s">
        <v>12</v>
      </c>
      <c r="BV175" s="373">
        <f>SUM(BV177:BV177)</f>
        <v>680384550</v>
      </c>
      <c r="BW175" s="373">
        <f>SUM(BW177:BW177)</f>
        <v>0</v>
      </c>
      <c r="BX175" s="373">
        <f>SUM(BX177:BX177)</f>
        <v>0</v>
      </c>
      <c r="BY175" s="373">
        <f>+BV175-BW175-BX175</f>
        <v>680384550</v>
      </c>
      <c r="BZ175" s="268">
        <f>+BY175</f>
        <v>680384550</v>
      </c>
      <c r="CA175" s="196">
        <f>+BZ176-BZ175</f>
        <v>0</v>
      </c>
      <c r="CB175" s="195"/>
    </row>
    <row r="176" spans="1:80" ht="22.5" customHeight="1" x14ac:dyDescent="0.2">
      <c r="A176" s="11" t="s">
        <v>0</v>
      </c>
      <c r="B176" s="295"/>
      <c r="C176" s="295"/>
      <c r="D176" s="295"/>
      <c r="E176" s="295"/>
      <c r="G176" s="27" t="s">
        <v>0</v>
      </c>
      <c r="H176" s="28"/>
      <c r="I176" s="309"/>
      <c r="J176" s="309"/>
      <c r="K176" s="28"/>
      <c r="M176" s="56" t="s">
        <v>0</v>
      </c>
      <c r="N176" s="57"/>
      <c r="O176" s="57"/>
      <c r="P176" s="57"/>
      <c r="Q176" s="57"/>
      <c r="S176" s="86" t="s">
        <v>0</v>
      </c>
      <c r="T176" s="87"/>
      <c r="U176" s="105"/>
      <c r="V176" s="105"/>
      <c r="W176" s="87"/>
      <c r="Y176" s="114" t="s">
        <v>0</v>
      </c>
      <c r="Z176" s="115"/>
      <c r="AA176" s="123"/>
      <c r="AB176" s="123"/>
      <c r="AC176" s="115"/>
      <c r="AE176" s="143" t="s">
        <v>0</v>
      </c>
      <c r="AF176" s="144"/>
      <c r="AG176" s="152"/>
      <c r="AH176" s="152"/>
      <c r="AI176" s="144"/>
      <c r="AK176" s="173" t="s">
        <v>0</v>
      </c>
      <c r="AL176" s="174"/>
      <c r="AM176" s="182"/>
      <c r="AN176" s="182"/>
      <c r="AO176" s="174"/>
      <c r="AQ176" s="143" t="s">
        <v>0</v>
      </c>
      <c r="AR176" s="144"/>
      <c r="AS176" s="152"/>
      <c r="AT176" s="152"/>
      <c r="AU176" s="144"/>
      <c r="AW176" s="205" t="s">
        <v>0</v>
      </c>
      <c r="AX176" s="206"/>
      <c r="AY176" s="214"/>
      <c r="AZ176" s="214"/>
      <c r="BA176" s="206"/>
      <c r="BC176" s="237" t="s">
        <v>0</v>
      </c>
      <c r="BD176" s="238"/>
      <c r="BE176" s="238"/>
      <c r="BF176" s="238"/>
      <c r="BG176" s="238"/>
      <c r="BI176" s="259" t="s">
        <v>0</v>
      </c>
      <c r="BJ176" s="182"/>
      <c r="BK176" s="182"/>
      <c r="BL176" s="182"/>
      <c r="BM176" s="182"/>
      <c r="BO176" s="278" t="s">
        <v>0</v>
      </c>
      <c r="BP176" s="279"/>
      <c r="BQ176" s="279"/>
      <c r="BR176" s="279"/>
      <c r="BS176" s="279"/>
      <c r="BU176" s="437" t="s">
        <v>0</v>
      </c>
      <c r="BV176" s="438"/>
      <c r="BW176" s="438"/>
      <c r="BX176" s="438"/>
      <c r="BY176" s="438"/>
      <c r="BZ176" s="195">
        <v>680384550</v>
      </c>
      <c r="CB176" s="195"/>
    </row>
    <row r="177" spans="1:80" ht="22.5" customHeight="1" x14ac:dyDescent="0.2">
      <c r="A177" s="13" t="s">
        <v>30</v>
      </c>
      <c r="B177" s="363">
        <v>680384550</v>
      </c>
      <c r="C177" s="301">
        <v>0</v>
      </c>
      <c r="D177" s="301">
        <v>0</v>
      </c>
      <c r="E177" s="72">
        <f t="shared" ref="E177" si="475">+B177-C177-D177</f>
        <v>680384550</v>
      </c>
      <c r="G177" s="29" t="s">
        <v>30</v>
      </c>
      <c r="H177" s="30">
        <f>+E177</f>
        <v>680384550</v>
      </c>
      <c r="I177" s="75">
        <v>0</v>
      </c>
      <c r="J177" s="75">
        <v>0</v>
      </c>
      <c r="K177" s="30">
        <f>+H177-I177-J177</f>
        <v>680384550</v>
      </c>
      <c r="M177" s="58" t="s">
        <v>30</v>
      </c>
      <c r="N177" s="59">
        <f t="shared" ref="N177" si="476">+K177</f>
        <v>680384550</v>
      </c>
      <c r="O177" s="59">
        <v>0</v>
      </c>
      <c r="P177" s="59">
        <v>0</v>
      </c>
      <c r="Q177" s="59">
        <f>+N177-O177-P177</f>
        <v>680384550</v>
      </c>
      <c r="S177" s="88" t="s">
        <v>30</v>
      </c>
      <c r="T177" s="89">
        <f t="shared" ref="T177" si="477">+Q177</f>
        <v>680384550</v>
      </c>
      <c r="U177" s="93">
        <v>0</v>
      </c>
      <c r="V177" s="93">
        <v>0</v>
      </c>
      <c r="W177" s="89">
        <f>+T177-U177-V177</f>
        <v>680384550</v>
      </c>
      <c r="Y177" s="116" t="s">
        <v>30</v>
      </c>
      <c r="Z177" s="117">
        <f t="shared" ref="Z177" si="478">+W177</f>
        <v>680384550</v>
      </c>
      <c r="AA177" s="118">
        <v>0</v>
      </c>
      <c r="AB177" s="118">
        <v>0</v>
      </c>
      <c r="AC177" s="117">
        <f>+Z177-AA177-AB177</f>
        <v>680384550</v>
      </c>
      <c r="AE177" s="145" t="s">
        <v>30</v>
      </c>
      <c r="AF177" s="146">
        <f t="shared" ref="AF177" si="479">+AC177</f>
        <v>680384550</v>
      </c>
      <c r="AG177" s="147">
        <v>0</v>
      </c>
      <c r="AH177" s="147">
        <v>0</v>
      </c>
      <c r="AI177" s="146">
        <f>+AF177-AG177-AH177</f>
        <v>680384550</v>
      </c>
      <c r="AK177" s="175" t="s">
        <v>30</v>
      </c>
      <c r="AL177" s="176">
        <f t="shared" ref="AL177" si="480">+AI177</f>
        <v>680384550</v>
      </c>
      <c r="AM177" s="177">
        <v>0</v>
      </c>
      <c r="AN177" s="177">
        <v>0</v>
      </c>
      <c r="AO177" s="176">
        <f>+AL177-AM177-AN177</f>
        <v>680384550</v>
      </c>
      <c r="AQ177" s="145" t="s">
        <v>30</v>
      </c>
      <c r="AR177" s="146">
        <f t="shared" ref="AR177" si="481">+AO177</f>
        <v>680384550</v>
      </c>
      <c r="AS177" s="147">
        <v>0</v>
      </c>
      <c r="AT177" s="147">
        <v>0</v>
      </c>
      <c r="AU177" s="146">
        <f>+AR177-AS177-AT177</f>
        <v>680384550</v>
      </c>
      <c r="AW177" s="207" t="s">
        <v>30</v>
      </c>
      <c r="AX177" s="208">
        <f t="shared" ref="AX177" si="482">+AU177</f>
        <v>680384550</v>
      </c>
      <c r="AY177" s="209">
        <v>0</v>
      </c>
      <c r="AZ177" s="209">
        <v>0</v>
      </c>
      <c r="BA177" s="208">
        <f>+AX177-AY177-AZ177</f>
        <v>680384550</v>
      </c>
      <c r="BC177" s="239" t="s">
        <v>30</v>
      </c>
      <c r="BD177" s="240">
        <f t="shared" ref="BD177" si="483">+BA177</f>
        <v>680384550</v>
      </c>
      <c r="BE177" s="240">
        <v>0</v>
      </c>
      <c r="BF177" s="240">
        <v>0</v>
      </c>
      <c r="BG177" s="240">
        <f>+BD177-BE177-BF177</f>
        <v>680384550</v>
      </c>
      <c r="BI177" s="183" t="s">
        <v>30</v>
      </c>
      <c r="BJ177" s="177">
        <f t="shared" ref="BJ177" si="484">+BG177</f>
        <v>680384550</v>
      </c>
      <c r="BK177" s="177">
        <v>0</v>
      </c>
      <c r="BL177" s="177">
        <v>0</v>
      </c>
      <c r="BM177" s="177">
        <f>+BJ177-BK177-BL177</f>
        <v>680384550</v>
      </c>
      <c r="BO177" s="280" t="s">
        <v>30</v>
      </c>
      <c r="BP177" s="281">
        <f t="shared" ref="BP177" si="485">+BM177</f>
        <v>680384550</v>
      </c>
      <c r="BQ177" s="358">
        <v>0</v>
      </c>
      <c r="BR177" s="358">
        <v>0</v>
      </c>
      <c r="BS177" s="281">
        <f>+BP177-BQ177-BR177</f>
        <v>680384550</v>
      </c>
      <c r="BU177" s="436" t="s">
        <v>30</v>
      </c>
      <c r="BV177" s="435">
        <f>+B177</f>
        <v>680384550</v>
      </c>
      <c r="BW177" s="435">
        <f>+C177+I177+O177+U177+AA177+AG177+AM177+AS177+AY177+BE177+BK177+BQ177</f>
        <v>0</v>
      </c>
      <c r="BX177" s="435">
        <f>+D177+J177+P177+V177+AB177+AH177+AN177+AT177+AZ177+BF177+BL177+BR177</f>
        <v>0</v>
      </c>
      <c r="BY177" s="435">
        <f t="shared" ref="BY177" si="486">+BV177-BW177-BX177</f>
        <v>680384550</v>
      </c>
      <c r="CB177" s="195"/>
    </row>
    <row r="178" spans="1:80" ht="22.5" customHeight="1" x14ac:dyDescent="0.2">
      <c r="A178" s="3"/>
      <c r="C178" s="251"/>
      <c r="D178" s="251"/>
      <c r="E178" s="251"/>
      <c r="G178" s="24"/>
      <c r="H178" s="23"/>
      <c r="I178" s="312"/>
      <c r="J178" s="312"/>
      <c r="K178" s="23"/>
      <c r="M178" s="53"/>
      <c r="N178" s="52"/>
      <c r="O178" s="52"/>
      <c r="P178" s="52"/>
      <c r="Q178" s="52"/>
      <c r="S178" s="83"/>
      <c r="T178" s="82"/>
      <c r="U178" s="323"/>
      <c r="V178" s="323"/>
      <c r="W178" s="82"/>
      <c r="Y178" s="111"/>
      <c r="Z178" s="110"/>
      <c r="AA178" s="331"/>
      <c r="AB178" s="331"/>
      <c r="AC178" s="110"/>
      <c r="AE178" s="140"/>
      <c r="AF178" s="139"/>
      <c r="AG178" s="164"/>
      <c r="AH178" s="164"/>
      <c r="AI178" s="139"/>
      <c r="AK178" s="170"/>
      <c r="AL178" s="169"/>
      <c r="AM178" s="185"/>
      <c r="AN178" s="185"/>
      <c r="AO178" s="169"/>
      <c r="AQ178" s="140"/>
      <c r="AR178" s="139"/>
      <c r="AS178" s="164"/>
      <c r="AT178" s="164"/>
      <c r="AU178" s="139"/>
      <c r="AW178" s="202"/>
      <c r="AX178" s="201"/>
      <c r="AY178" s="217"/>
      <c r="AZ178" s="217"/>
      <c r="BA178" s="201"/>
      <c r="BC178" s="234"/>
      <c r="BD178" s="233"/>
      <c r="BE178" s="233"/>
      <c r="BF178" s="233"/>
      <c r="BG178" s="233"/>
      <c r="BI178" s="257"/>
      <c r="BJ178" s="185"/>
      <c r="BK178" s="185"/>
      <c r="BL178" s="185"/>
      <c r="BM178" s="185"/>
      <c r="BO178" s="275"/>
      <c r="BP178" s="274"/>
      <c r="BQ178" s="274"/>
      <c r="BR178" s="274"/>
      <c r="BS178" s="274"/>
      <c r="BU178" s="391"/>
      <c r="BV178" s="390"/>
      <c r="BW178" s="390"/>
      <c r="BX178" s="390"/>
      <c r="BY178" s="390"/>
      <c r="CB178" s="195"/>
    </row>
    <row r="179" spans="1:80" ht="22.5" customHeight="1" x14ac:dyDescent="0.2">
      <c r="A179" s="3"/>
      <c r="C179" s="251"/>
      <c r="D179" s="251"/>
      <c r="E179" s="251"/>
      <c r="G179" s="24"/>
      <c r="H179" s="23"/>
      <c r="I179" s="312"/>
      <c r="J179" s="312"/>
      <c r="K179" s="23"/>
      <c r="M179" s="53"/>
      <c r="N179" s="52"/>
      <c r="O179" s="52"/>
      <c r="P179" s="52"/>
      <c r="Q179" s="52"/>
      <c r="S179" s="83"/>
      <c r="T179" s="82"/>
      <c r="U179" s="323"/>
      <c r="V179" s="323"/>
      <c r="W179" s="82"/>
      <c r="Y179" s="111"/>
      <c r="Z179" s="110"/>
      <c r="AA179" s="331"/>
      <c r="AB179" s="331"/>
      <c r="AC179" s="110"/>
      <c r="AE179" s="140"/>
      <c r="AF179" s="139"/>
      <c r="AG179" s="164"/>
      <c r="AH179" s="164"/>
      <c r="AI179" s="139"/>
      <c r="AK179" s="170"/>
      <c r="AL179" s="169"/>
      <c r="AM179" s="185"/>
      <c r="AN179" s="185"/>
      <c r="AO179" s="169"/>
      <c r="AQ179" s="140"/>
      <c r="AR179" s="139"/>
      <c r="AS179" s="164"/>
      <c r="AT179" s="164"/>
      <c r="AU179" s="139"/>
      <c r="AW179" s="202"/>
      <c r="AX179" s="201"/>
      <c r="AY179" s="217"/>
      <c r="AZ179" s="217"/>
      <c r="BA179" s="201"/>
      <c r="BC179" s="234"/>
      <c r="BD179" s="233"/>
      <c r="BE179" s="233"/>
      <c r="BF179" s="233"/>
      <c r="BG179" s="233"/>
      <c r="BI179" s="257"/>
      <c r="BJ179" s="185"/>
      <c r="BK179" s="185"/>
      <c r="BL179" s="185"/>
      <c r="BM179" s="185"/>
      <c r="BO179" s="275"/>
      <c r="BP179" s="274"/>
      <c r="BQ179" s="274"/>
      <c r="BR179" s="274"/>
      <c r="BS179" s="274"/>
      <c r="BU179" s="391"/>
      <c r="BV179" s="390"/>
      <c r="BW179" s="390"/>
      <c r="BX179" s="390"/>
      <c r="BY179" s="390"/>
      <c r="CB179" s="195"/>
    </row>
    <row r="180" spans="1:80" ht="22.5" customHeight="1" x14ac:dyDescent="0.2">
      <c r="A180" s="1" t="s">
        <v>8</v>
      </c>
      <c r="C180" s="251"/>
      <c r="D180" s="251"/>
      <c r="E180" s="251"/>
      <c r="G180" s="22" t="s">
        <v>8</v>
      </c>
      <c r="H180" s="23"/>
      <c r="I180" s="312"/>
      <c r="J180" s="312"/>
      <c r="K180" s="23"/>
      <c r="M180" s="51" t="s">
        <v>8</v>
      </c>
      <c r="N180" s="52"/>
      <c r="O180" s="52"/>
      <c r="P180" s="52"/>
      <c r="Q180" s="52"/>
      <c r="S180" s="81" t="s">
        <v>8</v>
      </c>
      <c r="T180" s="82"/>
      <c r="U180" s="323"/>
      <c r="V180" s="323"/>
      <c r="W180" s="82"/>
      <c r="Y180" s="109" t="s">
        <v>8</v>
      </c>
      <c r="Z180" s="110"/>
      <c r="AA180" s="331"/>
      <c r="AB180" s="331"/>
      <c r="AC180" s="110"/>
      <c r="AE180" s="138" t="s">
        <v>8</v>
      </c>
      <c r="AF180" s="139"/>
      <c r="AG180" s="164"/>
      <c r="AH180" s="164"/>
      <c r="AI180" s="139"/>
      <c r="AK180" s="168" t="s">
        <v>8</v>
      </c>
      <c r="AL180" s="169"/>
      <c r="AM180" s="185"/>
      <c r="AN180" s="185"/>
      <c r="AO180" s="169"/>
      <c r="AQ180" s="138" t="s">
        <v>8</v>
      </c>
      <c r="AR180" s="139"/>
      <c r="AS180" s="164"/>
      <c r="AT180" s="164"/>
      <c r="AU180" s="139"/>
      <c r="AW180" s="200" t="s">
        <v>8</v>
      </c>
      <c r="AX180" s="201"/>
      <c r="AY180" s="217"/>
      <c r="AZ180" s="217"/>
      <c r="BA180" s="201"/>
      <c r="BC180" s="232" t="s">
        <v>8</v>
      </c>
      <c r="BD180" s="233"/>
      <c r="BE180" s="233"/>
      <c r="BF180" s="233"/>
      <c r="BG180" s="233"/>
      <c r="BI180" s="256" t="s">
        <v>8</v>
      </c>
      <c r="BJ180" s="185"/>
      <c r="BK180" s="185"/>
      <c r="BL180" s="185"/>
      <c r="BM180" s="185"/>
      <c r="BO180" s="273" t="s">
        <v>8</v>
      </c>
      <c r="BP180" s="274"/>
      <c r="BQ180" s="274"/>
      <c r="BR180" s="274"/>
      <c r="BS180" s="274"/>
      <c r="BU180" s="388" t="s">
        <v>8</v>
      </c>
      <c r="BV180" s="390"/>
      <c r="BW180" s="390"/>
      <c r="BX180" s="390"/>
      <c r="BY180" s="390"/>
      <c r="CB180" s="195"/>
    </row>
    <row r="181" spans="1:80" ht="22.5" customHeight="1" x14ac:dyDescent="0.2">
      <c r="A181" s="3"/>
      <c r="C181" s="251"/>
      <c r="D181" s="251"/>
      <c r="E181" s="251"/>
      <c r="G181" s="24"/>
      <c r="H181" s="23"/>
      <c r="I181" s="312"/>
      <c r="J181" s="312"/>
      <c r="K181" s="23"/>
      <c r="M181" s="53"/>
      <c r="N181" s="52"/>
      <c r="O181" s="52"/>
      <c r="P181" s="52"/>
      <c r="Q181" s="52"/>
      <c r="S181" s="83"/>
      <c r="T181" s="82"/>
      <c r="U181" s="323"/>
      <c r="V181" s="323"/>
      <c r="W181" s="82"/>
      <c r="Y181" s="111"/>
      <c r="Z181" s="110"/>
      <c r="AA181" s="331"/>
      <c r="AB181" s="331"/>
      <c r="AC181" s="110"/>
      <c r="AE181" s="140"/>
      <c r="AF181" s="139"/>
      <c r="AG181" s="164"/>
      <c r="AH181" s="164"/>
      <c r="AI181" s="139"/>
      <c r="AK181" s="170"/>
      <c r="AL181" s="169"/>
      <c r="AM181" s="185"/>
      <c r="AN181" s="185"/>
      <c r="AO181" s="169"/>
      <c r="AQ181" s="140"/>
      <c r="AR181" s="139"/>
      <c r="AS181" s="164"/>
      <c r="AT181" s="164"/>
      <c r="AU181" s="139"/>
      <c r="AW181" s="202"/>
      <c r="AX181" s="201"/>
      <c r="AY181" s="217"/>
      <c r="AZ181" s="217"/>
      <c r="BA181" s="201"/>
      <c r="BC181" s="234"/>
      <c r="BD181" s="233"/>
      <c r="BE181" s="233"/>
      <c r="BF181" s="233"/>
      <c r="BG181" s="233"/>
      <c r="BI181" s="257"/>
      <c r="BJ181" s="185"/>
      <c r="BK181" s="185"/>
      <c r="BL181" s="185"/>
      <c r="BM181" s="185"/>
      <c r="BO181" s="275"/>
      <c r="BP181" s="274"/>
      <c r="BQ181" s="274"/>
      <c r="BR181" s="274"/>
      <c r="BS181" s="274"/>
      <c r="BU181" s="391"/>
      <c r="BV181" s="390"/>
      <c r="BW181" s="390"/>
      <c r="BX181" s="390"/>
      <c r="BY181" s="390"/>
      <c r="CB181" s="195"/>
    </row>
    <row r="182" spans="1:80" s="18" customFormat="1" ht="22.5" customHeight="1" x14ac:dyDescent="0.2">
      <c r="A182" s="15" t="s">
        <v>12</v>
      </c>
      <c r="B182" s="294">
        <f>SUM(B184:B185)</f>
        <v>10665534789</v>
      </c>
      <c r="C182" s="294">
        <f t="shared" ref="C182:D182" si="487">SUM(C184:C185)</f>
        <v>0</v>
      </c>
      <c r="D182" s="294">
        <f t="shared" si="487"/>
        <v>0</v>
      </c>
      <c r="E182" s="294">
        <f>+B182-C182-D182</f>
        <v>10665534789</v>
      </c>
      <c r="G182" s="25" t="s">
        <v>12</v>
      </c>
      <c r="H182" s="26">
        <f>SUM(H184:H185)</f>
        <v>10665534789</v>
      </c>
      <c r="I182" s="308">
        <f t="shared" ref="I182:J182" si="488">SUM(I184:I185)</f>
        <v>0</v>
      </c>
      <c r="J182" s="308">
        <f t="shared" si="488"/>
        <v>0</v>
      </c>
      <c r="K182" s="26">
        <f>+H182-I182-J182</f>
        <v>10665534789</v>
      </c>
      <c r="M182" s="54" t="s">
        <v>12</v>
      </c>
      <c r="N182" s="55">
        <f>SUM(N184:N185)</f>
        <v>10665534789</v>
      </c>
      <c r="O182" s="55">
        <f t="shared" ref="O182:P182" si="489">SUM(O184:O185)</f>
        <v>0</v>
      </c>
      <c r="P182" s="55">
        <f t="shared" si="489"/>
        <v>0</v>
      </c>
      <c r="Q182" s="55">
        <f>+N182-O182-P182</f>
        <v>10665534789</v>
      </c>
      <c r="S182" s="84" t="s">
        <v>12</v>
      </c>
      <c r="T182" s="85">
        <f>SUM(T184:T185)</f>
        <v>10665534789</v>
      </c>
      <c r="U182" s="104">
        <f t="shared" ref="U182:V182" si="490">SUM(U184:U185)</f>
        <v>0</v>
      </c>
      <c r="V182" s="104">
        <f t="shared" si="490"/>
        <v>0</v>
      </c>
      <c r="W182" s="85">
        <f>+T182-U182-V182</f>
        <v>10665534789</v>
      </c>
      <c r="Y182" s="112" t="s">
        <v>12</v>
      </c>
      <c r="Z182" s="113">
        <f>SUM(Z184:Z185)</f>
        <v>10665534789</v>
      </c>
      <c r="AA182" s="122">
        <f t="shared" ref="AA182:AB182" si="491">SUM(AA184:AA185)</f>
        <v>0</v>
      </c>
      <c r="AB182" s="122">
        <f t="shared" si="491"/>
        <v>0</v>
      </c>
      <c r="AC182" s="113">
        <f>+Z182-AA182-AB182</f>
        <v>10665534789</v>
      </c>
      <c r="AE182" s="141" t="s">
        <v>12</v>
      </c>
      <c r="AF182" s="142">
        <f>SUM(AF184:AF185)</f>
        <v>10665534789</v>
      </c>
      <c r="AG182" s="151">
        <f t="shared" ref="AG182:AH182" si="492">SUM(AG184:AG185)</f>
        <v>0</v>
      </c>
      <c r="AH182" s="151">
        <f t="shared" si="492"/>
        <v>0</v>
      </c>
      <c r="AI182" s="142">
        <f>+AF182-AG182-AH182</f>
        <v>10665534789</v>
      </c>
      <c r="AK182" s="171" t="s">
        <v>12</v>
      </c>
      <c r="AL182" s="172">
        <f>SUM(AL184:AL185)</f>
        <v>10665534789</v>
      </c>
      <c r="AM182" s="181">
        <f t="shared" ref="AM182:AN182" si="493">SUM(AM184:AM185)</f>
        <v>0</v>
      </c>
      <c r="AN182" s="181">
        <f t="shared" si="493"/>
        <v>0</v>
      </c>
      <c r="AO182" s="172">
        <f>+AL182-AM182-AN182</f>
        <v>10665534789</v>
      </c>
      <c r="AQ182" s="141" t="s">
        <v>12</v>
      </c>
      <c r="AR182" s="142">
        <f>SUM(AR184:AR185)</f>
        <v>10665534789</v>
      </c>
      <c r="AS182" s="151">
        <f t="shared" ref="AS182:AT182" si="494">SUM(AS184:AS185)</f>
        <v>0</v>
      </c>
      <c r="AT182" s="151">
        <f t="shared" si="494"/>
        <v>0</v>
      </c>
      <c r="AU182" s="142">
        <f>+AR182-AS182-AT182</f>
        <v>10665534789</v>
      </c>
      <c r="AW182" s="203" t="s">
        <v>12</v>
      </c>
      <c r="AX182" s="204">
        <f>SUM(AX184:AX185)</f>
        <v>10665534789</v>
      </c>
      <c r="AY182" s="213">
        <v>0</v>
      </c>
      <c r="AZ182" s="213">
        <v>0</v>
      </c>
      <c r="BA182" s="204">
        <f>+AX182-AY182-AZ182</f>
        <v>10665534789</v>
      </c>
      <c r="BC182" s="235" t="s">
        <v>12</v>
      </c>
      <c r="BD182" s="236">
        <f>SUM(BD184:BD185)</f>
        <v>10665534789</v>
      </c>
      <c r="BE182" s="236">
        <f t="shared" ref="BE182:BF182" si="495">SUM(BE184:BE185)</f>
        <v>0</v>
      </c>
      <c r="BF182" s="236">
        <f t="shared" si="495"/>
        <v>0</v>
      </c>
      <c r="BG182" s="236">
        <f>+BD182-BE182-BF182</f>
        <v>10665534789</v>
      </c>
      <c r="BI182" s="258" t="s">
        <v>12</v>
      </c>
      <c r="BJ182" s="181">
        <f>SUM(BJ184:BJ185)</f>
        <v>10665534789</v>
      </c>
      <c r="BK182" s="181">
        <f t="shared" ref="BK182:BL182" si="496">SUM(BK184:BK185)</f>
        <v>0</v>
      </c>
      <c r="BL182" s="181">
        <f t="shared" si="496"/>
        <v>0</v>
      </c>
      <c r="BM182" s="181">
        <f>+BJ182-BK182-BL182</f>
        <v>10665534789</v>
      </c>
      <c r="BO182" s="276" t="s">
        <v>12</v>
      </c>
      <c r="BP182" s="277">
        <f>SUM(BP184:BP185)</f>
        <v>10665534789</v>
      </c>
      <c r="BQ182" s="277">
        <f t="shared" ref="BQ182:BR182" si="497">SUM(BQ184:BQ185)</f>
        <v>0</v>
      </c>
      <c r="BR182" s="277">
        <f t="shared" si="497"/>
        <v>0</v>
      </c>
      <c r="BS182" s="277">
        <f>+BP182-BQ182-BR182</f>
        <v>10665534789</v>
      </c>
      <c r="BU182" s="371" t="s">
        <v>12</v>
      </c>
      <c r="BV182" s="373">
        <f>SUM(BV184:BV185)</f>
        <v>10665534789</v>
      </c>
      <c r="BW182" s="373">
        <f t="shared" ref="BW182:BX182" si="498">SUM(BW184:BW185)</f>
        <v>0</v>
      </c>
      <c r="BX182" s="373">
        <f t="shared" si="498"/>
        <v>0</v>
      </c>
      <c r="BY182" s="373">
        <f>+BV182-BW182-BX182</f>
        <v>10665534789</v>
      </c>
      <c r="BZ182" s="268">
        <f>+BY182</f>
        <v>10665534789</v>
      </c>
      <c r="CA182" s="196">
        <f>+BZ183-BZ182</f>
        <v>0</v>
      </c>
      <c r="CB182" s="195"/>
    </row>
    <row r="183" spans="1:80" ht="22.5" customHeight="1" x14ac:dyDescent="0.2">
      <c r="A183" s="11" t="s">
        <v>0</v>
      </c>
      <c r="B183" s="295"/>
      <c r="C183" s="295"/>
      <c r="D183" s="295"/>
      <c r="E183" s="295"/>
      <c r="G183" s="27" t="s">
        <v>0</v>
      </c>
      <c r="H183" s="28"/>
      <c r="I183" s="309"/>
      <c r="J183" s="309"/>
      <c r="K183" s="28"/>
      <c r="M183" s="56" t="s">
        <v>0</v>
      </c>
      <c r="N183" s="57"/>
      <c r="O183" s="57"/>
      <c r="P183" s="57"/>
      <c r="Q183" s="57"/>
      <c r="S183" s="86" t="s">
        <v>0</v>
      </c>
      <c r="T183" s="87"/>
      <c r="U183" s="105"/>
      <c r="V183" s="105"/>
      <c r="W183" s="87"/>
      <c r="Y183" s="114" t="s">
        <v>0</v>
      </c>
      <c r="Z183" s="115"/>
      <c r="AA183" s="123"/>
      <c r="AB183" s="123"/>
      <c r="AC183" s="115"/>
      <c r="AE183" s="143" t="s">
        <v>0</v>
      </c>
      <c r="AF183" s="144"/>
      <c r="AG183" s="152"/>
      <c r="AH183" s="152"/>
      <c r="AI183" s="144"/>
      <c r="AK183" s="173" t="s">
        <v>0</v>
      </c>
      <c r="AL183" s="174"/>
      <c r="AM183" s="182"/>
      <c r="AN183" s="182"/>
      <c r="AO183" s="174"/>
      <c r="AQ183" s="143" t="s">
        <v>0</v>
      </c>
      <c r="AR183" s="144"/>
      <c r="AS183" s="152"/>
      <c r="AT183" s="152"/>
      <c r="AU183" s="144"/>
      <c r="AW183" s="205" t="s">
        <v>0</v>
      </c>
      <c r="AX183" s="206"/>
      <c r="AY183" s="214"/>
      <c r="AZ183" s="214"/>
      <c r="BA183" s="206"/>
      <c r="BC183" s="237" t="s">
        <v>0</v>
      </c>
      <c r="BD183" s="238"/>
      <c r="BE183" s="238"/>
      <c r="BF183" s="238"/>
      <c r="BG183" s="238"/>
      <c r="BI183" s="259" t="s">
        <v>0</v>
      </c>
      <c r="BJ183" s="182"/>
      <c r="BK183" s="182"/>
      <c r="BL183" s="182"/>
      <c r="BM183" s="182"/>
      <c r="BO183" s="278" t="s">
        <v>0</v>
      </c>
      <c r="BP183" s="279"/>
      <c r="BQ183" s="279"/>
      <c r="BR183" s="279"/>
      <c r="BS183" s="279"/>
      <c r="BU183" s="437" t="s">
        <v>0</v>
      </c>
      <c r="BV183" s="438"/>
      <c r="BW183" s="438"/>
      <c r="BX183" s="438"/>
      <c r="BY183" s="438"/>
      <c r="BZ183" s="195">
        <v>10665534789</v>
      </c>
      <c r="CB183" s="195"/>
    </row>
    <row r="184" spans="1:80" ht="22.5" customHeight="1" x14ac:dyDescent="0.2">
      <c r="A184" s="13" t="s">
        <v>30</v>
      </c>
      <c r="B184" s="363">
        <v>10657506786</v>
      </c>
      <c r="C184" s="301">
        <v>0</v>
      </c>
      <c r="D184" s="301">
        <v>0</v>
      </c>
      <c r="E184" s="72">
        <f t="shared" ref="E184:E185" si="499">+B184-C184-D184</f>
        <v>10657506786</v>
      </c>
      <c r="G184" s="29" t="s">
        <v>30</v>
      </c>
      <c r="H184" s="30">
        <f>+E184</f>
        <v>10657506786</v>
      </c>
      <c r="I184" s="75">
        <v>0</v>
      </c>
      <c r="J184" s="75">
        <v>0</v>
      </c>
      <c r="K184" s="30">
        <f>+H184-I184-J184</f>
        <v>10657506786</v>
      </c>
      <c r="M184" s="58" t="s">
        <v>30</v>
      </c>
      <c r="N184" s="59">
        <f t="shared" ref="N184:N185" si="500">+K184</f>
        <v>10657506786</v>
      </c>
      <c r="O184" s="59">
        <v>0</v>
      </c>
      <c r="P184" s="59">
        <v>0</v>
      </c>
      <c r="Q184" s="59">
        <f>+N184-O184-P184</f>
        <v>10657506786</v>
      </c>
      <c r="S184" s="88" t="s">
        <v>30</v>
      </c>
      <c r="T184" s="89">
        <f t="shared" ref="T184:T185" si="501">+Q184</f>
        <v>10657506786</v>
      </c>
      <c r="U184" s="93">
        <v>0</v>
      </c>
      <c r="V184" s="93">
        <v>0</v>
      </c>
      <c r="W184" s="89">
        <f>+T184-U184-V184</f>
        <v>10657506786</v>
      </c>
      <c r="Y184" s="116" t="s">
        <v>30</v>
      </c>
      <c r="Z184" s="117">
        <f t="shared" ref="Z184:Z185" si="502">+W184</f>
        <v>10657506786</v>
      </c>
      <c r="AA184" s="118">
        <v>0</v>
      </c>
      <c r="AB184" s="118">
        <v>0</v>
      </c>
      <c r="AC184" s="117">
        <f>+Z184-AA184-AB184</f>
        <v>10657506786</v>
      </c>
      <c r="AE184" s="145" t="s">
        <v>30</v>
      </c>
      <c r="AF184" s="146">
        <f t="shared" ref="AF184:AF185" si="503">+AC184</f>
        <v>10657506786</v>
      </c>
      <c r="AG184" s="147">
        <v>0</v>
      </c>
      <c r="AH184" s="147">
        <v>0</v>
      </c>
      <c r="AI184" s="146">
        <f>+AF184-AG184-AH184</f>
        <v>10657506786</v>
      </c>
      <c r="AK184" s="175" t="s">
        <v>30</v>
      </c>
      <c r="AL184" s="176">
        <f t="shared" ref="AL184:AL185" si="504">+AI184</f>
        <v>10657506786</v>
      </c>
      <c r="AM184" s="177">
        <v>0</v>
      </c>
      <c r="AN184" s="177">
        <v>0</v>
      </c>
      <c r="AO184" s="176">
        <f>+AL184-AM184-AN184</f>
        <v>10657506786</v>
      </c>
      <c r="AQ184" s="145" t="s">
        <v>30</v>
      </c>
      <c r="AR184" s="146">
        <f t="shared" ref="AR184:AR185" si="505">+AO184</f>
        <v>10657506786</v>
      </c>
      <c r="AS184" s="147">
        <v>0</v>
      </c>
      <c r="AT184" s="147">
        <v>0</v>
      </c>
      <c r="AU184" s="146">
        <f>+AR184-AS184-AT184</f>
        <v>10657506786</v>
      </c>
      <c r="AW184" s="207" t="s">
        <v>30</v>
      </c>
      <c r="AX184" s="208">
        <f t="shared" ref="AX184:AX185" si="506">+AU184</f>
        <v>10657506786</v>
      </c>
      <c r="AY184" s="209">
        <v>0</v>
      </c>
      <c r="AZ184" s="209">
        <v>0</v>
      </c>
      <c r="BA184" s="208">
        <f>+AX184-AY184-AZ184</f>
        <v>10657506786</v>
      </c>
      <c r="BC184" s="239" t="s">
        <v>30</v>
      </c>
      <c r="BD184" s="240">
        <f t="shared" ref="BD184:BD185" si="507">+BA184</f>
        <v>10657506786</v>
      </c>
      <c r="BE184" s="240">
        <v>0</v>
      </c>
      <c r="BF184" s="240">
        <v>0</v>
      </c>
      <c r="BG184" s="240">
        <f>+BD184-BE184-BF184</f>
        <v>10657506786</v>
      </c>
      <c r="BI184" s="183" t="s">
        <v>30</v>
      </c>
      <c r="BJ184" s="177">
        <f t="shared" ref="BJ184:BJ185" si="508">+BG184</f>
        <v>10657506786</v>
      </c>
      <c r="BK184" s="357">
        <v>0</v>
      </c>
      <c r="BL184" s="357">
        <v>0</v>
      </c>
      <c r="BM184" s="177">
        <f>+BJ184-BK184-BL184</f>
        <v>10657506786</v>
      </c>
      <c r="BO184" s="280" t="s">
        <v>30</v>
      </c>
      <c r="BP184" s="281">
        <f t="shared" ref="BP184:BP185" si="509">+BM184</f>
        <v>10657506786</v>
      </c>
      <c r="BQ184" s="358">
        <v>0</v>
      </c>
      <c r="BR184" s="358">
        <v>0</v>
      </c>
      <c r="BS184" s="281">
        <f>+BP184-BQ184-BR184</f>
        <v>10657506786</v>
      </c>
      <c r="BU184" s="436" t="s">
        <v>30</v>
      </c>
      <c r="BV184" s="435">
        <f>+B184</f>
        <v>10657506786</v>
      </c>
      <c r="BW184" s="435">
        <f>+C184+I184+O184+U184+AA184+AG184+AM184+AS184+AY184+BE184+BK184+BQ184</f>
        <v>0</v>
      </c>
      <c r="BX184" s="435">
        <f>+D184+J184+P184+V184+AB184+AH184+AN184+AT184+AZ184+BF184+BL184+BR184</f>
        <v>0</v>
      </c>
      <c r="BY184" s="435">
        <f t="shared" ref="BY184:BY185" si="510">+BV184-BW184-BX184</f>
        <v>10657506786</v>
      </c>
      <c r="CB184" s="195"/>
    </row>
    <row r="185" spans="1:80" ht="22.5" customHeight="1" x14ac:dyDescent="0.2">
      <c r="A185" s="14" t="s">
        <v>23</v>
      </c>
      <c r="B185" s="363">
        <v>8028003</v>
      </c>
      <c r="C185" s="301">
        <v>0</v>
      </c>
      <c r="D185" s="301">
        <v>0</v>
      </c>
      <c r="E185" s="72">
        <f t="shared" si="499"/>
        <v>8028003</v>
      </c>
      <c r="G185" s="35" t="s">
        <v>23</v>
      </c>
      <c r="H185" s="30">
        <f>+E185</f>
        <v>8028003</v>
      </c>
      <c r="I185" s="75">
        <v>0</v>
      </c>
      <c r="J185" s="75">
        <v>0</v>
      </c>
      <c r="K185" s="30">
        <f>+H185-I185-J185</f>
        <v>8028003</v>
      </c>
      <c r="M185" s="64" t="s">
        <v>23</v>
      </c>
      <c r="N185" s="59">
        <f t="shared" si="500"/>
        <v>8028003</v>
      </c>
      <c r="O185" s="59">
        <v>0</v>
      </c>
      <c r="P185" s="59">
        <v>0</v>
      </c>
      <c r="Q185" s="59">
        <f>+N185-O185-P185</f>
        <v>8028003</v>
      </c>
      <c r="S185" s="96" t="s">
        <v>23</v>
      </c>
      <c r="T185" s="89">
        <f t="shared" si="501"/>
        <v>8028003</v>
      </c>
      <c r="U185" s="93">
        <v>0</v>
      </c>
      <c r="V185" s="93">
        <v>0</v>
      </c>
      <c r="W185" s="89">
        <f>+T185-U185-V185</f>
        <v>8028003</v>
      </c>
      <c r="Y185" s="127" t="s">
        <v>23</v>
      </c>
      <c r="Z185" s="117">
        <f t="shared" si="502"/>
        <v>8028003</v>
      </c>
      <c r="AA185" s="118">
        <v>0</v>
      </c>
      <c r="AB185" s="118">
        <v>0</v>
      </c>
      <c r="AC185" s="117">
        <f>+Z185-AA185-AB185</f>
        <v>8028003</v>
      </c>
      <c r="AE185" s="156" t="s">
        <v>23</v>
      </c>
      <c r="AF185" s="146">
        <f t="shared" si="503"/>
        <v>8028003</v>
      </c>
      <c r="AG185" s="147">
        <v>0</v>
      </c>
      <c r="AH185" s="147">
        <v>0</v>
      </c>
      <c r="AI185" s="146">
        <f>+AF185-AG185-AH185</f>
        <v>8028003</v>
      </c>
      <c r="AK185" s="188" t="s">
        <v>23</v>
      </c>
      <c r="AL185" s="176">
        <f t="shared" si="504"/>
        <v>8028003</v>
      </c>
      <c r="AM185" s="177">
        <v>0</v>
      </c>
      <c r="AN185" s="177">
        <v>0</v>
      </c>
      <c r="AO185" s="176">
        <f>+AL185-AM185-AN185</f>
        <v>8028003</v>
      </c>
      <c r="AQ185" s="156" t="s">
        <v>23</v>
      </c>
      <c r="AR185" s="146">
        <f t="shared" si="505"/>
        <v>8028003</v>
      </c>
      <c r="AS185" s="147">
        <v>0</v>
      </c>
      <c r="AT185" s="147">
        <v>0</v>
      </c>
      <c r="AU185" s="146">
        <f>+AR185-AS185-AT185</f>
        <v>8028003</v>
      </c>
      <c r="AW185" s="220" t="s">
        <v>23</v>
      </c>
      <c r="AX185" s="208">
        <f t="shared" si="506"/>
        <v>8028003</v>
      </c>
      <c r="AY185" s="209">
        <v>0</v>
      </c>
      <c r="AZ185" s="209">
        <v>0</v>
      </c>
      <c r="BA185" s="208">
        <f>+AX185-AY185-AZ185</f>
        <v>8028003</v>
      </c>
      <c r="BC185" s="246" t="s">
        <v>23</v>
      </c>
      <c r="BD185" s="240">
        <f t="shared" si="507"/>
        <v>8028003</v>
      </c>
      <c r="BE185" s="240">
        <v>0</v>
      </c>
      <c r="BF185" s="240">
        <v>0</v>
      </c>
      <c r="BG185" s="240">
        <f>+BD185-BE185-BF185</f>
        <v>8028003</v>
      </c>
      <c r="BI185" s="263" t="s">
        <v>23</v>
      </c>
      <c r="BJ185" s="177">
        <f t="shared" si="508"/>
        <v>8028003</v>
      </c>
      <c r="BK185" s="177">
        <v>0</v>
      </c>
      <c r="BL185" s="177">
        <v>0</v>
      </c>
      <c r="BM185" s="177">
        <f>+BJ185-BK185-BL185</f>
        <v>8028003</v>
      </c>
      <c r="BO185" s="287" t="s">
        <v>23</v>
      </c>
      <c r="BP185" s="281">
        <f t="shared" si="509"/>
        <v>8028003</v>
      </c>
      <c r="BQ185" s="358">
        <v>0</v>
      </c>
      <c r="BR185" s="358">
        <v>0</v>
      </c>
      <c r="BS185" s="281">
        <f>+BP185-BQ185-BR185</f>
        <v>8028003</v>
      </c>
      <c r="BU185" s="441" t="s">
        <v>23</v>
      </c>
      <c r="BV185" s="435">
        <f>+B185</f>
        <v>8028003</v>
      </c>
      <c r="BW185" s="435">
        <f>+C185+I185+O185+U185+AA185+AG185+AM185+AS185+AY185+BE185+BK185+BQ185</f>
        <v>0</v>
      </c>
      <c r="BX185" s="435">
        <f>+D185+J185+P185+V185+AB185+AH185+AN185+AT185+AZ185+BF185+BL185+BR185</f>
        <v>0</v>
      </c>
      <c r="BY185" s="435">
        <f t="shared" si="510"/>
        <v>8028003</v>
      </c>
      <c r="CB185" s="195"/>
    </row>
    <row r="186" spans="1:80" ht="22.5" customHeight="1" x14ac:dyDescent="0.2">
      <c r="A186" s="2"/>
      <c r="C186" s="251"/>
      <c r="D186" s="251"/>
      <c r="E186" s="251"/>
      <c r="G186" s="36"/>
      <c r="H186" s="23"/>
      <c r="I186" s="312"/>
      <c r="J186" s="312"/>
      <c r="K186" s="23"/>
      <c r="M186" s="65"/>
      <c r="N186" s="52"/>
      <c r="O186" s="52"/>
      <c r="P186" s="52"/>
      <c r="Q186" s="52"/>
      <c r="S186" s="97"/>
      <c r="T186" s="82"/>
      <c r="U186" s="323"/>
      <c r="V186" s="323"/>
      <c r="W186" s="82"/>
      <c r="Y186" s="128"/>
      <c r="Z186" s="110"/>
      <c r="AA186" s="331"/>
      <c r="AB186" s="331"/>
      <c r="AC186" s="110"/>
      <c r="AE186" s="157"/>
      <c r="AF186" s="139"/>
      <c r="AG186" s="164"/>
      <c r="AH186" s="164"/>
      <c r="AI186" s="139"/>
      <c r="AK186" s="189"/>
      <c r="AL186" s="169"/>
      <c r="AM186" s="185"/>
      <c r="AN186" s="185"/>
      <c r="AO186" s="169"/>
      <c r="AQ186" s="157"/>
      <c r="AR186" s="139"/>
      <c r="AS186" s="164"/>
      <c r="AT186" s="164"/>
      <c r="AU186" s="139"/>
      <c r="AW186" s="221"/>
      <c r="AX186" s="201"/>
      <c r="AY186" s="217"/>
      <c r="AZ186" s="217"/>
      <c r="BA186" s="201"/>
      <c r="BC186" s="247"/>
      <c r="BD186" s="233"/>
      <c r="BE186" s="233"/>
      <c r="BF186" s="233"/>
      <c r="BG186" s="233"/>
      <c r="BI186" s="264"/>
      <c r="BJ186" s="185"/>
      <c r="BK186" s="185"/>
      <c r="BL186" s="185"/>
      <c r="BM186" s="185"/>
      <c r="BO186" s="288"/>
      <c r="BP186" s="274"/>
      <c r="BQ186" s="274"/>
      <c r="BR186" s="274"/>
      <c r="BS186" s="274"/>
      <c r="BU186" s="395"/>
      <c r="BV186" s="390"/>
      <c r="BW186" s="390"/>
      <c r="BX186" s="390"/>
      <c r="BY186" s="390"/>
      <c r="CB186" s="195"/>
    </row>
    <row r="187" spans="1:80" ht="22.5" customHeight="1" x14ac:dyDescent="0.2">
      <c r="A187" s="3"/>
      <c r="C187" s="251"/>
      <c r="D187" s="251"/>
      <c r="E187" s="251"/>
      <c r="G187" s="24"/>
      <c r="H187" s="23"/>
      <c r="I187" s="312"/>
      <c r="J187" s="312"/>
      <c r="K187" s="23"/>
      <c r="M187" s="53"/>
      <c r="N187" s="52"/>
      <c r="O187" s="52"/>
      <c r="P187" s="52"/>
      <c r="Q187" s="52"/>
      <c r="S187" s="83"/>
      <c r="T187" s="82"/>
      <c r="U187" s="323"/>
      <c r="V187" s="323"/>
      <c r="W187" s="82"/>
      <c r="Y187" s="111"/>
      <c r="Z187" s="110"/>
      <c r="AA187" s="331"/>
      <c r="AB187" s="331"/>
      <c r="AC187" s="110"/>
      <c r="AE187" s="140"/>
      <c r="AF187" s="139"/>
      <c r="AG187" s="164"/>
      <c r="AH187" s="164"/>
      <c r="AI187" s="139"/>
      <c r="AK187" s="170"/>
      <c r="AL187" s="169"/>
      <c r="AM187" s="185"/>
      <c r="AN187" s="185"/>
      <c r="AO187" s="169"/>
      <c r="AQ187" s="140"/>
      <c r="AR187" s="139"/>
      <c r="AS187" s="164"/>
      <c r="AT187" s="164"/>
      <c r="AU187" s="139"/>
      <c r="AW187" s="202"/>
      <c r="AX187" s="201"/>
      <c r="AY187" s="217"/>
      <c r="AZ187" s="217"/>
      <c r="BA187" s="201"/>
      <c r="BC187" s="234"/>
      <c r="BD187" s="233"/>
      <c r="BE187" s="233"/>
      <c r="BF187" s="233"/>
      <c r="BG187" s="233"/>
      <c r="BI187" s="257"/>
      <c r="BJ187" s="185"/>
      <c r="BK187" s="185"/>
      <c r="BL187" s="185"/>
      <c r="BM187" s="185"/>
      <c r="BO187" s="275"/>
      <c r="BP187" s="274"/>
      <c r="BQ187" s="274"/>
      <c r="BR187" s="274"/>
      <c r="BS187" s="274"/>
      <c r="BU187" s="391"/>
      <c r="BV187" s="390"/>
      <c r="BW187" s="390"/>
      <c r="BX187" s="390"/>
      <c r="BY187" s="390"/>
      <c r="CB187" s="195"/>
    </row>
    <row r="188" spans="1:80" ht="22.5" customHeight="1" x14ac:dyDescent="0.2">
      <c r="A188" s="1" t="s">
        <v>9</v>
      </c>
      <c r="B188" s="297"/>
      <c r="C188" s="251"/>
      <c r="D188" s="251"/>
      <c r="E188" s="251"/>
      <c r="G188" s="22" t="s">
        <v>9</v>
      </c>
      <c r="H188" s="23"/>
      <c r="I188" s="312"/>
      <c r="J188" s="312"/>
      <c r="K188" s="23"/>
      <c r="M188" s="51" t="s">
        <v>9</v>
      </c>
      <c r="N188" s="52"/>
      <c r="O188" s="52"/>
      <c r="P188" s="52"/>
      <c r="Q188" s="52"/>
      <c r="S188" s="81" t="s">
        <v>9</v>
      </c>
      <c r="T188" s="82"/>
      <c r="U188" s="323"/>
      <c r="V188" s="323"/>
      <c r="W188" s="82"/>
      <c r="Y188" s="109" t="s">
        <v>9</v>
      </c>
      <c r="Z188" s="110"/>
      <c r="AA188" s="331"/>
      <c r="AB188" s="331"/>
      <c r="AC188" s="110"/>
      <c r="AE188" s="138" t="s">
        <v>9</v>
      </c>
      <c r="AF188" s="139"/>
      <c r="AG188" s="164"/>
      <c r="AH188" s="164"/>
      <c r="AI188" s="139"/>
      <c r="AK188" s="168" t="s">
        <v>9</v>
      </c>
      <c r="AL188" s="169"/>
      <c r="AM188" s="185"/>
      <c r="AN188" s="185"/>
      <c r="AO188" s="169"/>
      <c r="AQ188" s="138" t="s">
        <v>9</v>
      </c>
      <c r="AR188" s="139"/>
      <c r="AS188" s="164"/>
      <c r="AT188" s="164"/>
      <c r="AU188" s="139"/>
      <c r="AW188" s="200" t="s">
        <v>9</v>
      </c>
      <c r="AX188" s="201"/>
      <c r="AY188" s="217"/>
      <c r="AZ188" s="217"/>
      <c r="BA188" s="201"/>
      <c r="BC188" s="232" t="s">
        <v>9</v>
      </c>
      <c r="BD188" s="233"/>
      <c r="BE188" s="233"/>
      <c r="BF188" s="233"/>
      <c r="BG188" s="233"/>
      <c r="BI188" s="256" t="s">
        <v>9</v>
      </c>
      <c r="BJ188" s="185"/>
      <c r="BK188" s="185"/>
      <c r="BL188" s="185"/>
      <c r="BM188" s="185"/>
      <c r="BO188" s="273" t="s">
        <v>9</v>
      </c>
      <c r="BP188" s="274"/>
      <c r="BQ188" s="274"/>
      <c r="BR188" s="274"/>
      <c r="BS188" s="274"/>
      <c r="BU188" s="388" t="s">
        <v>9</v>
      </c>
      <c r="BV188" s="390"/>
      <c r="BW188" s="390"/>
      <c r="BX188" s="390"/>
      <c r="BY188" s="390"/>
      <c r="CB188" s="195"/>
    </row>
    <row r="189" spans="1:80" ht="22.5" customHeight="1" x14ac:dyDescent="0.2">
      <c r="A189" s="3"/>
      <c r="C189" s="251"/>
      <c r="D189" s="251"/>
      <c r="E189" s="251"/>
      <c r="G189" s="24"/>
      <c r="H189" s="23"/>
      <c r="I189" s="312"/>
      <c r="J189" s="312"/>
      <c r="K189" s="23"/>
      <c r="M189" s="53"/>
      <c r="N189" s="52"/>
      <c r="O189" s="52"/>
      <c r="P189" s="52"/>
      <c r="Q189" s="52"/>
      <c r="S189" s="83"/>
      <c r="T189" s="82"/>
      <c r="U189" s="323"/>
      <c r="V189" s="323"/>
      <c r="W189" s="82"/>
      <c r="Y189" s="111"/>
      <c r="Z189" s="110"/>
      <c r="AA189" s="331"/>
      <c r="AB189" s="331"/>
      <c r="AC189" s="110"/>
      <c r="AE189" s="140"/>
      <c r="AF189" s="139"/>
      <c r="AG189" s="164"/>
      <c r="AH189" s="164"/>
      <c r="AI189" s="139"/>
      <c r="AK189" s="170"/>
      <c r="AL189" s="169"/>
      <c r="AM189" s="185"/>
      <c r="AN189" s="185"/>
      <c r="AO189" s="169"/>
      <c r="AQ189" s="140"/>
      <c r="AR189" s="139"/>
      <c r="AS189" s="164"/>
      <c r="AT189" s="164"/>
      <c r="AU189" s="139"/>
      <c r="AW189" s="202"/>
      <c r="AX189" s="201"/>
      <c r="AY189" s="217"/>
      <c r="AZ189" s="217"/>
      <c r="BA189" s="201"/>
      <c r="BC189" s="234"/>
      <c r="BD189" s="233"/>
      <c r="BE189" s="233"/>
      <c r="BF189" s="233"/>
      <c r="BG189" s="233"/>
      <c r="BI189" s="257"/>
      <c r="BJ189" s="185"/>
      <c r="BK189" s="185"/>
      <c r="BL189" s="185"/>
      <c r="BM189" s="185"/>
      <c r="BO189" s="275"/>
      <c r="BP189" s="274"/>
      <c r="BQ189" s="274"/>
      <c r="BR189" s="274"/>
      <c r="BS189" s="274"/>
      <c r="BU189" s="391"/>
      <c r="BV189" s="390"/>
      <c r="BW189" s="390"/>
      <c r="BX189" s="390"/>
      <c r="BY189" s="390"/>
      <c r="CB189" s="195"/>
    </row>
    <row r="190" spans="1:80" s="18" customFormat="1" ht="22.5" customHeight="1" x14ac:dyDescent="0.2">
      <c r="A190" s="15" t="s">
        <v>12</v>
      </c>
      <c r="B190" s="294">
        <f>SUM(B192:B193)</f>
        <v>143786448</v>
      </c>
      <c r="C190" s="294">
        <f t="shared" ref="C190:D190" si="511">SUM(C192:C193)</f>
        <v>0</v>
      </c>
      <c r="D190" s="294">
        <f t="shared" si="511"/>
        <v>0</v>
      </c>
      <c r="E190" s="294">
        <f>+B190-C190-D190</f>
        <v>143786448</v>
      </c>
      <c r="G190" s="25" t="s">
        <v>12</v>
      </c>
      <c r="H190" s="26">
        <f>SUM(H192:H193)</f>
        <v>143786448</v>
      </c>
      <c r="I190" s="308">
        <f t="shared" ref="I190:J190" si="512">SUM(I192:I193)</f>
        <v>0</v>
      </c>
      <c r="J190" s="308">
        <f t="shared" si="512"/>
        <v>0</v>
      </c>
      <c r="K190" s="26">
        <f>+H190-I190-J190</f>
        <v>143786448</v>
      </c>
      <c r="M190" s="54" t="s">
        <v>12</v>
      </c>
      <c r="N190" s="55">
        <f>SUM(N192:N193)</f>
        <v>143786448</v>
      </c>
      <c r="O190" s="55">
        <f t="shared" ref="O190:P190" si="513">SUM(O192:O193)</f>
        <v>0</v>
      </c>
      <c r="P190" s="55">
        <f t="shared" si="513"/>
        <v>0</v>
      </c>
      <c r="Q190" s="55">
        <f>+N190-O190-P190</f>
        <v>143786448</v>
      </c>
      <c r="S190" s="84" t="s">
        <v>12</v>
      </c>
      <c r="T190" s="85">
        <f>SUM(T192:T193)</f>
        <v>143786448</v>
      </c>
      <c r="U190" s="104">
        <f t="shared" ref="U190:V190" si="514">SUM(U192:U193)</f>
        <v>0</v>
      </c>
      <c r="V190" s="104">
        <f t="shared" si="514"/>
        <v>0</v>
      </c>
      <c r="W190" s="85">
        <f>+T190-U190-V190</f>
        <v>143786448</v>
      </c>
      <c r="Y190" s="112" t="s">
        <v>12</v>
      </c>
      <c r="Z190" s="113">
        <f>SUM(Z192:Z193)</f>
        <v>143786448</v>
      </c>
      <c r="AA190" s="122">
        <f t="shared" ref="AA190:AB190" si="515">SUM(AA192:AA193)</f>
        <v>0</v>
      </c>
      <c r="AB190" s="122">
        <f t="shared" si="515"/>
        <v>0</v>
      </c>
      <c r="AC190" s="113">
        <f>+Z190-AA190-AB190</f>
        <v>143786448</v>
      </c>
      <c r="AE190" s="141" t="s">
        <v>12</v>
      </c>
      <c r="AF190" s="142">
        <f>SUM(AF192:AF193)</f>
        <v>143786448</v>
      </c>
      <c r="AG190" s="151">
        <f t="shared" ref="AG190:AH190" si="516">SUM(AG192:AG193)</f>
        <v>0</v>
      </c>
      <c r="AH190" s="151">
        <f t="shared" si="516"/>
        <v>0</v>
      </c>
      <c r="AI190" s="142">
        <f>+AF190-AG190-AH190</f>
        <v>143786448</v>
      </c>
      <c r="AK190" s="171" t="s">
        <v>12</v>
      </c>
      <c r="AL190" s="172">
        <f>SUM(AL192:AL193)</f>
        <v>143786448</v>
      </c>
      <c r="AM190" s="181">
        <f t="shared" ref="AM190:AN190" si="517">SUM(AM192:AM193)</f>
        <v>0</v>
      </c>
      <c r="AN190" s="181">
        <f t="shared" si="517"/>
        <v>0</v>
      </c>
      <c r="AO190" s="172">
        <f>+AL190-AM190-AN190</f>
        <v>143786448</v>
      </c>
      <c r="AQ190" s="141" t="s">
        <v>12</v>
      </c>
      <c r="AR190" s="142">
        <f>SUM(AR192:AR193)</f>
        <v>143786448</v>
      </c>
      <c r="AS190" s="151">
        <f t="shared" ref="AS190:AT190" si="518">SUM(AS192:AS193)</f>
        <v>0</v>
      </c>
      <c r="AT190" s="151">
        <f t="shared" si="518"/>
        <v>0</v>
      </c>
      <c r="AU190" s="142">
        <f>+AR190-AS190-AT190</f>
        <v>143786448</v>
      </c>
      <c r="AW190" s="203" t="s">
        <v>12</v>
      </c>
      <c r="AX190" s="204">
        <f>SUM(AX192:AX193)</f>
        <v>143786448</v>
      </c>
      <c r="AY190" s="213">
        <v>0</v>
      </c>
      <c r="AZ190" s="213">
        <v>0</v>
      </c>
      <c r="BA190" s="204">
        <f>+AX190-AY190-AZ190</f>
        <v>143786448</v>
      </c>
      <c r="BC190" s="235" t="s">
        <v>12</v>
      </c>
      <c r="BD190" s="236">
        <f>SUM(BD192:BD193)</f>
        <v>143786448</v>
      </c>
      <c r="BE190" s="236">
        <f t="shared" ref="BE190:BF190" si="519">SUM(BE192:BE193)</f>
        <v>0</v>
      </c>
      <c r="BF190" s="236">
        <f t="shared" si="519"/>
        <v>0</v>
      </c>
      <c r="BG190" s="236">
        <f>+BD190-BE190-BF190</f>
        <v>143786448</v>
      </c>
      <c r="BI190" s="258" t="s">
        <v>12</v>
      </c>
      <c r="BJ190" s="181">
        <f>SUM(BJ192:BJ193)</f>
        <v>143786448</v>
      </c>
      <c r="BK190" s="181">
        <f t="shared" ref="BK190:BL190" si="520">SUM(BK192:BK193)</f>
        <v>0</v>
      </c>
      <c r="BL190" s="181">
        <f t="shared" si="520"/>
        <v>0</v>
      </c>
      <c r="BM190" s="181">
        <f>+BJ190-BK190-BL190</f>
        <v>143786448</v>
      </c>
      <c r="BO190" s="276" t="s">
        <v>12</v>
      </c>
      <c r="BP190" s="277">
        <f>SUM(BP192:BP193)</f>
        <v>143786448</v>
      </c>
      <c r="BQ190" s="277">
        <f t="shared" ref="BQ190:BR190" si="521">SUM(BQ192:BQ193)</f>
        <v>0</v>
      </c>
      <c r="BR190" s="277">
        <f t="shared" si="521"/>
        <v>0</v>
      </c>
      <c r="BS190" s="277">
        <f>+BP190-BQ190-BR190</f>
        <v>143786448</v>
      </c>
      <c r="BU190" s="371" t="s">
        <v>12</v>
      </c>
      <c r="BV190" s="373">
        <f>SUM(BV192:BV193)</f>
        <v>143786448</v>
      </c>
      <c r="BW190" s="373">
        <f t="shared" ref="BW190:BX190" si="522">SUM(BW192:BW193)</f>
        <v>0</v>
      </c>
      <c r="BX190" s="373">
        <f t="shared" si="522"/>
        <v>0</v>
      </c>
      <c r="BY190" s="373">
        <f>+BV190-BW190-BX190</f>
        <v>143786448</v>
      </c>
      <c r="BZ190" s="268">
        <f>+BY190</f>
        <v>143786448</v>
      </c>
      <c r="CA190" s="196">
        <f>+BZ191-BZ190</f>
        <v>0</v>
      </c>
      <c r="CB190" s="195"/>
    </row>
    <row r="191" spans="1:80" ht="22.5" customHeight="1" x14ac:dyDescent="0.2">
      <c r="A191" s="11" t="s">
        <v>0</v>
      </c>
      <c r="B191" s="295"/>
      <c r="C191" s="295"/>
      <c r="D191" s="295"/>
      <c r="E191" s="295"/>
      <c r="G191" s="27" t="s">
        <v>0</v>
      </c>
      <c r="H191" s="28"/>
      <c r="I191" s="309"/>
      <c r="J191" s="309"/>
      <c r="K191" s="28"/>
      <c r="M191" s="56" t="s">
        <v>0</v>
      </c>
      <c r="N191" s="57"/>
      <c r="O191" s="57"/>
      <c r="P191" s="57"/>
      <c r="Q191" s="57"/>
      <c r="S191" s="86" t="s">
        <v>0</v>
      </c>
      <c r="T191" s="87"/>
      <c r="U191" s="105"/>
      <c r="V191" s="105"/>
      <c r="W191" s="87"/>
      <c r="Y191" s="114" t="s">
        <v>0</v>
      </c>
      <c r="Z191" s="115"/>
      <c r="AA191" s="123"/>
      <c r="AB191" s="123"/>
      <c r="AC191" s="115"/>
      <c r="AE191" s="143" t="s">
        <v>0</v>
      </c>
      <c r="AF191" s="144"/>
      <c r="AG191" s="152"/>
      <c r="AH191" s="152"/>
      <c r="AI191" s="144"/>
      <c r="AK191" s="173" t="s">
        <v>0</v>
      </c>
      <c r="AL191" s="174"/>
      <c r="AM191" s="182"/>
      <c r="AN191" s="182"/>
      <c r="AO191" s="174"/>
      <c r="AQ191" s="143" t="s">
        <v>0</v>
      </c>
      <c r="AR191" s="144"/>
      <c r="AS191" s="152"/>
      <c r="AT191" s="152"/>
      <c r="AU191" s="144"/>
      <c r="AW191" s="205" t="s">
        <v>0</v>
      </c>
      <c r="AX191" s="206"/>
      <c r="AY191" s="214"/>
      <c r="AZ191" s="214"/>
      <c r="BA191" s="206"/>
      <c r="BC191" s="237" t="s">
        <v>0</v>
      </c>
      <c r="BD191" s="238"/>
      <c r="BE191" s="238"/>
      <c r="BF191" s="238"/>
      <c r="BG191" s="238"/>
      <c r="BI191" s="259" t="s">
        <v>0</v>
      </c>
      <c r="BJ191" s="182"/>
      <c r="BK191" s="182"/>
      <c r="BL191" s="182"/>
      <c r="BM191" s="182"/>
      <c r="BO191" s="278" t="s">
        <v>0</v>
      </c>
      <c r="BP191" s="279"/>
      <c r="BQ191" s="279"/>
      <c r="BR191" s="279"/>
      <c r="BS191" s="279"/>
      <c r="BU191" s="437" t="s">
        <v>0</v>
      </c>
      <c r="BV191" s="438"/>
      <c r="BW191" s="438"/>
      <c r="BX191" s="438"/>
      <c r="BY191" s="438"/>
      <c r="BZ191" s="195">
        <v>143786448</v>
      </c>
      <c r="CB191" s="195"/>
    </row>
    <row r="192" spans="1:80" ht="22.5" customHeight="1" x14ac:dyDescent="0.2">
      <c r="A192" s="13" t="s">
        <v>30</v>
      </c>
      <c r="B192" s="363">
        <v>133137880</v>
      </c>
      <c r="C192" s="301">
        <v>0</v>
      </c>
      <c r="D192" s="301">
        <v>0</v>
      </c>
      <c r="E192" s="72">
        <f t="shared" ref="E192:E193" si="523">+B192-C192-D192</f>
        <v>133137880</v>
      </c>
      <c r="G192" s="29" t="s">
        <v>30</v>
      </c>
      <c r="H192" s="30">
        <f>+E192</f>
        <v>133137880</v>
      </c>
      <c r="I192" s="75">
        <v>0</v>
      </c>
      <c r="J192" s="75">
        <v>0</v>
      </c>
      <c r="K192" s="30">
        <f>+H192-I192-J192</f>
        <v>133137880</v>
      </c>
      <c r="M192" s="58" t="s">
        <v>30</v>
      </c>
      <c r="N192" s="59">
        <f t="shared" ref="N192:N193" si="524">+K192</f>
        <v>133137880</v>
      </c>
      <c r="O192" s="59">
        <v>0</v>
      </c>
      <c r="P192" s="59">
        <v>0</v>
      </c>
      <c r="Q192" s="59">
        <f>+N192-O192-P192</f>
        <v>133137880</v>
      </c>
      <c r="S192" s="88" t="s">
        <v>30</v>
      </c>
      <c r="T192" s="89">
        <f t="shared" ref="T192:T193" si="525">+Q192</f>
        <v>133137880</v>
      </c>
      <c r="U192" s="93">
        <v>0</v>
      </c>
      <c r="V192" s="93">
        <v>0</v>
      </c>
      <c r="W192" s="89">
        <f>+T192-U192-V192</f>
        <v>133137880</v>
      </c>
      <c r="Y192" s="116" t="s">
        <v>30</v>
      </c>
      <c r="Z192" s="117">
        <f t="shared" ref="Z192:Z193" si="526">+W192</f>
        <v>133137880</v>
      </c>
      <c r="AA192" s="118">
        <v>0</v>
      </c>
      <c r="AB192" s="118">
        <v>0</v>
      </c>
      <c r="AC192" s="117">
        <f>+Z192-AA192-AB192</f>
        <v>133137880</v>
      </c>
      <c r="AE192" s="145" t="s">
        <v>30</v>
      </c>
      <c r="AF192" s="146">
        <f t="shared" ref="AF192:AF193" si="527">+AC192</f>
        <v>133137880</v>
      </c>
      <c r="AG192" s="147">
        <v>0</v>
      </c>
      <c r="AH192" s="147">
        <v>0</v>
      </c>
      <c r="AI192" s="146">
        <f>+AF192-AG192-AH192</f>
        <v>133137880</v>
      </c>
      <c r="AK192" s="175" t="s">
        <v>30</v>
      </c>
      <c r="AL192" s="176">
        <f t="shared" ref="AL192:AL193" si="528">+AI192</f>
        <v>133137880</v>
      </c>
      <c r="AM192" s="177">
        <v>0</v>
      </c>
      <c r="AN192" s="177">
        <v>0</v>
      </c>
      <c r="AO192" s="176">
        <f>+AL192-AM192-AN192</f>
        <v>133137880</v>
      </c>
      <c r="AQ192" s="145" t="s">
        <v>30</v>
      </c>
      <c r="AR192" s="146">
        <f t="shared" ref="AR192:AR193" si="529">+AO192</f>
        <v>133137880</v>
      </c>
      <c r="AS192" s="147">
        <v>0</v>
      </c>
      <c r="AT192" s="147">
        <v>0</v>
      </c>
      <c r="AU192" s="146">
        <f>+AR192-AS192-AT192</f>
        <v>133137880</v>
      </c>
      <c r="AW192" s="207" t="s">
        <v>30</v>
      </c>
      <c r="AX192" s="208">
        <f t="shared" ref="AX192:AX193" si="530">+AU192</f>
        <v>133137880</v>
      </c>
      <c r="AY192" s="209">
        <v>0</v>
      </c>
      <c r="AZ192" s="209">
        <v>0</v>
      </c>
      <c r="BA192" s="208">
        <f>+AX192-AY192-AZ192</f>
        <v>133137880</v>
      </c>
      <c r="BC192" s="239" t="s">
        <v>30</v>
      </c>
      <c r="BD192" s="240">
        <f t="shared" ref="BD192:BD193" si="531">+BA192</f>
        <v>133137880</v>
      </c>
      <c r="BE192" s="240">
        <v>0</v>
      </c>
      <c r="BF192" s="240">
        <v>0</v>
      </c>
      <c r="BG192" s="240">
        <f>+BD192-BE192-BF192</f>
        <v>133137880</v>
      </c>
      <c r="BI192" s="183" t="s">
        <v>30</v>
      </c>
      <c r="BJ192" s="177">
        <f t="shared" ref="BJ192:BJ193" si="532">+BG192</f>
        <v>133137880</v>
      </c>
      <c r="BK192" s="357">
        <v>0</v>
      </c>
      <c r="BL192" s="357">
        <v>0</v>
      </c>
      <c r="BM192" s="177">
        <f>+BJ192-BK192-BL192</f>
        <v>133137880</v>
      </c>
      <c r="BO192" s="280" t="s">
        <v>30</v>
      </c>
      <c r="BP192" s="281">
        <f t="shared" ref="BP192:BP193" si="533">+BM192</f>
        <v>133137880</v>
      </c>
      <c r="BQ192" s="358">
        <v>0</v>
      </c>
      <c r="BR192" s="358">
        <v>0</v>
      </c>
      <c r="BS192" s="281">
        <f>+BP192-BQ192-BR192</f>
        <v>133137880</v>
      </c>
      <c r="BU192" s="436" t="s">
        <v>30</v>
      </c>
      <c r="BV192" s="435">
        <f>+B192</f>
        <v>133137880</v>
      </c>
      <c r="BW192" s="435">
        <f>+C192+I192+O192+U192+AA192+AG192+AM192+AS192+AY192+BE192+BK192+BQ192</f>
        <v>0</v>
      </c>
      <c r="BX192" s="435">
        <f>+D192+J192+P192+V192+AB192+AH192+AN192+AT192+AZ192+BF192+BL192+BR192</f>
        <v>0</v>
      </c>
      <c r="BY192" s="435">
        <f t="shared" ref="BY192:BY193" si="534">+BV192-BW192-BX192</f>
        <v>133137880</v>
      </c>
      <c r="CB192" s="195"/>
    </row>
    <row r="193" spans="1:80" ht="22.5" customHeight="1" x14ac:dyDescent="0.2">
      <c r="A193" s="14" t="s">
        <v>23</v>
      </c>
      <c r="B193" s="363">
        <v>10648568</v>
      </c>
      <c r="C193" s="301">
        <v>0</v>
      </c>
      <c r="D193" s="301">
        <v>0</v>
      </c>
      <c r="E193" s="72">
        <f t="shared" si="523"/>
        <v>10648568</v>
      </c>
      <c r="G193" s="35" t="s">
        <v>23</v>
      </c>
      <c r="H193" s="30">
        <f>+E193</f>
        <v>10648568</v>
      </c>
      <c r="I193" s="75">
        <v>0</v>
      </c>
      <c r="J193" s="75">
        <v>0</v>
      </c>
      <c r="K193" s="30">
        <f>+H193-I193-J193</f>
        <v>10648568</v>
      </c>
      <c r="M193" s="64" t="s">
        <v>23</v>
      </c>
      <c r="N193" s="59">
        <f t="shared" si="524"/>
        <v>10648568</v>
      </c>
      <c r="O193" s="59">
        <v>0</v>
      </c>
      <c r="P193" s="59">
        <v>0</v>
      </c>
      <c r="Q193" s="59">
        <f>+N193-O193-P193</f>
        <v>10648568</v>
      </c>
      <c r="S193" s="96" t="s">
        <v>23</v>
      </c>
      <c r="T193" s="89">
        <f t="shared" si="525"/>
        <v>10648568</v>
      </c>
      <c r="U193" s="93">
        <v>0</v>
      </c>
      <c r="V193" s="93">
        <v>0</v>
      </c>
      <c r="W193" s="89">
        <f>+T193-U193-V193</f>
        <v>10648568</v>
      </c>
      <c r="Y193" s="127" t="s">
        <v>23</v>
      </c>
      <c r="Z193" s="117">
        <f t="shared" si="526"/>
        <v>10648568</v>
      </c>
      <c r="AA193" s="118">
        <v>0</v>
      </c>
      <c r="AB193" s="118">
        <v>0</v>
      </c>
      <c r="AC193" s="117">
        <f>+Z193-AA193-AB193</f>
        <v>10648568</v>
      </c>
      <c r="AE193" s="156" t="s">
        <v>23</v>
      </c>
      <c r="AF193" s="146">
        <f t="shared" si="527"/>
        <v>10648568</v>
      </c>
      <c r="AG193" s="147">
        <v>0</v>
      </c>
      <c r="AH193" s="147">
        <v>0</v>
      </c>
      <c r="AI193" s="146">
        <f>+AF193-AG193-AH193</f>
        <v>10648568</v>
      </c>
      <c r="AK193" s="188" t="s">
        <v>23</v>
      </c>
      <c r="AL193" s="176">
        <f t="shared" si="528"/>
        <v>10648568</v>
      </c>
      <c r="AM193" s="177">
        <v>0</v>
      </c>
      <c r="AN193" s="177">
        <v>0</v>
      </c>
      <c r="AO193" s="176">
        <f>+AL193-AM193-AN193</f>
        <v>10648568</v>
      </c>
      <c r="AQ193" s="156" t="s">
        <v>23</v>
      </c>
      <c r="AR193" s="146">
        <f t="shared" si="529"/>
        <v>10648568</v>
      </c>
      <c r="AS193" s="147">
        <v>0</v>
      </c>
      <c r="AT193" s="147">
        <v>0</v>
      </c>
      <c r="AU193" s="146">
        <f>+AR193-AS193-AT193</f>
        <v>10648568</v>
      </c>
      <c r="AW193" s="220" t="s">
        <v>23</v>
      </c>
      <c r="AX193" s="208">
        <f t="shared" si="530"/>
        <v>10648568</v>
      </c>
      <c r="AY193" s="209">
        <v>0</v>
      </c>
      <c r="AZ193" s="209">
        <v>0</v>
      </c>
      <c r="BA193" s="208">
        <f>+AX193-AY193-AZ193</f>
        <v>10648568</v>
      </c>
      <c r="BC193" s="246" t="s">
        <v>23</v>
      </c>
      <c r="BD193" s="240">
        <f t="shared" si="531"/>
        <v>10648568</v>
      </c>
      <c r="BE193" s="240">
        <v>0</v>
      </c>
      <c r="BF193" s="240">
        <v>0</v>
      </c>
      <c r="BG193" s="240">
        <f>+BD193-BE193-BF193</f>
        <v>10648568</v>
      </c>
      <c r="BI193" s="263" t="s">
        <v>23</v>
      </c>
      <c r="BJ193" s="177">
        <f t="shared" si="532"/>
        <v>10648568</v>
      </c>
      <c r="BK193" s="177">
        <v>0</v>
      </c>
      <c r="BL193" s="177">
        <v>0</v>
      </c>
      <c r="BM193" s="177">
        <f>+BJ193-BK193-BL193</f>
        <v>10648568</v>
      </c>
      <c r="BO193" s="287" t="s">
        <v>23</v>
      </c>
      <c r="BP193" s="281">
        <f t="shared" si="533"/>
        <v>10648568</v>
      </c>
      <c r="BQ193" s="358">
        <v>0</v>
      </c>
      <c r="BR193" s="358">
        <v>0</v>
      </c>
      <c r="BS193" s="281">
        <f>+BP193-BQ193-BR193</f>
        <v>10648568</v>
      </c>
      <c r="BU193" s="441" t="s">
        <v>23</v>
      </c>
      <c r="BV193" s="435">
        <f>+B193</f>
        <v>10648568</v>
      </c>
      <c r="BW193" s="435">
        <f>+C193+I193+O193+U193+AA193+AG193+AM193+AS193+AY193+BE193+BK193+BQ193</f>
        <v>0</v>
      </c>
      <c r="BX193" s="435">
        <f>+D193+J193+P193+V193+AB193+AH193+AN193+AT193+AZ193+BF193+BL193+BR193</f>
        <v>0</v>
      </c>
      <c r="BY193" s="435">
        <f t="shared" si="534"/>
        <v>10648568</v>
      </c>
      <c r="CB193" s="195"/>
    </row>
    <row r="194" spans="1:80" ht="22.5" customHeight="1" x14ac:dyDescent="0.2">
      <c r="A194" s="3"/>
      <c r="C194" s="251"/>
      <c r="D194" s="251"/>
      <c r="E194" s="251"/>
      <c r="G194" s="24"/>
      <c r="H194" s="23"/>
      <c r="I194" s="312"/>
      <c r="J194" s="312"/>
      <c r="K194" s="23"/>
      <c r="M194" s="53"/>
      <c r="N194" s="52"/>
      <c r="O194" s="52"/>
      <c r="P194" s="52"/>
      <c r="Q194" s="52"/>
      <c r="S194" s="83"/>
      <c r="T194" s="82"/>
      <c r="U194" s="323"/>
      <c r="V194" s="323"/>
      <c r="W194" s="82"/>
      <c r="Y194" s="111"/>
      <c r="Z194" s="110"/>
      <c r="AA194" s="331"/>
      <c r="AB194" s="331"/>
      <c r="AC194" s="110"/>
      <c r="AE194" s="140"/>
      <c r="AF194" s="139"/>
      <c r="AG194" s="164"/>
      <c r="AH194" s="164"/>
      <c r="AI194" s="139"/>
      <c r="AK194" s="170"/>
      <c r="AL194" s="169"/>
      <c r="AM194" s="185"/>
      <c r="AN194" s="185"/>
      <c r="AO194" s="169"/>
      <c r="AQ194" s="140"/>
      <c r="AR194" s="139"/>
      <c r="AS194" s="164"/>
      <c r="AT194" s="164"/>
      <c r="AU194" s="139"/>
      <c r="AW194" s="202"/>
      <c r="AX194" s="201"/>
      <c r="AY194" s="217"/>
      <c r="AZ194" s="217"/>
      <c r="BA194" s="201"/>
      <c r="BC194" s="234"/>
      <c r="BD194" s="233"/>
      <c r="BE194" s="233"/>
      <c r="BF194" s="233"/>
      <c r="BG194" s="233"/>
      <c r="BI194" s="257"/>
      <c r="BJ194" s="185"/>
      <c r="BK194" s="185"/>
      <c r="BL194" s="185"/>
      <c r="BM194" s="185"/>
      <c r="BO194" s="275"/>
      <c r="BP194" s="274"/>
      <c r="BQ194" s="274"/>
      <c r="BR194" s="274"/>
      <c r="BS194" s="274"/>
      <c r="BU194" s="391"/>
      <c r="BV194" s="390"/>
      <c r="BW194" s="390"/>
      <c r="BX194" s="390"/>
      <c r="BY194" s="390"/>
      <c r="CB194" s="195"/>
    </row>
    <row r="195" spans="1:80" ht="22.5" customHeight="1" x14ac:dyDescent="0.2">
      <c r="A195" s="3"/>
      <c r="C195" s="251"/>
      <c r="D195" s="251"/>
      <c r="E195" s="251"/>
      <c r="G195" s="24"/>
      <c r="H195" s="23"/>
      <c r="I195" s="312"/>
      <c r="J195" s="312"/>
      <c r="K195" s="23"/>
      <c r="M195" s="53"/>
      <c r="N195" s="52"/>
      <c r="O195" s="52"/>
      <c r="P195" s="52"/>
      <c r="Q195" s="52"/>
      <c r="S195" s="83"/>
      <c r="T195" s="82"/>
      <c r="U195" s="323"/>
      <c r="V195" s="323"/>
      <c r="W195" s="82"/>
      <c r="Y195" s="111"/>
      <c r="Z195" s="110"/>
      <c r="AA195" s="331"/>
      <c r="AB195" s="331"/>
      <c r="AC195" s="110"/>
      <c r="AE195" s="140"/>
      <c r="AF195" s="139"/>
      <c r="AG195" s="164"/>
      <c r="AH195" s="164"/>
      <c r="AI195" s="139"/>
      <c r="AK195" s="170"/>
      <c r="AL195" s="169"/>
      <c r="AM195" s="185"/>
      <c r="AN195" s="185"/>
      <c r="AO195" s="169"/>
      <c r="AQ195" s="140"/>
      <c r="AR195" s="139"/>
      <c r="AS195" s="164"/>
      <c r="AT195" s="164"/>
      <c r="AU195" s="139"/>
      <c r="AW195" s="202"/>
      <c r="AX195" s="201"/>
      <c r="AY195" s="217"/>
      <c r="AZ195" s="217"/>
      <c r="BA195" s="201"/>
      <c r="BC195" s="234"/>
      <c r="BD195" s="233"/>
      <c r="BE195" s="233"/>
      <c r="BF195" s="233"/>
      <c r="BG195" s="233"/>
      <c r="BI195" s="257"/>
      <c r="BJ195" s="185"/>
      <c r="BK195" s="185"/>
      <c r="BL195" s="185"/>
      <c r="BM195" s="185"/>
      <c r="BO195" s="275"/>
      <c r="BP195" s="274"/>
      <c r="BQ195" s="274"/>
      <c r="BR195" s="274"/>
      <c r="BS195" s="274"/>
      <c r="BU195" s="391"/>
      <c r="BV195" s="390"/>
      <c r="BW195" s="390"/>
      <c r="BX195" s="390"/>
      <c r="BY195" s="390"/>
      <c r="CB195" s="195"/>
    </row>
    <row r="196" spans="1:80" ht="22.5" customHeight="1" x14ac:dyDescent="0.2">
      <c r="A196" s="1" t="s">
        <v>10</v>
      </c>
      <c r="C196" s="251"/>
      <c r="D196" s="251"/>
      <c r="E196" s="251"/>
      <c r="G196" s="22" t="s">
        <v>10</v>
      </c>
      <c r="H196" s="23"/>
      <c r="I196" s="312"/>
      <c r="J196" s="312"/>
      <c r="K196" s="23"/>
      <c r="M196" s="51" t="s">
        <v>10</v>
      </c>
      <c r="N196" s="52"/>
      <c r="O196" s="52"/>
      <c r="P196" s="52"/>
      <c r="Q196" s="52"/>
      <c r="S196" s="81" t="s">
        <v>10</v>
      </c>
      <c r="T196" s="82"/>
      <c r="U196" s="323"/>
      <c r="V196" s="323"/>
      <c r="W196" s="82"/>
      <c r="Y196" s="109" t="s">
        <v>10</v>
      </c>
      <c r="Z196" s="110"/>
      <c r="AA196" s="331"/>
      <c r="AB196" s="331"/>
      <c r="AC196" s="110"/>
      <c r="AE196" s="138" t="s">
        <v>10</v>
      </c>
      <c r="AF196" s="139"/>
      <c r="AG196" s="164"/>
      <c r="AH196" s="164"/>
      <c r="AI196" s="139"/>
      <c r="AK196" s="168" t="s">
        <v>10</v>
      </c>
      <c r="AL196" s="169"/>
      <c r="AM196" s="185"/>
      <c r="AN196" s="185"/>
      <c r="AO196" s="169"/>
      <c r="AQ196" s="138" t="s">
        <v>10</v>
      </c>
      <c r="AR196" s="139"/>
      <c r="AS196" s="164"/>
      <c r="AT196" s="164"/>
      <c r="AU196" s="139"/>
      <c r="AW196" s="200" t="s">
        <v>10</v>
      </c>
      <c r="AX196" s="201"/>
      <c r="AY196" s="217"/>
      <c r="AZ196" s="217"/>
      <c r="BA196" s="201"/>
      <c r="BC196" s="232" t="s">
        <v>10</v>
      </c>
      <c r="BD196" s="233"/>
      <c r="BE196" s="233"/>
      <c r="BF196" s="233"/>
      <c r="BG196" s="233"/>
      <c r="BI196" s="256" t="s">
        <v>10</v>
      </c>
      <c r="BJ196" s="185"/>
      <c r="BK196" s="185"/>
      <c r="BL196" s="185"/>
      <c r="BM196" s="185"/>
      <c r="BO196" s="273" t="s">
        <v>10</v>
      </c>
      <c r="BP196" s="274"/>
      <c r="BQ196" s="274"/>
      <c r="BR196" s="274"/>
      <c r="BS196" s="274"/>
      <c r="BU196" s="388" t="s">
        <v>10</v>
      </c>
      <c r="BV196" s="390"/>
      <c r="BW196" s="390"/>
      <c r="BX196" s="390"/>
      <c r="BY196" s="390"/>
      <c r="CB196" s="195"/>
    </row>
    <row r="197" spans="1:80" ht="22.5" customHeight="1" x14ac:dyDescent="0.2">
      <c r="A197" s="3"/>
      <c r="C197" s="251"/>
      <c r="D197" s="251"/>
      <c r="E197" s="251"/>
      <c r="G197" s="24"/>
      <c r="H197" s="23"/>
      <c r="I197" s="312"/>
      <c r="J197" s="312"/>
      <c r="K197" s="23"/>
      <c r="M197" s="53"/>
      <c r="N197" s="52"/>
      <c r="O197" s="52"/>
      <c r="P197" s="52"/>
      <c r="Q197" s="52"/>
      <c r="S197" s="83"/>
      <c r="T197" s="82"/>
      <c r="U197" s="323"/>
      <c r="V197" s="323"/>
      <c r="W197" s="82"/>
      <c r="Y197" s="111"/>
      <c r="Z197" s="110"/>
      <c r="AA197" s="331"/>
      <c r="AB197" s="331"/>
      <c r="AC197" s="110"/>
      <c r="AE197" s="140"/>
      <c r="AF197" s="139"/>
      <c r="AG197" s="164"/>
      <c r="AH197" s="164"/>
      <c r="AI197" s="139"/>
      <c r="AK197" s="170"/>
      <c r="AL197" s="169"/>
      <c r="AM197" s="185"/>
      <c r="AN197" s="185"/>
      <c r="AO197" s="169"/>
      <c r="AQ197" s="140"/>
      <c r="AR197" s="139"/>
      <c r="AS197" s="164"/>
      <c r="AT197" s="164"/>
      <c r="AU197" s="139"/>
      <c r="AW197" s="202"/>
      <c r="AX197" s="201"/>
      <c r="AY197" s="217"/>
      <c r="AZ197" s="217"/>
      <c r="BA197" s="201"/>
      <c r="BC197" s="234"/>
      <c r="BD197" s="233"/>
      <c r="BE197" s="233"/>
      <c r="BF197" s="233"/>
      <c r="BG197" s="233"/>
      <c r="BI197" s="257"/>
      <c r="BJ197" s="185"/>
      <c r="BK197" s="185"/>
      <c r="BL197" s="185"/>
      <c r="BM197" s="185"/>
      <c r="BO197" s="275"/>
      <c r="BP197" s="274"/>
      <c r="BQ197" s="274"/>
      <c r="BR197" s="274"/>
      <c r="BS197" s="274"/>
      <c r="BU197" s="391"/>
      <c r="BV197" s="390"/>
      <c r="BW197" s="390"/>
      <c r="BX197" s="390"/>
      <c r="BY197" s="390"/>
      <c r="CB197" s="195"/>
    </row>
    <row r="198" spans="1:80" s="18" customFormat="1" ht="22.5" customHeight="1" x14ac:dyDescent="0.2">
      <c r="A198" s="15" t="s">
        <v>12</v>
      </c>
      <c r="B198" s="294">
        <f>SUM(B200:B200)</f>
        <v>18123243</v>
      </c>
      <c r="C198" s="294">
        <f>SUM(C200:C200)</f>
        <v>0</v>
      </c>
      <c r="D198" s="294">
        <f>SUM(D200:D200)</f>
        <v>0</v>
      </c>
      <c r="E198" s="294">
        <f>+B198-C198-D198</f>
        <v>18123243</v>
      </c>
      <c r="G198" s="25" t="s">
        <v>12</v>
      </c>
      <c r="H198" s="26">
        <f>SUM(H200:H200)</f>
        <v>18123243</v>
      </c>
      <c r="I198" s="308">
        <f>SUM(I200:I200)</f>
        <v>0</v>
      </c>
      <c r="J198" s="308">
        <f>SUM(J200:J200)</f>
        <v>0</v>
      </c>
      <c r="K198" s="26">
        <f>+H198-I198-J198</f>
        <v>18123243</v>
      </c>
      <c r="M198" s="54" t="s">
        <v>12</v>
      </c>
      <c r="N198" s="55">
        <f>SUM(N200:N200)</f>
        <v>18123243</v>
      </c>
      <c r="O198" s="55">
        <f>SUM(O200:O200)</f>
        <v>0</v>
      </c>
      <c r="P198" s="55">
        <f>SUM(P200:P200)</f>
        <v>0</v>
      </c>
      <c r="Q198" s="55">
        <f>+N198-O198-P198</f>
        <v>18123243</v>
      </c>
      <c r="S198" s="84" t="s">
        <v>12</v>
      </c>
      <c r="T198" s="85">
        <f>SUM(T200:T200)</f>
        <v>18123243</v>
      </c>
      <c r="U198" s="104">
        <f>SUM(U200:U200)</f>
        <v>0</v>
      </c>
      <c r="V198" s="104">
        <f>SUM(V200:V200)</f>
        <v>0</v>
      </c>
      <c r="W198" s="85">
        <f>+T198-U198-V198</f>
        <v>18123243</v>
      </c>
      <c r="Y198" s="112" t="s">
        <v>12</v>
      </c>
      <c r="Z198" s="113">
        <f>SUM(Z200:Z200)</f>
        <v>18123243</v>
      </c>
      <c r="AA198" s="122">
        <f>SUM(AA200:AA200)</f>
        <v>0</v>
      </c>
      <c r="AB198" s="122">
        <f>SUM(AB200:AB200)</f>
        <v>0</v>
      </c>
      <c r="AC198" s="113">
        <f>+Z198-AA198-AB198</f>
        <v>18123243</v>
      </c>
      <c r="AE198" s="141" t="s">
        <v>12</v>
      </c>
      <c r="AF198" s="142">
        <f>SUM(AF200:AF200)</f>
        <v>18123243</v>
      </c>
      <c r="AG198" s="151">
        <f>SUM(AG200:AG200)</f>
        <v>0</v>
      </c>
      <c r="AH198" s="151">
        <f>SUM(AH200:AH200)</f>
        <v>0</v>
      </c>
      <c r="AI198" s="142">
        <f>+AF198-AG198-AH198</f>
        <v>18123243</v>
      </c>
      <c r="AK198" s="171" t="s">
        <v>12</v>
      </c>
      <c r="AL198" s="172">
        <f>SUM(AL200:AL200)</f>
        <v>18123243</v>
      </c>
      <c r="AM198" s="181">
        <f>SUM(AM200:AM200)</f>
        <v>0</v>
      </c>
      <c r="AN198" s="181">
        <f>SUM(AN200:AN200)</f>
        <v>0</v>
      </c>
      <c r="AO198" s="172">
        <f>+AL198-AM198-AN198</f>
        <v>18123243</v>
      </c>
      <c r="AQ198" s="141" t="s">
        <v>12</v>
      </c>
      <c r="AR198" s="142">
        <f>SUM(AR200:AR200)</f>
        <v>18123243</v>
      </c>
      <c r="AS198" s="151">
        <f>SUM(AS200:AS200)</f>
        <v>0</v>
      </c>
      <c r="AT198" s="151">
        <f>SUM(AT200:AT200)</f>
        <v>0</v>
      </c>
      <c r="AU198" s="142">
        <f>+AR198-AS198-AT198</f>
        <v>18123243</v>
      </c>
      <c r="AW198" s="203" t="s">
        <v>12</v>
      </c>
      <c r="AX198" s="204">
        <f>SUM(AX200:AX200)</f>
        <v>18123243</v>
      </c>
      <c r="AY198" s="213">
        <v>0</v>
      </c>
      <c r="AZ198" s="213">
        <v>0</v>
      </c>
      <c r="BA198" s="204">
        <f>+AX198-AY198-AZ198</f>
        <v>18123243</v>
      </c>
      <c r="BC198" s="235" t="s">
        <v>12</v>
      </c>
      <c r="BD198" s="236">
        <f>SUM(BD200:BD200)</f>
        <v>18123243</v>
      </c>
      <c r="BE198" s="236">
        <f>SUM(BE200:BE200)</f>
        <v>0</v>
      </c>
      <c r="BF198" s="236">
        <f>SUM(BF200:BF200)</f>
        <v>0</v>
      </c>
      <c r="BG198" s="236">
        <f>+BD198-BE198-BF198</f>
        <v>18123243</v>
      </c>
      <c r="BI198" s="258" t="s">
        <v>12</v>
      </c>
      <c r="BJ198" s="181">
        <f>SUM(BJ200:BJ200)</f>
        <v>18123243</v>
      </c>
      <c r="BK198" s="181">
        <f>SUM(BK200:BK200)</f>
        <v>0</v>
      </c>
      <c r="BL198" s="181">
        <f>SUM(BL200:BL200)</f>
        <v>0</v>
      </c>
      <c r="BM198" s="181">
        <f>+BJ198-BK198-BL198</f>
        <v>18123243</v>
      </c>
      <c r="BO198" s="276" t="s">
        <v>12</v>
      </c>
      <c r="BP198" s="277">
        <f>SUM(BP200:BP200)</f>
        <v>18123243</v>
      </c>
      <c r="BQ198" s="277">
        <f>SUM(BQ200:BQ200)</f>
        <v>0</v>
      </c>
      <c r="BR198" s="277">
        <f>SUM(BR200:BR200)</f>
        <v>0</v>
      </c>
      <c r="BS198" s="277">
        <f>+BP198-BQ198-BR198</f>
        <v>18123243</v>
      </c>
      <c r="BU198" s="371" t="s">
        <v>12</v>
      </c>
      <c r="BV198" s="373">
        <f>SUM(BV200:BV200)</f>
        <v>18123243</v>
      </c>
      <c r="BW198" s="373">
        <f>SUM(BW200:BW200)</f>
        <v>0</v>
      </c>
      <c r="BX198" s="373">
        <f>SUM(BX200:BX200)</f>
        <v>0</v>
      </c>
      <c r="BY198" s="373">
        <f>+BV198-BW198-BX198</f>
        <v>18123243</v>
      </c>
      <c r="BZ198" s="268">
        <f>+BY198</f>
        <v>18123243</v>
      </c>
      <c r="CA198" s="196">
        <f>+BZ199-BZ198</f>
        <v>0</v>
      </c>
      <c r="CB198" s="195"/>
    </row>
    <row r="199" spans="1:80" ht="22.5" customHeight="1" x14ac:dyDescent="0.2">
      <c r="A199" s="11" t="s">
        <v>0</v>
      </c>
      <c r="B199" s="295"/>
      <c r="C199" s="295"/>
      <c r="D199" s="295"/>
      <c r="E199" s="295"/>
      <c r="G199" s="27" t="s">
        <v>0</v>
      </c>
      <c r="H199" s="28"/>
      <c r="I199" s="309"/>
      <c r="J199" s="309"/>
      <c r="K199" s="28"/>
      <c r="M199" s="56" t="s">
        <v>0</v>
      </c>
      <c r="N199" s="57"/>
      <c r="O199" s="57"/>
      <c r="P199" s="57"/>
      <c r="Q199" s="57"/>
      <c r="S199" s="86" t="s">
        <v>0</v>
      </c>
      <c r="T199" s="87"/>
      <c r="U199" s="105"/>
      <c r="V199" s="105"/>
      <c r="W199" s="87"/>
      <c r="Y199" s="114" t="s">
        <v>0</v>
      </c>
      <c r="Z199" s="115"/>
      <c r="AA199" s="123"/>
      <c r="AB199" s="123"/>
      <c r="AC199" s="115"/>
      <c r="AE199" s="143" t="s">
        <v>0</v>
      </c>
      <c r="AF199" s="144"/>
      <c r="AG199" s="152"/>
      <c r="AH199" s="152"/>
      <c r="AI199" s="144"/>
      <c r="AK199" s="173" t="s">
        <v>0</v>
      </c>
      <c r="AL199" s="174"/>
      <c r="AM199" s="182"/>
      <c r="AN199" s="182"/>
      <c r="AO199" s="174"/>
      <c r="AQ199" s="143" t="s">
        <v>0</v>
      </c>
      <c r="AR199" s="144"/>
      <c r="AS199" s="152"/>
      <c r="AT199" s="152"/>
      <c r="AU199" s="144"/>
      <c r="AW199" s="205" t="s">
        <v>0</v>
      </c>
      <c r="AX199" s="206"/>
      <c r="AY199" s="214"/>
      <c r="AZ199" s="214"/>
      <c r="BA199" s="206"/>
      <c r="BC199" s="237" t="s">
        <v>0</v>
      </c>
      <c r="BD199" s="238"/>
      <c r="BE199" s="238"/>
      <c r="BF199" s="238"/>
      <c r="BG199" s="238"/>
      <c r="BI199" s="259" t="s">
        <v>0</v>
      </c>
      <c r="BJ199" s="182"/>
      <c r="BK199" s="182"/>
      <c r="BL199" s="182"/>
      <c r="BM199" s="182"/>
      <c r="BO199" s="278" t="s">
        <v>0</v>
      </c>
      <c r="BP199" s="279"/>
      <c r="BQ199" s="279"/>
      <c r="BR199" s="279"/>
      <c r="BS199" s="279"/>
      <c r="BU199" s="437" t="s">
        <v>0</v>
      </c>
      <c r="BV199" s="438"/>
      <c r="BW199" s="438"/>
      <c r="BX199" s="438"/>
      <c r="BY199" s="438"/>
      <c r="BZ199" s="195">
        <v>18123243</v>
      </c>
      <c r="CB199" s="195"/>
    </row>
    <row r="200" spans="1:80" ht="22.5" customHeight="1" x14ac:dyDescent="0.2">
      <c r="A200" s="13" t="s">
        <v>30</v>
      </c>
      <c r="B200" s="363">
        <v>18123243</v>
      </c>
      <c r="C200" s="301">
        <v>0</v>
      </c>
      <c r="D200" s="301">
        <v>0</v>
      </c>
      <c r="E200" s="72">
        <f t="shared" ref="E200" si="535">+B200-C200-D200</f>
        <v>18123243</v>
      </c>
      <c r="G200" s="29" t="s">
        <v>30</v>
      </c>
      <c r="H200" s="30">
        <f>+E200</f>
        <v>18123243</v>
      </c>
      <c r="I200" s="75">
        <v>0</v>
      </c>
      <c r="J200" s="75">
        <v>0</v>
      </c>
      <c r="K200" s="30">
        <f>+H200-I200-J200</f>
        <v>18123243</v>
      </c>
      <c r="M200" s="58" t="s">
        <v>30</v>
      </c>
      <c r="N200" s="59">
        <f>+K200</f>
        <v>18123243</v>
      </c>
      <c r="O200" s="59">
        <v>0</v>
      </c>
      <c r="P200" s="59">
        <v>0</v>
      </c>
      <c r="Q200" s="59">
        <f>+N200-O200-P200</f>
        <v>18123243</v>
      </c>
      <c r="S200" s="88" t="s">
        <v>30</v>
      </c>
      <c r="T200" s="89">
        <f>+Q200</f>
        <v>18123243</v>
      </c>
      <c r="U200" s="93">
        <v>0</v>
      </c>
      <c r="V200" s="93">
        <v>0</v>
      </c>
      <c r="W200" s="89">
        <f>+T200-U200-V200</f>
        <v>18123243</v>
      </c>
      <c r="Y200" s="116" t="s">
        <v>30</v>
      </c>
      <c r="Z200" s="117">
        <f>+W200</f>
        <v>18123243</v>
      </c>
      <c r="AA200" s="118">
        <v>0</v>
      </c>
      <c r="AB200" s="118">
        <v>0</v>
      </c>
      <c r="AC200" s="117">
        <f>+Z200-AA200-AB200</f>
        <v>18123243</v>
      </c>
      <c r="AE200" s="145" t="s">
        <v>30</v>
      </c>
      <c r="AF200" s="146">
        <f>+AC200</f>
        <v>18123243</v>
      </c>
      <c r="AG200" s="147">
        <v>0</v>
      </c>
      <c r="AH200" s="147">
        <v>0</v>
      </c>
      <c r="AI200" s="146">
        <f>+AF200-AG200-AH200</f>
        <v>18123243</v>
      </c>
      <c r="AK200" s="175" t="s">
        <v>30</v>
      </c>
      <c r="AL200" s="176">
        <f>+AI200</f>
        <v>18123243</v>
      </c>
      <c r="AM200" s="177">
        <v>0</v>
      </c>
      <c r="AN200" s="177">
        <v>0</v>
      </c>
      <c r="AO200" s="176">
        <f>+AL200-AM200-AN200</f>
        <v>18123243</v>
      </c>
      <c r="AQ200" s="145" t="s">
        <v>30</v>
      </c>
      <c r="AR200" s="146">
        <f>+AO200</f>
        <v>18123243</v>
      </c>
      <c r="AS200" s="147">
        <v>0</v>
      </c>
      <c r="AT200" s="147">
        <v>0</v>
      </c>
      <c r="AU200" s="146">
        <f>+AR200-AS200-AT200</f>
        <v>18123243</v>
      </c>
      <c r="AW200" s="207" t="s">
        <v>30</v>
      </c>
      <c r="AX200" s="208">
        <f>+AU200</f>
        <v>18123243</v>
      </c>
      <c r="AY200" s="209">
        <v>0</v>
      </c>
      <c r="AZ200" s="209">
        <v>0</v>
      </c>
      <c r="BA200" s="208">
        <f>+AX200-AY200-AZ200</f>
        <v>18123243</v>
      </c>
      <c r="BC200" s="239" t="s">
        <v>30</v>
      </c>
      <c r="BD200" s="240">
        <f>+BA200</f>
        <v>18123243</v>
      </c>
      <c r="BE200" s="240">
        <v>0</v>
      </c>
      <c r="BF200" s="240">
        <v>0</v>
      </c>
      <c r="BG200" s="240">
        <f>+BD200-BE200-BF200</f>
        <v>18123243</v>
      </c>
      <c r="BI200" s="183" t="s">
        <v>30</v>
      </c>
      <c r="BJ200" s="177">
        <f>+BG200</f>
        <v>18123243</v>
      </c>
      <c r="BK200" s="177">
        <v>0</v>
      </c>
      <c r="BL200" s="177">
        <v>0</v>
      </c>
      <c r="BM200" s="177">
        <f>+BJ200-BK200-BL200</f>
        <v>18123243</v>
      </c>
      <c r="BO200" s="280" t="s">
        <v>30</v>
      </c>
      <c r="BP200" s="281">
        <f>+BM200</f>
        <v>18123243</v>
      </c>
      <c r="BQ200" s="358">
        <v>0</v>
      </c>
      <c r="BR200" s="358">
        <v>0</v>
      </c>
      <c r="BS200" s="281">
        <f>+BP200-BQ200-BR200</f>
        <v>18123243</v>
      </c>
      <c r="BU200" s="436" t="s">
        <v>30</v>
      </c>
      <c r="BV200" s="435">
        <f>+B200</f>
        <v>18123243</v>
      </c>
      <c r="BW200" s="435">
        <f>+C200+I200+O200+U200+AA200+AG200+AM200+AS200+AY200+BE200+BK200+BQ200</f>
        <v>0</v>
      </c>
      <c r="BX200" s="435">
        <f>+D200+J200+P200+V200+AB200+AH200+AN200+AT200+AZ200+BF200+BL200+BR200</f>
        <v>0</v>
      </c>
      <c r="BY200" s="435">
        <f t="shared" ref="BY200" si="536">+BV200-BW200-BX200</f>
        <v>18123243</v>
      </c>
      <c r="CB200" s="195"/>
    </row>
    <row r="201" spans="1:80" ht="22.5" customHeight="1" x14ac:dyDescent="0.2">
      <c r="A201" s="3"/>
      <c r="C201" s="251"/>
      <c r="D201" s="251"/>
      <c r="E201" s="251"/>
      <c r="G201" s="24"/>
      <c r="H201" s="23"/>
      <c r="I201" s="312"/>
      <c r="J201" s="312"/>
      <c r="K201" s="23"/>
      <c r="M201" s="53"/>
      <c r="N201" s="52"/>
      <c r="O201" s="52"/>
      <c r="P201" s="52"/>
      <c r="Q201" s="52"/>
      <c r="S201" s="83"/>
      <c r="T201" s="82"/>
      <c r="U201" s="323"/>
      <c r="V201" s="323"/>
      <c r="W201" s="82"/>
      <c r="Y201" s="111"/>
      <c r="Z201" s="110"/>
      <c r="AA201" s="331"/>
      <c r="AB201" s="331"/>
      <c r="AC201" s="110"/>
      <c r="AE201" s="140"/>
      <c r="AF201" s="139"/>
      <c r="AG201" s="139"/>
      <c r="AH201" s="139"/>
      <c r="AI201" s="139"/>
      <c r="AK201" s="170"/>
      <c r="AL201" s="169"/>
      <c r="AM201" s="185"/>
      <c r="AN201" s="185"/>
      <c r="AO201" s="169"/>
      <c r="AQ201" s="140"/>
      <c r="AR201" s="139"/>
      <c r="AS201" s="164"/>
      <c r="AT201" s="164"/>
      <c r="AU201" s="139"/>
      <c r="AW201" s="202"/>
      <c r="AX201" s="201"/>
      <c r="AY201" s="217"/>
      <c r="AZ201" s="217"/>
      <c r="BA201" s="201"/>
      <c r="BC201" s="234"/>
      <c r="BD201" s="233"/>
      <c r="BE201" s="233"/>
      <c r="BF201" s="233"/>
      <c r="BG201" s="233"/>
      <c r="BI201" s="257"/>
      <c r="BJ201" s="185"/>
      <c r="BK201" s="185"/>
      <c r="BL201" s="185"/>
      <c r="BM201" s="185"/>
      <c r="BO201" s="275"/>
      <c r="BP201" s="274"/>
      <c r="BQ201" s="274"/>
      <c r="BR201" s="274"/>
      <c r="BS201" s="274"/>
      <c r="BU201" s="397"/>
      <c r="BV201" s="398"/>
      <c r="BW201" s="398"/>
      <c r="BX201" s="398"/>
      <c r="BY201" s="398"/>
      <c r="CB201" s="195"/>
    </row>
    <row r="202" spans="1:80" ht="22.5" customHeight="1" x14ac:dyDescent="0.2">
      <c r="A202" s="3"/>
      <c r="C202" s="251"/>
      <c r="D202" s="251"/>
      <c r="E202" s="251"/>
      <c r="G202" s="24"/>
      <c r="H202" s="23"/>
      <c r="I202" s="312"/>
      <c r="J202" s="312"/>
      <c r="K202" s="23"/>
      <c r="M202" s="53"/>
      <c r="N202" s="52"/>
      <c r="O202" s="52"/>
      <c r="P202" s="52"/>
      <c r="Q202" s="52"/>
      <c r="S202" s="83"/>
      <c r="T202" s="82"/>
      <c r="U202" s="323"/>
      <c r="V202" s="323"/>
      <c r="W202" s="82"/>
      <c r="Y202" s="111"/>
      <c r="Z202" s="110"/>
      <c r="AA202" s="331"/>
      <c r="AB202" s="331"/>
      <c r="AC202" s="110"/>
      <c r="AE202" s="140"/>
      <c r="AF202" s="139"/>
      <c r="AG202" s="139"/>
      <c r="AH202" s="139"/>
      <c r="AI202" s="139"/>
      <c r="AK202" s="170"/>
      <c r="AL202" s="169"/>
      <c r="AM202" s="185"/>
      <c r="AN202" s="185"/>
      <c r="AO202" s="169"/>
      <c r="AQ202" s="140"/>
      <c r="AR202" s="139"/>
      <c r="AS202" s="164"/>
      <c r="AT202" s="164"/>
      <c r="AU202" s="139"/>
      <c r="AW202" s="202"/>
      <c r="AX202" s="201"/>
      <c r="AY202" s="217"/>
      <c r="AZ202" s="217"/>
      <c r="BA202" s="201"/>
      <c r="BC202" s="234"/>
      <c r="BD202" s="233"/>
      <c r="BE202" s="233"/>
      <c r="BF202" s="233"/>
      <c r="BG202" s="233"/>
      <c r="BI202" s="257"/>
      <c r="BJ202" s="185"/>
      <c r="BK202" s="185"/>
      <c r="BL202" s="185"/>
      <c r="BM202" s="185"/>
      <c r="BO202" s="275"/>
      <c r="BP202" s="274"/>
      <c r="BQ202" s="274"/>
      <c r="BR202" s="274"/>
      <c r="BS202" s="274"/>
      <c r="BU202" s="397"/>
      <c r="BV202" s="398"/>
      <c r="BW202" s="398"/>
      <c r="BX202" s="398"/>
      <c r="BY202" s="398"/>
      <c r="CB202" s="195"/>
    </row>
    <row r="203" spans="1:80" ht="22.5" customHeight="1" x14ac:dyDescent="0.25">
      <c r="B203" s="303"/>
      <c r="C203" s="304" t="str">
        <f>+C2</f>
        <v>ENERO 2022</v>
      </c>
      <c r="D203" s="303"/>
      <c r="E203" s="303"/>
      <c r="G203" s="19"/>
      <c r="H203" s="20"/>
      <c r="I203" s="364" t="str">
        <f>+I2</f>
        <v>FEBRERO 2022</v>
      </c>
      <c r="J203" s="365"/>
      <c r="K203" s="20"/>
      <c r="M203" s="47"/>
      <c r="N203" s="48"/>
      <c r="O203" s="49" t="str">
        <f>+O2</f>
        <v>MARZO 2022</v>
      </c>
      <c r="P203" s="48"/>
      <c r="Q203" s="48"/>
      <c r="S203" s="78"/>
      <c r="T203" s="79"/>
      <c r="U203" s="320" t="str">
        <f>+U2</f>
        <v>ABRIL 2022</v>
      </c>
      <c r="V203" s="321"/>
      <c r="W203" s="79"/>
      <c r="Y203" s="106"/>
      <c r="Z203" s="107"/>
      <c r="AA203" s="328" t="str">
        <f>+AA2</f>
        <v>MAYO 2022</v>
      </c>
      <c r="AB203" s="329"/>
      <c r="AC203" s="107"/>
      <c r="AE203" s="134"/>
      <c r="AF203" s="135"/>
      <c r="AG203" s="136" t="str">
        <f>+AG2</f>
        <v>JUNIO 2022</v>
      </c>
      <c r="AH203" s="135"/>
      <c r="AI203" s="135"/>
      <c r="AK203" s="165"/>
      <c r="AL203" s="166"/>
      <c r="AM203" s="254" t="str">
        <f>+AM2</f>
        <v>JULIO 2022</v>
      </c>
      <c r="AN203" s="253"/>
      <c r="AO203" s="166"/>
      <c r="AQ203" s="134"/>
      <c r="AR203" s="135"/>
      <c r="AS203" s="347" t="str">
        <f>+AS2</f>
        <v>AGOSTO 2022</v>
      </c>
      <c r="AT203" s="348"/>
      <c r="AU203" s="135"/>
      <c r="AW203" s="197"/>
      <c r="AX203" s="198"/>
      <c r="AY203" s="352" t="str">
        <f>+AY2</f>
        <v>SEPTIEMBRE 2022</v>
      </c>
      <c r="AZ203" s="353"/>
      <c r="BA203" s="198"/>
      <c r="BC203" s="228"/>
      <c r="BD203" s="229"/>
      <c r="BE203" s="230" t="str">
        <f>+BE2</f>
        <v>OCTUBRE 2022</v>
      </c>
      <c r="BF203" s="229"/>
      <c r="BG203" s="229"/>
      <c r="BI203" s="252"/>
      <c r="BJ203" s="253"/>
      <c r="BK203" s="254" t="str">
        <f>+BK2</f>
        <v>NOVIEMBRE 2022</v>
      </c>
      <c r="BL203" s="253"/>
      <c r="BM203" s="253"/>
      <c r="BO203" s="269"/>
      <c r="BP203" s="270"/>
      <c r="BQ203" s="271" t="str">
        <f>+BQ2</f>
        <v>DICIEMBRE 2022</v>
      </c>
      <c r="BR203" s="270"/>
      <c r="BS203" s="270"/>
      <c r="BU203" s="399"/>
      <c r="BV203" s="400"/>
      <c r="BW203" s="401" t="str">
        <f>+BW2</f>
        <v>ACUMULADO 2022</v>
      </c>
      <c r="BX203" s="400"/>
      <c r="BY203" s="400"/>
      <c r="CB203" s="195"/>
    </row>
    <row r="204" spans="1:80" ht="22.5" customHeight="1" x14ac:dyDescent="0.2">
      <c r="A204" s="1" t="s">
        <v>26</v>
      </c>
      <c r="B204" s="305" t="s">
        <v>41</v>
      </c>
      <c r="C204" s="305" t="s">
        <v>39</v>
      </c>
      <c r="D204" s="305" t="s">
        <v>40</v>
      </c>
      <c r="E204" s="305" t="s">
        <v>14</v>
      </c>
      <c r="G204" s="19"/>
      <c r="H204" s="21" t="s">
        <v>41</v>
      </c>
      <c r="I204" s="311" t="s">
        <v>39</v>
      </c>
      <c r="J204" s="311" t="s">
        <v>40</v>
      </c>
      <c r="K204" s="21" t="s">
        <v>14</v>
      </c>
      <c r="M204" s="47"/>
      <c r="N204" s="50" t="s">
        <v>41</v>
      </c>
      <c r="O204" s="50" t="s">
        <v>39</v>
      </c>
      <c r="P204" s="50" t="s">
        <v>40</v>
      </c>
      <c r="Q204" s="50" t="s">
        <v>14</v>
      </c>
      <c r="S204" s="78"/>
      <c r="T204" s="80" t="s">
        <v>41</v>
      </c>
      <c r="U204" s="322" t="s">
        <v>39</v>
      </c>
      <c r="V204" s="322" t="s">
        <v>40</v>
      </c>
      <c r="W204" s="80" t="s">
        <v>14</v>
      </c>
      <c r="Y204" s="106"/>
      <c r="Z204" s="108" t="s">
        <v>41</v>
      </c>
      <c r="AA204" s="330" t="s">
        <v>39</v>
      </c>
      <c r="AB204" s="330" t="s">
        <v>40</v>
      </c>
      <c r="AC204" s="108" t="s">
        <v>14</v>
      </c>
      <c r="AE204" s="134"/>
      <c r="AF204" s="137" t="s">
        <v>41</v>
      </c>
      <c r="AG204" s="137" t="s">
        <v>39</v>
      </c>
      <c r="AH204" s="137" t="s">
        <v>40</v>
      </c>
      <c r="AI204" s="137" t="s">
        <v>14</v>
      </c>
      <c r="AK204" s="165"/>
      <c r="AL204" s="167" t="s">
        <v>41</v>
      </c>
      <c r="AM204" s="255" t="s">
        <v>39</v>
      </c>
      <c r="AN204" s="255" t="s">
        <v>40</v>
      </c>
      <c r="AO204" s="167" t="s">
        <v>14</v>
      </c>
      <c r="AQ204" s="134"/>
      <c r="AR204" s="137" t="s">
        <v>41</v>
      </c>
      <c r="AS204" s="336" t="s">
        <v>39</v>
      </c>
      <c r="AT204" s="336" t="s">
        <v>40</v>
      </c>
      <c r="AU204" s="137" t="s">
        <v>14</v>
      </c>
      <c r="AW204" s="197"/>
      <c r="AX204" s="199" t="s">
        <v>41</v>
      </c>
      <c r="AY204" s="354" t="s">
        <v>39</v>
      </c>
      <c r="AZ204" s="354" t="s">
        <v>40</v>
      </c>
      <c r="BA204" s="199" t="s">
        <v>14</v>
      </c>
      <c r="BC204" s="228"/>
      <c r="BD204" s="231" t="s">
        <v>41</v>
      </c>
      <c r="BE204" s="231" t="s">
        <v>39</v>
      </c>
      <c r="BF204" s="231" t="s">
        <v>40</v>
      </c>
      <c r="BG204" s="231" t="s">
        <v>14</v>
      </c>
      <c r="BI204" s="252"/>
      <c r="BJ204" s="255" t="s">
        <v>41</v>
      </c>
      <c r="BK204" s="255" t="s">
        <v>39</v>
      </c>
      <c r="BL204" s="255" t="s">
        <v>40</v>
      </c>
      <c r="BM204" s="255" t="s">
        <v>14</v>
      </c>
      <c r="BO204" s="269"/>
      <c r="BP204" s="272" t="s">
        <v>41</v>
      </c>
      <c r="BQ204" s="272" t="s">
        <v>39</v>
      </c>
      <c r="BR204" s="272" t="s">
        <v>40</v>
      </c>
      <c r="BS204" s="272" t="s">
        <v>14</v>
      </c>
      <c r="BU204" s="402" t="s">
        <v>26</v>
      </c>
      <c r="BV204" s="403" t="s">
        <v>38</v>
      </c>
      <c r="BW204" s="403" t="s">
        <v>35</v>
      </c>
      <c r="BX204" s="403" t="s">
        <v>36</v>
      </c>
      <c r="BY204" s="403" t="s">
        <v>37</v>
      </c>
      <c r="CB204" s="195"/>
    </row>
    <row r="205" spans="1:80" ht="22.5" customHeight="1" x14ac:dyDescent="0.2">
      <c r="A205" s="1" t="s">
        <v>25</v>
      </c>
      <c r="C205" s="251"/>
      <c r="D205" s="251"/>
      <c r="E205" s="251"/>
      <c r="G205" s="22" t="s">
        <v>25</v>
      </c>
      <c r="H205" s="23"/>
      <c r="I205" s="312"/>
      <c r="J205" s="312"/>
      <c r="K205" s="23"/>
      <c r="M205" s="51" t="s">
        <v>25</v>
      </c>
      <c r="N205" s="52"/>
      <c r="O205" s="52"/>
      <c r="P205" s="52"/>
      <c r="Q205" s="52"/>
      <c r="S205" s="81" t="s">
        <v>25</v>
      </c>
      <c r="T205" s="82"/>
      <c r="U205" s="323"/>
      <c r="V205" s="323"/>
      <c r="W205" s="82"/>
      <c r="Y205" s="109" t="s">
        <v>25</v>
      </c>
      <c r="Z205" s="110"/>
      <c r="AA205" s="331"/>
      <c r="AB205" s="331"/>
      <c r="AC205" s="110"/>
      <c r="AE205" s="138" t="s">
        <v>25</v>
      </c>
      <c r="AF205" s="139"/>
      <c r="AG205" s="139"/>
      <c r="AH205" s="139"/>
      <c r="AI205" s="139"/>
      <c r="AK205" s="168" t="s">
        <v>25</v>
      </c>
      <c r="AL205" s="169"/>
      <c r="AM205" s="185"/>
      <c r="AN205" s="185"/>
      <c r="AO205" s="169"/>
      <c r="AQ205" s="138" t="s">
        <v>25</v>
      </c>
      <c r="AR205" s="139"/>
      <c r="AS205" s="164"/>
      <c r="AT205" s="164"/>
      <c r="AU205" s="139"/>
      <c r="AW205" s="200" t="s">
        <v>25</v>
      </c>
      <c r="AX205" s="201"/>
      <c r="AY205" s="217"/>
      <c r="AZ205" s="217"/>
      <c r="BA205" s="201"/>
      <c r="BC205" s="232" t="s">
        <v>25</v>
      </c>
      <c r="BD205" s="233"/>
      <c r="BE205" s="233"/>
      <c r="BF205" s="233"/>
      <c r="BG205" s="233"/>
      <c r="BI205" s="256" t="s">
        <v>25</v>
      </c>
      <c r="BJ205" s="185"/>
      <c r="BK205" s="185"/>
      <c r="BL205" s="185"/>
      <c r="BM205" s="185"/>
      <c r="BO205" s="273" t="s">
        <v>25</v>
      </c>
      <c r="BP205" s="274"/>
      <c r="BQ205" s="274"/>
      <c r="BR205" s="274"/>
      <c r="BS205" s="274"/>
      <c r="BU205" s="402" t="s">
        <v>25</v>
      </c>
      <c r="BV205" s="398"/>
      <c r="BW205" s="398"/>
      <c r="BX205" s="398"/>
      <c r="BY205" s="398"/>
      <c r="CB205" s="195"/>
    </row>
    <row r="206" spans="1:80" ht="22.5" customHeight="1" x14ac:dyDescent="0.2">
      <c r="A206" s="3"/>
      <c r="C206" s="251"/>
      <c r="D206" s="251"/>
      <c r="E206" s="251"/>
      <c r="G206" s="24"/>
      <c r="H206" s="23"/>
      <c r="I206" s="312"/>
      <c r="J206" s="312"/>
      <c r="K206" s="23"/>
      <c r="M206" s="53"/>
      <c r="N206" s="52"/>
      <c r="O206" s="52"/>
      <c r="P206" s="52"/>
      <c r="Q206" s="52"/>
      <c r="S206" s="83"/>
      <c r="T206" s="82"/>
      <c r="U206" s="323"/>
      <c r="V206" s="323"/>
      <c r="W206" s="82"/>
      <c r="Y206" s="111"/>
      <c r="Z206" s="110"/>
      <c r="AA206" s="331"/>
      <c r="AB206" s="331"/>
      <c r="AC206" s="110"/>
      <c r="AE206" s="140"/>
      <c r="AF206" s="139"/>
      <c r="AG206" s="139"/>
      <c r="AH206" s="139"/>
      <c r="AI206" s="139"/>
      <c r="AK206" s="170"/>
      <c r="AL206" s="169"/>
      <c r="AM206" s="185"/>
      <c r="AN206" s="185"/>
      <c r="AO206" s="169"/>
      <c r="AQ206" s="140"/>
      <c r="AR206" s="139"/>
      <c r="AS206" s="164"/>
      <c r="AT206" s="164"/>
      <c r="AU206" s="139"/>
      <c r="AW206" s="202"/>
      <c r="AX206" s="201"/>
      <c r="AY206" s="217"/>
      <c r="AZ206" s="217"/>
      <c r="BA206" s="201"/>
      <c r="BC206" s="234"/>
      <c r="BD206" s="233"/>
      <c r="BE206" s="233"/>
      <c r="BF206" s="233"/>
      <c r="BG206" s="233"/>
      <c r="BI206" s="257"/>
      <c r="BJ206" s="185"/>
      <c r="BK206" s="185"/>
      <c r="BL206" s="185"/>
      <c r="BM206" s="185"/>
      <c r="BO206" s="275"/>
      <c r="BP206" s="274"/>
      <c r="BQ206" s="274"/>
      <c r="BR206" s="274"/>
      <c r="BS206" s="274"/>
      <c r="BU206" s="397"/>
      <c r="BV206" s="398"/>
      <c r="BW206" s="398"/>
      <c r="BX206" s="398"/>
      <c r="BY206" s="398"/>
      <c r="CB206" s="195"/>
    </row>
    <row r="207" spans="1:80" ht="22.5" customHeight="1" x14ac:dyDescent="0.2">
      <c r="A207" s="9" t="s">
        <v>13</v>
      </c>
      <c r="B207" s="306">
        <f>+B7+B36+B56+B94+B113+B130+B145</f>
        <v>2607040356</v>
      </c>
      <c r="C207" s="306">
        <f t="shared" ref="C207:E207" si="537">+C7+C36+C56+C94+C113+C130+C145</f>
        <v>0</v>
      </c>
      <c r="D207" s="306">
        <f t="shared" si="537"/>
        <v>0</v>
      </c>
      <c r="E207" s="306">
        <f t="shared" si="537"/>
        <v>2607040356</v>
      </c>
      <c r="G207" s="38" t="s">
        <v>13</v>
      </c>
      <c r="H207" s="39">
        <f>+H7+H36+H56+H94+H113+H130+H145</f>
        <v>2607040356</v>
      </c>
      <c r="I207" s="367">
        <f t="shared" ref="I207:K207" si="538">+I7+I36+I56+I94+I113+I130+I145</f>
        <v>0</v>
      </c>
      <c r="J207" s="367">
        <f t="shared" si="538"/>
        <v>0</v>
      </c>
      <c r="K207" s="39">
        <f t="shared" si="538"/>
        <v>2607040356</v>
      </c>
      <c r="M207" s="67" t="s">
        <v>13</v>
      </c>
      <c r="N207" s="68">
        <f>+N7+N36+N56+N94+N113+N130+N145</f>
        <v>2607040356</v>
      </c>
      <c r="O207" s="68">
        <f t="shared" ref="O207:Q207" si="539">+O7+O36+O56+O94+O113+O130+O145</f>
        <v>0</v>
      </c>
      <c r="P207" s="68">
        <f t="shared" si="539"/>
        <v>0</v>
      </c>
      <c r="Q207" s="68">
        <f t="shared" si="539"/>
        <v>2607040356</v>
      </c>
      <c r="S207" s="99" t="s">
        <v>13</v>
      </c>
      <c r="T207" s="100">
        <f>+T7+T36+T56+T94+T113+T130+T145</f>
        <v>2607040356</v>
      </c>
      <c r="U207" s="326">
        <f t="shared" ref="U207:W207" si="540">+U7+U36+U56+U94+U113+U130+U145</f>
        <v>0</v>
      </c>
      <c r="V207" s="326">
        <f t="shared" si="540"/>
        <v>0</v>
      </c>
      <c r="W207" s="100">
        <f t="shared" si="540"/>
        <v>2607040356</v>
      </c>
      <c r="Y207" s="130" t="s">
        <v>13</v>
      </c>
      <c r="Z207" s="131">
        <f>+Z7+Z36+Z56+Z94+Z113+Z130+Z145</f>
        <v>2607040356</v>
      </c>
      <c r="AA207" s="334">
        <f t="shared" ref="AA207:AC207" si="541">+AA7+AA36+AA56+AA94+AA113+AA130+AA145</f>
        <v>0</v>
      </c>
      <c r="AB207" s="334">
        <f t="shared" si="541"/>
        <v>0</v>
      </c>
      <c r="AC207" s="131">
        <f t="shared" si="541"/>
        <v>2607040356</v>
      </c>
      <c r="AE207" s="159" t="s">
        <v>13</v>
      </c>
      <c r="AF207" s="160">
        <f>+AF7+AF36+AF56+AF94+AF113+AF130+AF145</f>
        <v>2607040356</v>
      </c>
      <c r="AG207" s="160">
        <f t="shared" ref="AG207:AI207" si="542">+AG7+AG36+AG56+AG94+AG113+AG130+AG145</f>
        <v>0</v>
      </c>
      <c r="AH207" s="160">
        <f t="shared" si="542"/>
        <v>0</v>
      </c>
      <c r="AI207" s="160">
        <f t="shared" si="542"/>
        <v>2607040356</v>
      </c>
      <c r="AK207" s="191" t="s">
        <v>13</v>
      </c>
      <c r="AL207" s="192">
        <f>+AL7+AL36+AL56+AL94+AL113+AL130+AL145</f>
        <v>2607040356</v>
      </c>
      <c r="AM207" s="266">
        <f t="shared" ref="AM207:AO207" si="543">+AM7+AM36+AM56+AM94+AM113+AM130+AM145</f>
        <v>0</v>
      </c>
      <c r="AN207" s="266">
        <f t="shared" si="543"/>
        <v>0</v>
      </c>
      <c r="AO207" s="192">
        <f t="shared" si="543"/>
        <v>2607040356</v>
      </c>
      <c r="AQ207" s="159" t="s">
        <v>13</v>
      </c>
      <c r="AR207" s="160">
        <f>+AR7+AR36+AR56+AR94+AR113+AR130+AR145</f>
        <v>2607040356</v>
      </c>
      <c r="AS207" s="350">
        <f t="shared" ref="AS207:AU207" si="544">+AS7+AS36+AS56+AS94+AS113+AS130+AS145</f>
        <v>0</v>
      </c>
      <c r="AT207" s="350">
        <f t="shared" si="544"/>
        <v>0</v>
      </c>
      <c r="AU207" s="160">
        <f t="shared" si="544"/>
        <v>2607040356</v>
      </c>
      <c r="AW207" s="223" t="s">
        <v>13</v>
      </c>
      <c r="AX207" s="224">
        <f>+AX7+AX36+AX56+AX94+AX113+AX130+AX145</f>
        <v>2607040356</v>
      </c>
      <c r="AY207" s="355">
        <f t="shared" ref="AY207:BA207" si="545">+AY7+AY36+AY56+AY94+AY113+AY130+AY145</f>
        <v>0</v>
      </c>
      <c r="AZ207" s="355">
        <f t="shared" si="545"/>
        <v>0</v>
      </c>
      <c r="BA207" s="224">
        <f t="shared" si="545"/>
        <v>2607040356</v>
      </c>
      <c r="BC207" s="248" t="s">
        <v>13</v>
      </c>
      <c r="BD207" s="249">
        <f>+BD7+BD36+BD56+BD94+BD113+BD130+BD145</f>
        <v>2607040356</v>
      </c>
      <c r="BE207" s="249">
        <f t="shared" ref="BE207:BG207" si="546">+BE7+BE36+BE56+BE94+BE113+BE130+BE145</f>
        <v>0</v>
      </c>
      <c r="BF207" s="249">
        <f t="shared" si="546"/>
        <v>0</v>
      </c>
      <c r="BG207" s="249">
        <f t="shared" si="546"/>
        <v>2607040356</v>
      </c>
      <c r="BI207" s="265" t="s">
        <v>13</v>
      </c>
      <c r="BJ207" s="266">
        <f>+BJ7+BJ36+BJ56+BJ94+BJ113+BJ130+BJ145</f>
        <v>2607040356</v>
      </c>
      <c r="BK207" s="266">
        <f t="shared" ref="BK207:BM207" si="547">+BK7+BK36+BK56+BK94+BK113+BK130+BK145</f>
        <v>0</v>
      </c>
      <c r="BL207" s="266">
        <f t="shared" si="547"/>
        <v>0</v>
      </c>
      <c r="BM207" s="266">
        <f t="shared" si="547"/>
        <v>2607040356</v>
      </c>
      <c r="BO207" s="289" t="s">
        <v>13</v>
      </c>
      <c r="BP207" s="290">
        <f>+BP7+BP36+BP56+BP94+BP113+BP130+BP145</f>
        <v>2607040356</v>
      </c>
      <c r="BQ207" s="290">
        <f t="shared" ref="BQ207:BS207" si="548">+BQ7+BQ36+BQ56+BQ94+BQ113+BQ130+BQ145</f>
        <v>0</v>
      </c>
      <c r="BR207" s="290">
        <f t="shared" si="548"/>
        <v>0</v>
      </c>
      <c r="BS207" s="290">
        <f t="shared" si="548"/>
        <v>2607040356</v>
      </c>
      <c r="BU207" s="44" t="s">
        <v>13</v>
      </c>
      <c r="BV207" s="45">
        <f>+BV7+BV36+BV56+BV94+BV113+BV130+BV145</f>
        <v>2607040356</v>
      </c>
      <c r="BW207" s="45">
        <f t="shared" ref="BW207:BY207" si="549">+BW7+BW36+BW56+BW94+BW113+BW130+BW145</f>
        <v>0</v>
      </c>
      <c r="BX207" s="45">
        <f t="shared" si="549"/>
        <v>0</v>
      </c>
      <c r="BY207" s="45">
        <f t="shared" si="549"/>
        <v>2607040356</v>
      </c>
      <c r="CA207" s="195"/>
      <c r="CB207" s="195"/>
    </row>
    <row r="208" spans="1:80" ht="22.5" customHeight="1" x14ac:dyDescent="0.2">
      <c r="A208" s="4"/>
      <c r="B208" s="307"/>
      <c r="C208" s="307"/>
      <c r="D208" s="307"/>
      <c r="E208" s="307"/>
      <c r="G208" s="40"/>
      <c r="H208" s="41"/>
      <c r="I208" s="368"/>
      <c r="J208" s="368"/>
      <c r="K208" s="41"/>
      <c r="M208" s="69"/>
      <c r="N208" s="70"/>
      <c r="O208" s="70"/>
      <c r="P208" s="70"/>
      <c r="Q208" s="70"/>
      <c r="S208" s="101"/>
      <c r="T208" s="102"/>
      <c r="U208" s="327"/>
      <c r="V208" s="327"/>
      <c r="W208" s="102"/>
      <c r="Y208" s="132"/>
      <c r="Z208" s="133"/>
      <c r="AA208" s="335"/>
      <c r="AB208" s="335"/>
      <c r="AC208" s="133"/>
      <c r="AE208" s="161"/>
      <c r="AF208" s="162"/>
      <c r="AG208" s="162"/>
      <c r="AH208" s="162"/>
      <c r="AI208" s="162"/>
      <c r="AK208" s="193"/>
      <c r="AL208" s="194"/>
      <c r="AM208" s="267"/>
      <c r="AN208" s="267"/>
      <c r="AO208" s="194"/>
      <c r="AQ208" s="161"/>
      <c r="AR208" s="162"/>
      <c r="AS208" s="351"/>
      <c r="AT208" s="351"/>
      <c r="AU208" s="162"/>
      <c r="AW208" s="225"/>
      <c r="AX208" s="226"/>
      <c r="AY208" s="356"/>
      <c r="AZ208" s="356"/>
      <c r="BA208" s="226"/>
      <c r="BC208" s="247"/>
      <c r="BD208" s="250"/>
      <c r="BE208" s="250"/>
      <c r="BF208" s="250"/>
      <c r="BG208" s="250"/>
      <c r="BI208" s="264"/>
      <c r="BJ208" s="267"/>
      <c r="BK208" s="267"/>
      <c r="BL208" s="267"/>
      <c r="BM208" s="267"/>
      <c r="BO208" s="288"/>
      <c r="BP208" s="291"/>
      <c r="BQ208" s="291"/>
      <c r="BR208" s="291"/>
      <c r="BS208" s="291"/>
      <c r="BU208" s="346"/>
      <c r="BV208" s="404"/>
      <c r="BW208" s="404"/>
      <c r="BX208" s="404"/>
      <c r="BY208" s="404"/>
      <c r="CA208" s="195"/>
      <c r="CB208" s="195"/>
    </row>
    <row r="209" spans="1:80" ht="22.5" customHeight="1" x14ac:dyDescent="0.2">
      <c r="A209" s="9" t="s">
        <v>11</v>
      </c>
      <c r="B209" s="306">
        <f>+B12+B40+B61+B80+B98+B117+B134+B149</f>
        <v>17925301306.200001</v>
      </c>
      <c r="C209" s="306">
        <f t="shared" ref="C209:E209" si="550">+C12+C40+C61+C80+C98+C117+C134+C149</f>
        <v>0</v>
      </c>
      <c r="D209" s="306">
        <f t="shared" si="550"/>
        <v>0</v>
      </c>
      <c r="E209" s="306">
        <f t="shared" si="550"/>
        <v>17925301306.200001</v>
      </c>
      <c r="G209" s="38" t="s">
        <v>11</v>
      </c>
      <c r="H209" s="39">
        <f>+H12+H40+H61+H80+H98+H117+H134+H149</f>
        <v>17925301306.200001</v>
      </c>
      <c r="I209" s="367">
        <f t="shared" ref="I209:K209" si="551">+I12+I40+I61+I80+I98+I117+I134+I149</f>
        <v>1390402841</v>
      </c>
      <c r="J209" s="367">
        <f t="shared" si="551"/>
        <v>19450001</v>
      </c>
      <c r="K209" s="39">
        <f t="shared" si="551"/>
        <v>16515448464.200001</v>
      </c>
      <c r="M209" s="67" t="s">
        <v>11</v>
      </c>
      <c r="N209" s="68">
        <f>+N12+N40+N61+N80+N98+N117+N134+N149</f>
        <v>16515448464.200001</v>
      </c>
      <c r="O209" s="68">
        <f t="shared" ref="O209:Q209" si="552">+O12+O40+O61+O80+O98+O117+O134+O149</f>
        <v>1972911680</v>
      </c>
      <c r="P209" s="68">
        <f t="shared" si="552"/>
        <v>17581246</v>
      </c>
      <c r="Q209" s="68">
        <f t="shared" si="552"/>
        <v>14524955538.200001</v>
      </c>
      <c r="S209" s="99" t="s">
        <v>11</v>
      </c>
      <c r="T209" s="100">
        <f>+T12+T40+T61+T80+T98+T117+T134+T149</f>
        <v>14524955538.200001</v>
      </c>
      <c r="U209" s="326">
        <f t="shared" ref="U209:W209" si="553">+U12+U40+U61+U80+U98+U117+U134+U149</f>
        <v>0</v>
      </c>
      <c r="V209" s="326">
        <f t="shared" si="553"/>
        <v>0</v>
      </c>
      <c r="W209" s="100">
        <f t="shared" si="553"/>
        <v>14524955538.200001</v>
      </c>
      <c r="Y209" s="130" t="s">
        <v>11</v>
      </c>
      <c r="Z209" s="131">
        <f>+Z12+Z40+Z61+Z80+Z98+Z117+Z134+Z149</f>
        <v>14524955538.200001</v>
      </c>
      <c r="AA209" s="334">
        <f t="shared" ref="AA209:AC209" si="554">+AA12+AA40+AA61+AA80+AA98+AA117+AA134+AA149</f>
        <v>0</v>
      </c>
      <c r="AB209" s="334">
        <f t="shared" si="554"/>
        <v>0</v>
      </c>
      <c r="AC209" s="131">
        <f t="shared" si="554"/>
        <v>14524955538.200001</v>
      </c>
      <c r="AE209" s="159" t="s">
        <v>11</v>
      </c>
      <c r="AF209" s="160">
        <f>+AF12+AF40+AF61+AF80+AF98+AF117+AF134+AF149</f>
        <v>14524955538.200001</v>
      </c>
      <c r="AG209" s="160">
        <f t="shared" ref="AG209:AI209" si="555">+AG12+AG40+AG61+AG80+AG98+AG117+AG134+AG149</f>
        <v>0</v>
      </c>
      <c r="AH209" s="160">
        <f t="shared" si="555"/>
        <v>0</v>
      </c>
      <c r="AI209" s="160">
        <f t="shared" si="555"/>
        <v>14524955538.200001</v>
      </c>
      <c r="AK209" s="191" t="s">
        <v>11</v>
      </c>
      <c r="AL209" s="192">
        <f>+AL12+AL40+AL61+AL80+AL98+AL117+AL134+AL149</f>
        <v>14524955538.200001</v>
      </c>
      <c r="AM209" s="266">
        <f t="shared" ref="AM209:AO209" si="556">+AM12+AM40+AM61+AM80+AM98+AM117+AM134+AM149</f>
        <v>0</v>
      </c>
      <c r="AN209" s="266">
        <f t="shared" si="556"/>
        <v>0</v>
      </c>
      <c r="AO209" s="192">
        <f t="shared" si="556"/>
        <v>14524955538.200001</v>
      </c>
      <c r="AQ209" s="159" t="s">
        <v>11</v>
      </c>
      <c r="AR209" s="160">
        <f>+AR12+AR40+AR61+AR80+AR98+AR117+AR134+AR149</f>
        <v>14524955538.200001</v>
      </c>
      <c r="AS209" s="350">
        <f t="shared" ref="AS209:AU209" si="557">+AS12+AS40+AS61+AS80+AS98+AS117+AS134+AS149</f>
        <v>0</v>
      </c>
      <c r="AT209" s="350">
        <f t="shared" si="557"/>
        <v>0</v>
      </c>
      <c r="AU209" s="160">
        <f t="shared" si="557"/>
        <v>14524955538.200001</v>
      </c>
      <c r="AW209" s="223" t="s">
        <v>11</v>
      </c>
      <c r="AX209" s="224">
        <f>+AX12+AX40+AX61+AX80+AX98+AX117+AX134+AX149</f>
        <v>14524955538.200001</v>
      </c>
      <c r="AY209" s="355">
        <f t="shared" ref="AY209:BA209" si="558">+AY12+AY40+AY61+AY80+AY98+AY117+AY134+AY149</f>
        <v>0</v>
      </c>
      <c r="AZ209" s="355">
        <f t="shared" si="558"/>
        <v>0</v>
      </c>
      <c r="BA209" s="224">
        <f t="shared" si="558"/>
        <v>14524955538.200001</v>
      </c>
      <c r="BC209" s="248" t="s">
        <v>11</v>
      </c>
      <c r="BD209" s="249">
        <f>+BD12+BD40+BD61+BD80+BD98+BD117+BD134+BD149</f>
        <v>14524955538.200001</v>
      </c>
      <c r="BE209" s="249">
        <f t="shared" ref="BE209:BG209" si="559">+BE12+BE40+BE61+BE80+BE98+BE117+BE134+BE149</f>
        <v>0</v>
      </c>
      <c r="BF209" s="249">
        <f t="shared" si="559"/>
        <v>0</v>
      </c>
      <c r="BG209" s="249">
        <f t="shared" si="559"/>
        <v>14524955538.200001</v>
      </c>
      <c r="BI209" s="265" t="s">
        <v>11</v>
      </c>
      <c r="BJ209" s="266">
        <f>+BJ12+BJ40+BJ61+BJ80+BJ98+BJ117+BJ134+BJ149</f>
        <v>14524955538.200001</v>
      </c>
      <c r="BK209" s="266">
        <f t="shared" ref="BK209:BM209" si="560">+BK12+BK40+BK61+BK80+BK98+BK117+BK134+BK149</f>
        <v>0</v>
      </c>
      <c r="BL209" s="266">
        <f t="shared" si="560"/>
        <v>0</v>
      </c>
      <c r="BM209" s="266">
        <f t="shared" si="560"/>
        <v>14524955538.200001</v>
      </c>
      <c r="BO209" s="289" t="s">
        <v>11</v>
      </c>
      <c r="BP209" s="290">
        <f>+BP12+BP40+BP61+BP80+BP98+BP117+BP134+BP149</f>
        <v>14524955538.200001</v>
      </c>
      <c r="BQ209" s="290">
        <f t="shared" ref="BQ209:BS209" si="561">+BQ12+BQ40+BQ61+BQ80+BQ98+BQ117+BQ134+BQ149</f>
        <v>0</v>
      </c>
      <c r="BR209" s="290">
        <f t="shared" si="561"/>
        <v>0</v>
      </c>
      <c r="BS209" s="290">
        <f t="shared" si="561"/>
        <v>14524955538.200001</v>
      </c>
      <c r="BU209" s="44" t="s">
        <v>11</v>
      </c>
      <c r="BV209" s="45">
        <f>+BV12+BV40+BV61+BV80+BV98+BV117+BV134+BV149</f>
        <v>17925301306.200001</v>
      </c>
      <c r="BW209" s="45">
        <f t="shared" ref="BW209:BY209" si="562">+BW12+BW40+BW61+BW80+BW98+BW117+BW134+BW149</f>
        <v>3363314521</v>
      </c>
      <c r="BX209" s="45">
        <f t="shared" si="562"/>
        <v>37031247</v>
      </c>
      <c r="BY209" s="45">
        <f t="shared" si="562"/>
        <v>14524955538.200001</v>
      </c>
      <c r="CA209" s="195"/>
      <c r="CB209" s="195"/>
    </row>
    <row r="210" spans="1:80" ht="22.5" customHeight="1" x14ac:dyDescent="0.2">
      <c r="A210" s="3"/>
      <c r="B210" s="300"/>
      <c r="C210" s="300"/>
      <c r="D210" s="300"/>
      <c r="E210" s="300"/>
      <c r="G210" s="24"/>
      <c r="H210" s="34"/>
      <c r="I210" s="366"/>
      <c r="J210" s="366"/>
      <c r="K210" s="34"/>
      <c r="M210" s="53"/>
      <c r="N210" s="63"/>
      <c r="O210" s="63"/>
      <c r="P210" s="63"/>
      <c r="Q210" s="63"/>
      <c r="S210" s="83"/>
      <c r="T210" s="95"/>
      <c r="U210" s="325"/>
      <c r="V210" s="325"/>
      <c r="W210" s="95"/>
      <c r="Y210" s="111"/>
      <c r="Z210" s="126"/>
      <c r="AA210" s="333"/>
      <c r="AB210" s="333"/>
      <c r="AC210" s="126"/>
      <c r="AE210" s="140"/>
      <c r="AF210" s="155"/>
      <c r="AG210" s="155"/>
      <c r="AH210" s="155"/>
      <c r="AI210" s="155"/>
      <c r="AK210" s="170"/>
      <c r="AL210" s="187"/>
      <c r="AM210" s="262"/>
      <c r="AN210" s="262"/>
      <c r="AO210" s="187"/>
      <c r="AQ210" s="140"/>
      <c r="AR210" s="155"/>
      <c r="AS210" s="337"/>
      <c r="AT210" s="337"/>
      <c r="AU210" s="155"/>
      <c r="AW210" s="202"/>
      <c r="AX210" s="219"/>
      <c r="AY210" s="227"/>
      <c r="AZ210" s="227"/>
      <c r="BA210" s="219"/>
      <c r="BC210" s="234"/>
      <c r="BD210" s="245"/>
      <c r="BE210" s="245"/>
      <c r="BF210" s="245"/>
      <c r="BG210" s="245"/>
      <c r="BI210" s="257"/>
      <c r="BJ210" s="262"/>
      <c r="BK210" s="262"/>
      <c r="BL210" s="262"/>
      <c r="BM210" s="262"/>
      <c r="BO210" s="275"/>
      <c r="BP210" s="286"/>
      <c r="BQ210" s="286"/>
      <c r="BR210" s="286"/>
      <c r="BS210" s="286"/>
      <c r="BU210" s="397"/>
      <c r="BV210" s="405"/>
      <c r="BW210" s="405"/>
      <c r="BX210" s="405"/>
      <c r="BY210" s="405"/>
      <c r="CA210" s="195"/>
      <c r="CB210" s="195"/>
    </row>
    <row r="211" spans="1:80" ht="22.5" customHeight="1" x14ac:dyDescent="0.2">
      <c r="A211" s="9" t="s">
        <v>12</v>
      </c>
      <c r="B211" s="306">
        <f>+B17+B45+B66+B85+B102+B121+B138+B153+B160+B167+B175+B182+B190+B198</f>
        <v>40982280138</v>
      </c>
      <c r="C211" s="306">
        <f t="shared" ref="C211:E211" si="563">+C17+C45+C66+C85+C102+C121+C138+C153+C160+C167+C175+C182+C190+C198</f>
        <v>0</v>
      </c>
      <c r="D211" s="306">
        <f t="shared" si="563"/>
        <v>0</v>
      </c>
      <c r="E211" s="306">
        <f t="shared" si="563"/>
        <v>40982280138</v>
      </c>
      <c r="G211" s="38" t="s">
        <v>12</v>
      </c>
      <c r="H211" s="39">
        <f>+H17+H45+H66+H85+H102+H121+H138+H153+H160+H167+H175+H182+H190+H198</f>
        <v>40982280138</v>
      </c>
      <c r="I211" s="367">
        <f t="shared" ref="I211:K211" si="564">+I17+I45+I66+I85+I102+I121+I138+I153+I160+I167+I175+I182+I190+I198</f>
        <v>731181055</v>
      </c>
      <c r="J211" s="367">
        <f t="shared" si="564"/>
        <v>1800040</v>
      </c>
      <c r="K211" s="39">
        <f t="shared" si="564"/>
        <v>40249299043</v>
      </c>
      <c r="M211" s="67" t="s">
        <v>12</v>
      </c>
      <c r="N211" s="68">
        <f>+N17+N45+N66+N85+N102+N121+N138+N153+N160+N167+N175+N182+N190+N198</f>
        <v>40249299043</v>
      </c>
      <c r="O211" s="68">
        <f t="shared" ref="O211:Q211" si="565">+O17+O45+O66+O85+O102+O121+O138+O153+O160+O167+O175+O182+O190+O198</f>
        <v>606814444</v>
      </c>
      <c r="P211" s="68">
        <f t="shared" si="565"/>
        <v>15200</v>
      </c>
      <c r="Q211" s="68">
        <f t="shared" si="565"/>
        <v>39642469399</v>
      </c>
      <c r="S211" s="99" t="s">
        <v>12</v>
      </c>
      <c r="T211" s="100">
        <f>+T17+T45+T66+T85+T102+T121+T138+T153+T160+T167+T175+T182+T190+T198</f>
        <v>39642469399</v>
      </c>
      <c r="U211" s="326">
        <f t="shared" ref="U211:W211" si="566">+U17+U45+U66+U85+U102+U121+U138+U153+U160+U167+U175+U182+U190+U198</f>
        <v>0</v>
      </c>
      <c r="V211" s="326">
        <f t="shared" si="566"/>
        <v>0</v>
      </c>
      <c r="W211" s="100">
        <f t="shared" si="566"/>
        <v>39642469399</v>
      </c>
      <c r="Y211" s="130" t="s">
        <v>12</v>
      </c>
      <c r="Z211" s="131">
        <f>+Z17+Z45+Z66+Z85+Z102+Z121+Z138+Z153+Z160+Z167+Z175+Z182+Z190+Z198</f>
        <v>39642469399</v>
      </c>
      <c r="AA211" s="334">
        <f t="shared" ref="AA211:AC211" si="567">+AA17+AA45+AA66+AA85+AA102+AA121+AA138+AA153+AA160+AA167+AA175+AA182+AA190+AA198</f>
        <v>0</v>
      </c>
      <c r="AB211" s="334">
        <f t="shared" si="567"/>
        <v>0</v>
      </c>
      <c r="AC211" s="131">
        <f t="shared" si="567"/>
        <v>39642469399</v>
      </c>
      <c r="AE211" s="159" t="s">
        <v>12</v>
      </c>
      <c r="AF211" s="160">
        <f>+AF17+AF45+AF66+AF85+AF102+AF121+AF138+AF153+AF160+AF167+AF175+AF182+AF190+AF198</f>
        <v>40982280102</v>
      </c>
      <c r="AG211" s="160">
        <f t="shared" ref="AG211:AI211" si="568">+AG17+AG45+AG66+AG85+AG102+AG121+AG138+AG153+AG160+AG167+AG175+AG182+AG190+AG198</f>
        <v>0</v>
      </c>
      <c r="AH211" s="160">
        <f t="shared" si="568"/>
        <v>0</v>
      </c>
      <c r="AI211" s="160">
        <f t="shared" si="568"/>
        <v>40982280102</v>
      </c>
      <c r="AK211" s="191" t="s">
        <v>12</v>
      </c>
      <c r="AL211" s="192">
        <f>+AL17+AL45+AL66+AL85+AL102+AL121+AL138+AL153+AL160+AL167+AL175+AL182+AL190+AL198</f>
        <v>40982280102</v>
      </c>
      <c r="AM211" s="266">
        <f t="shared" ref="AM211:AO211" si="569">+AM17+AM45+AM66+AM85+AM102+AM121+AM138+AM153+AM160+AM167+AM175+AM182+AM190+AM198</f>
        <v>0</v>
      </c>
      <c r="AN211" s="266">
        <f t="shared" si="569"/>
        <v>0</v>
      </c>
      <c r="AO211" s="192">
        <f t="shared" si="569"/>
        <v>40982280102</v>
      </c>
      <c r="AQ211" s="159" t="s">
        <v>12</v>
      </c>
      <c r="AR211" s="160">
        <f>+AR17+AR45+AR66+AR85+AR102+AR121+AR138+AR153+AR160+AR167+AR175+AR182+AR190+AR198</f>
        <v>39642469399</v>
      </c>
      <c r="AS211" s="350">
        <f t="shared" ref="AS211:AU211" si="570">+AS17+AS45+AS66+AS85+AS102+AS121+AS138+AS153+AS160+AS167+AS175+AS182+AS190+AS198</f>
        <v>0</v>
      </c>
      <c r="AT211" s="350">
        <f t="shared" si="570"/>
        <v>0</v>
      </c>
      <c r="AU211" s="160">
        <f t="shared" si="570"/>
        <v>39642469399</v>
      </c>
      <c r="AW211" s="223" t="s">
        <v>12</v>
      </c>
      <c r="AX211" s="224">
        <f>+AX17+AX45+AX66+AX85+AX102+AX121+AX138+AX153+AX160+AX167+AX175+AX182+AX190+AX198</f>
        <v>39642469399</v>
      </c>
      <c r="AY211" s="355">
        <f t="shared" ref="AY211:BA211" si="571">+AY17+AY45+AY66+AY85+AY102+AY121+AY138+AY153+AY160+AY167+AY175+AY182+AY190+AY198</f>
        <v>0</v>
      </c>
      <c r="AZ211" s="355">
        <f t="shared" si="571"/>
        <v>0</v>
      </c>
      <c r="BA211" s="224">
        <f t="shared" si="571"/>
        <v>39642469399</v>
      </c>
      <c r="BC211" s="248" t="s">
        <v>12</v>
      </c>
      <c r="BD211" s="249">
        <f>+BD17+BD45+BD66+BD85+BD102+BD121+BD138+BD153+BD160+BD167+BD175+BD182+BD190+BD198</f>
        <v>39642469399</v>
      </c>
      <c r="BE211" s="249">
        <f t="shared" ref="BE211:BG211" si="572">+BE17+BE45+BE66+BE85+BE102+BE121+BE138+BE153+BE160+BE167+BE175+BE182+BE190+BE198</f>
        <v>0</v>
      </c>
      <c r="BF211" s="249">
        <f t="shared" si="572"/>
        <v>0</v>
      </c>
      <c r="BG211" s="249">
        <f t="shared" si="572"/>
        <v>39642469399</v>
      </c>
      <c r="BI211" s="265" t="s">
        <v>12</v>
      </c>
      <c r="BJ211" s="266">
        <f>+BJ17+BJ45+BJ66+BJ85+BJ102+BJ121+BJ138+BJ153+BJ160+BJ167+BJ175+BJ182+BJ190+BJ198</f>
        <v>39642469399</v>
      </c>
      <c r="BK211" s="266">
        <f t="shared" ref="BK211:BM211" si="573">+BK17+BK45+BK66+BK85+BK102+BK121+BK138+BK153+BK160+BK167+BK175+BK182+BK190+BK198</f>
        <v>0</v>
      </c>
      <c r="BL211" s="266">
        <f t="shared" si="573"/>
        <v>0</v>
      </c>
      <c r="BM211" s="266">
        <f t="shared" si="573"/>
        <v>39642469399</v>
      </c>
      <c r="BO211" s="289" t="s">
        <v>12</v>
      </c>
      <c r="BP211" s="290">
        <f>+BP17+BP45+BP66+BP85+BP102+BP121+BP138+BP153+BP160+BP167+BP175+BP182+BP190+BP198</f>
        <v>39642469399</v>
      </c>
      <c r="BQ211" s="290">
        <f t="shared" ref="BQ211:BS211" si="574">+BQ17+BQ45+BQ66+BQ85+BQ102+BQ121+BQ138+BQ153+BQ160+BQ167+BQ175+BQ182+BQ190+BQ198</f>
        <v>0</v>
      </c>
      <c r="BR211" s="290">
        <f t="shared" si="574"/>
        <v>0</v>
      </c>
      <c r="BS211" s="290">
        <f t="shared" si="574"/>
        <v>39642469399</v>
      </c>
      <c r="BU211" s="44" t="s">
        <v>12</v>
      </c>
      <c r="BV211" s="45">
        <f>+BV17+BV45+BV66+BV85+BV102+BV121+BV138+BV153+BV160+BV167+BV175+BV182+BV190+BV198</f>
        <v>40982280138</v>
      </c>
      <c r="BW211" s="45">
        <f t="shared" ref="BW211:BY211" si="575">+BW17+BW45+BW66+BW85+BW102+BW121+BW138+BW153+BW160+BW167+BW175+BW182+BW190+BW198</f>
        <v>1337995499</v>
      </c>
      <c r="BX211" s="45">
        <f t="shared" si="575"/>
        <v>1815240</v>
      </c>
      <c r="BY211" s="45">
        <f t="shared" si="575"/>
        <v>39642469399</v>
      </c>
      <c r="CA211" s="195"/>
      <c r="CB211" s="195"/>
    </row>
    <row r="212" spans="1:80" ht="22.5" customHeight="1" x14ac:dyDescent="0.2">
      <c r="C212" s="251"/>
      <c r="D212" s="251"/>
      <c r="E212" s="251"/>
      <c r="G212" s="19"/>
      <c r="H212" s="23"/>
      <c r="I212" s="312"/>
      <c r="J212" s="312"/>
      <c r="K212" s="23"/>
      <c r="M212" s="47"/>
      <c r="N212" s="52"/>
      <c r="O212" s="52"/>
      <c r="P212" s="52"/>
      <c r="Q212" s="52"/>
      <c r="S212" s="78"/>
      <c r="T212" s="82"/>
      <c r="U212" s="323"/>
      <c r="V212" s="323"/>
      <c r="W212" s="82"/>
      <c r="Y212" s="106"/>
      <c r="Z212" s="110"/>
      <c r="AA212" s="331"/>
      <c r="AB212" s="331"/>
      <c r="AC212" s="110"/>
      <c r="AE212" s="134"/>
      <c r="AF212" s="139"/>
      <c r="AG212" s="139"/>
      <c r="AH212" s="139"/>
      <c r="AI212" s="139"/>
      <c r="AK212" s="165"/>
      <c r="AL212" s="169"/>
      <c r="AM212" s="185"/>
      <c r="AN212" s="185"/>
      <c r="AO212" s="169"/>
      <c r="AQ212" s="134"/>
      <c r="AR212" s="139"/>
      <c r="AS212" s="164"/>
      <c r="AT212" s="164"/>
      <c r="AU212" s="139"/>
      <c r="AW212" s="197"/>
      <c r="AX212" s="201"/>
      <c r="AY212" s="217"/>
      <c r="AZ212" s="217"/>
      <c r="BA212" s="201"/>
      <c r="BC212" s="228"/>
      <c r="BD212" s="233"/>
      <c r="BE212" s="233"/>
      <c r="BF212" s="233"/>
      <c r="BG212" s="233"/>
      <c r="BI212" s="252"/>
      <c r="BJ212" s="185"/>
      <c r="BK212" s="185"/>
      <c r="BL212" s="185"/>
      <c r="BM212" s="185"/>
      <c r="BO212" s="269"/>
      <c r="BP212" s="274"/>
      <c r="BQ212" s="274"/>
      <c r="BR212" s="274"/>
      <c r="BS212" s="274"/>
      <c r="BU212" s="399"/>
      <c r="BV212" s="398"/>
      <c r="BW212" s="398"/>
      <c r="BX212" s="398"/>
      <c r="BY212" s="398"/>
      <c r="CA212" s="195"/>
      <c r="CB212" s="195"/>
    </row>
    <row r="213" spans="1:80" ht="22.5" customHeight="1" x14ac:dyDescent="0.2">
      <c r="A213" s="15" t="s">
        <v>27</v>
      </c>
      <c r="B213" s="294">
        <f>+B207+B209+B211</f>
        <v>61514621800.199997</v>
      </c>
      <c r="C213" s="294">
        <f t="shared" ref="C213:D213" si="576">+C207+C209+C211</f>
        <v>0</v>
      </c>
      <c r="D213" s="294">
        <f t="shared" si="576"/>
        <v>0</v>
      </c>
      <c r="E213" s="294">
        <f>+B213-C213-D213</f>
        <v>61514621800.199997</v>
      </c>
      <c r="G213" s="25" t="s">
        <v>27</v>
      </c>
      <c r="H213" s="26">
        <f>+H207+H209+H211</f>
        <v>61514621800.199997</v>
      </c>
      <c r="I213" s="308">
        <f t="shared" ref="I213:J213" si="577">+I207+I209+I211</f>
        <v>2121583896</v>
      </c>
      <c r="J213" s="308">
        <f t="shared" si="577"/>
        <v>21250041</v>
      </c>
      <c r="K213" s="26">
        <f>+H213-I213-J213</f>
        <v>59371787863.199997</v>
      </c>
      <c r="M213" s="54" t="s">
        <v>27</v>
      </c>
      <c r="N213" s="55">
        <f>+N207+N209+N211</f>
        <v>59371787863.199997</v>
      </c>
      <c r="O213" s="55">
        <f t="shared" ref="O213:P213" si="578">+O207+O209+O211</f>
        <v>2579726124</v>
      </c>
      <c r="P213" s="55">
        <f t="shared" si="578"/>
        <v>17596446</v>
      </c>
      <c r="Q213" s="55">
        <f>+N213-O213-P213</f>
        <v>56774465293.199997</v>
      </c>
      <c r="S213" s="84" t="s">
        <v>27</v>
      </c>
      <c r="T213" s="85">
        <f>+T207+T209+T211</f>
        <v>56774465293.199997</v>
      </c>
      <c r="U213" s="104">
        <f t="shared" ref="U213:V213" si="579">+U207+U209+U211</f>
        <v>0</v>
      </c>
      <c r="V213" s="104">
        <f t="shared" si="579"/>
        <v>0</v>
      </c>
      <c r="W213" s="85">
        <f>+T213-U213-V213</f>
        <v>56774465293.199997</v>
      </c>
      <c r="Y213" s="112" t="s">
        <v>27</v>
      </c>
      <c r="Z213" s="113">
        <f>+Z207+Z209+Z211</f>
        <v>56774465293.199997</v>
      </c>
      <c r="AA213" s="122">
        <f t="shared" ref="AA213:AB213" si="580">+AA207+AA209+AA211</f>
        <v>0</v>
      </c>
      <c r="AB213" s="122">
        <f t="shared" si="580"/>
        <v>0</v>
      </c>
      <c r="AC213" s="113">
        <f>+Z213-AA213-AB213</f>
        <v>56774465293.199997</v>
      </c>
      <c r="AE213" s="141" t="s">
        <v>27</v>
      </c>
      <c r="AF213" s="142">
        <f>+AF207+AF209+AF211</f>
        <v>58114275996.199997</v>
      </c>
      <c r="AG213" s="142">
        <f t="shared" ref="AG213:AH213" si="581">+AG207+AG209+AG211</f>
        <v>0</v>
      </c>
      <c r="AH213" s="142">
        <f t="shared" si="581"/>
        <v>0</v>
      </c>
      <c r="AI213" s="142">
        <f>+AF213-AG213-AH213</f>
        <v>58114275996.199997</v>
      </c>
      <c r="AK213" s="171" t="s">
        <v>27</v>
      </c>
      <c r="AL213" s="172">
        <f>+AL207+AL209+AL211</f>
        <v>58114275996.199997</v>
      </c>
      <c r="AM213" s="181">
        <f t="shared" ref="AM213:AN213" si="582">+AM207+AM209+AM211</f>
        <v>0</v>
      </c>
      <c r="AN213" s="181">
        <f t="shared" si="582"/>
        <v>0</v>
      </c>
      <c r="AO213" s="172">
        <f>+AL213-AM213-AN213</f>
        <v>58114275996.199997</v>
      </c>
      <c r="AQ213" s="141" t="s">
        <v>27</v>
      </c>
      <c r="AR213" s="142">
        <f>+AR207+AR209+AR211</f>
        <v>56774465293.199997</v>
      </c>
      <c r="AS213" s="151">
        <f t="shared" ref="AS213:AT213" si="583">+AS207+AS209+AS211</f>
        <v>0</v>
      </c>
      <c r="AT213" s="151">
        <f t="shared" si="583"/>
        <v>0</v>
      </c>
      <c r="AU213" s="142">
        <f>+AR213-AS213-AT213</f>
        <v>56774465293.199997</v>
      </c>
      <c r="AW213" s="203" t="s">
        <v>27</v>
      </c>
      <c r="AX213" s="204">
        <f>+AX207+AX209+AX211</f>
        <v>56774465293.199997</v>
      </c>
      <c r="AY213" s="213">
        <f t="shared" ref="AY213:AZ213" si="584">+AY207+AY209+AY211</f>
        <v>0</v>
      </c>
      <c r="AZ213" s="213">
        <f t="shared" si="584"/>
        <v>0</v>
      </c>
      <c r="BA213" s="204">
        <f>+AX213-AY213-AZ213</f>
        <v>56774465293.199997</v>
      </c>
      <c r="BC213" s="235" t="s">
        <v>27</v>
      </c>
      <c r="BD213" s="236">
        <f>+BD207+BD209+BD211</f>
        <v>56774465293.199997</v>
      </c>
      <c r="BE213" s="236">
        <f t="shared" ref="BE213:BF213" si="585">+BE207+BE209+BE211</f>
        <v>0</v>
      </c>
      <c r="BF213" s="236">
        <f t="shared" si="585"/>
        <v>0</v>
      </c>
      <c r="BG213" s="236">
        <f>+BD213-BE213-BF213</f>
        <v>56774465293.199997</v>
      </c>
      <c r="BI213" s="258" t="s">
        <v>27</v>
      </c>
      <c r="BJ213" s="181">
        <f>+BJ207+BJ209+BJ211</f>
        <v>56774465293.199997</v>
      </c>
      <c r="BK213" s="181">
        <f t="shared" ref="BK213:BL213" si="586">+BK207+BK209+BK211</f>
        <v>0</v>
      </c>
      <c r="BL213" s="181">
        <f t="shared" si="586"/>
        <v>0</v>
      </c>
      <c r="BM213" s="181">
        <f>+BJ213-BK213-BL213</f>
        <v>56774465293.199997</v>
      </c>
      <c r="BO213" s="276" t="s">
        <v>27</v>
      </c>
      <c r="BP213" s="277">
        <f>+BP207+BP209+BP211</f>
        <v>56774465293.199997</v>
      </c>
      <c r="BQ213" s="277">
        <f t="shared" ref="BQ213:BR213" si="587">+BQ207+BQ209+BQ211</f>
        <v>0</v>
      </c>
      <c r="BR213" s="277">
        <f t="shared" si="587"/>
        <v>0</v>
      </c>
      <c r="BS213" s="277">
        <f>+BP213-BQ213-BR213</f>
        <v>56774465293.199997</v>
      </c>
      <c r="BU213" s="42" t="s">
        <v>27</v>
      </c>
      <c r="BV213" s="43">
        <f>+BV207+BV209+BV211</f>
        <v>61514621800.199997</v>
      </c>
      <c r="BW213" s="43">
        <f t="shared" ref="BW213:BY213" si="588">+BW207+BW209+BW211</f>
        <v>4701310020</v>
      </c>
      <c r="BX213" s="43">
        <f t="shared" si="588"/>
        <v>38846487</v>
      </c>
      <c r="BY213" s="43">
        <f t="shared" si="588"/>
        <v>56774465293.199997</v>
      </c>
      <c r="CA213" s="195"/>
      <c r="CB213" s="195"/>
    </row>
    <row r="214" spans="1:80" ht="22.5" customHeight="1" x14ac:dyDescent="0.2">
      <c r="C214" s="251"/>
      <c r="D214" s="251"/>
      <c r="E214" s="251"/>
      <c r="CB214" s="195"/>
    </row>
    <row r="215" spans="1:80" ht="22.5" customHeight="1" x14ac:dyDescent="0.2">
      <c r="C215" s="251"/>
      <c r="D215" s="251"/>
      <c r="E215" s="251"/>
      <c r="BZ215" s="195"/>
      <c r="CB215" s="195"/>
    </row>
    <row r="216" spans="1:80" ht="22.5" customHeight="1" x14ac:dyDescent="0.25">
      <c r="C216" s="251"/>
      <c r="D216" s="251"/>
      <c r="E216" s="251"/>
      <c r="BU216" s="408"/>
      <c r="BV216" s="409"/>
      <c r="BW216" s="410" t="s">
        <v>59</v>
      </c>
      <c r="BX216" s="409"/>
      <c r="BY216" s="409"/>
      <c r="CB216" s="195"/>
    </row>
    <row r="217" spans="1:80" ht="22.5" customHeight="1" x14ac:dyDescent="0.2">
      <c r="C217" s="251"/>
      <c r="D217" s="251"/>
      <c r="E217" s="251"/>
      <c r="BU217" s="411" t="s">
        <v>51</v>
      </c>
      <c r="BV217" s="412" t="s">
        <v>38</v>
      </c>
      <c r="BW217" s="412" t="s">
        <v>35</v>
      </c>
      <c r="BX217" s="412" t="s">
        <v>36</v>
      </c>
      <c r="BY217" s="412" t="s">
        <v>37</v>
      </c>
      <c r="CB217" s="195"/>
    </row>
    <row r="218" spans="1:80" ht="22.5" customHeight="1" x14ac:dyDescent="0.2">
      <c r="C218" s="251"/>
      <c r="D218" s="251"/>
      <c r="E218" s="251"/>
      <c r="BU218" s="413"/>
      <c r="BV218" s="414"/>
      <c r="BW218" s="414"/>
      <c r="BX218" s="414"/>
      <c r="BY218" s="414"/>
      <c r="CB218" s="195"/>
    </row>
    <row r="219" spans="1:80" ht="22.5" customHeight="1" x14ac:dyDescent="0.2">
      <c r="C219" s="251"/>
      <c r="D219" s="251"/>
      <c r="E219" s="251"/>
      <c r="BU219" s="338" t="s">
        <v>13</v>
      </c>
      <c r="BV219" s="339">
        <f>+BV7</f>
        <v>2107200636</v>
      </c>
      <c r="BW219" s="339">
        <f t="shared" ref="BW219:BY219" si="589">+BW7</f>
        <v>0</v>
      </c>
      <c r="BX219" s="339">
        <f t="shared" si="589"/>
        <v>0</v>
      </c>
      <c r="BY219" s="339">
        <f t="shared" si="589"/>
        <v>2107200636</v>
      </c>
      <c r="CB219" s="195"/>
    </row>
    <row r="220" spans="1:80" ht="22.5" customHeight="1" x14ac:dyDescent="0.2">
      <c r="C220" s="251"/>
      <c r="D220" s="251"/>
      <c r="E220" s="251"/>
      <c r="BU220" s="415"/>
      <c r="BV220" s="416"/>
      <c r="BW220" s="416"/>
      <c r="BX220" s="416"/>
      <c r="BY220" s="416"/>
      <c r="CB220" s="195"/>
    </row>
    <row r="221" spans="1:80" ht="22.5" customHeight="1" x14ac:dyDescent="0.2">
      <c r="C221" s="251"/>
      <c r="D221" s="251"/>
      <c r="E221" s="251"/>
      <c r="BU221" s="338" t="s">
        <v>11</v>
      </c>
      <c r="BV221" s="339">
        <f>+BV12</f>
        <v>15412629843</v>
      </c>
      <c r="BW221" s="339">
        <f t="shared" ref="BW221:BY221" si="590">+BW12</f>
        <v>3363314521</v>
      </c>
      <c r="BX221" s="339">
        <f t="shared" si="590"/>
        <v>14498561</v>
      </c>
      <c r="BY221" s="339">
        <f t="shared" si="590"/>
        <v>12034816761</v>
      </c>
      <c r="CB221" s="195"/>
    </row>
    <row r="222" spans="1:80" ht="22.5" customHeight="1" x14ac:dyDescent="0.2">
      <c r="C222" s="251"/>
      <c r="D222" s="251"/>
      <c r="E222" s="251"/>
      <c r="BU222" s="413"/>
      <c r="BV222" s="417"/>
      <c r="BW222" s="417"/>
      <c r="BX222" s="417"/>
      <c r="BY222" s="417"/>
      <c r="CB222" s="195"/>
    </row>
    <row r="223" spans="1:80" ht="22.5" customHeight="1" x14ac:dyDescent="0.2">
      <c r="C223" s="251"/>
      <c r="D223" s="251"/>
      <c r="E223" s="251"/>
      <c r="BU223" s="338" t="s">
        <v>12</v>
      </c>
      <c r="BV223" s="339">
        <f>+BV17</f>
        <v>13578478483</v>
      </c>
      <c r="BW223" s="339">
        <f t="shared" ref="BW223:BY223" si="591">+BW17</f>
        <v>1337995499</v>
      </c>
      <c r="BX223" s="339">
        <f t="shared" si="591"/>
        <v>1815204</v>
      </c>
      <c r="BY223" s="339">
        <f t="shared" si="591"/>
        <v>12238667780</v>
      </c>
      <c r="CB223" s="195"/>
    </row>
    <row r="224" spans="1:80" ht="22.5" customHeight="1" x14ac:dyDescent="0.2">
      <c r="C224" s="251"/>
      <c r="D224" s="251"/>
      <c r="E224" s="251"/>
      <c r="BU224" s="408"/>
      <c r="BV224" s="414"/>
      <c r="BW224" s="414"/>
      <c r="BX224" s="414"/>
      <c r="BY224" s="414"/>
      <c r="CB224" s="195"/>
    </row>
    <row r="225" spans="3:80" ht="22.5" customHeight="1" x14ac:dyDescent="0.2">
      <c r="C225" s="251"/>
      <c r="D225" s="251"/>
      <c r="E225" s="251"/>
      <c r="BU225" s="340" t="s">
        <v>52</v>
      </c>
      <c r="BV225" s="341">
        <f>+BV219+BV221+BV223</f>
        <v>31098308962</v>
      </c>
      <c r="BW225" s="341">
        <f t="shared" ref="BW225:BX225" si="592">+BW219+BW221+BW223</f>
        <v>4701310020</v>
      </c>
      <c r="BX225" s="341">
        <f t="shared" si="592"/>
        <v>16313765</v>
      </c>
      <c r="BY225" s="341">
        <f>+BV225-BW225-BX225</f>
        <v>26380685177</v>
      </c>
      <c r="CB225" s="195"/>
    </row>
    <row r="226" spans="3:80" ht="22.5" customHeight="1" x14ac:dyDescent="0.2">
      <c r="C226" s="251"/>
      <c r="D226" s="251"/>
      <c r="E226" s="251"/>
      <c r="CB226" s="195"/>
    </row>
    <row r="227" spans="3:80" ht="22.5" customHeight="1" x14ac:dyDescent="0.2">
      <c r="C227" s="251"/>
      <c r="D227" s="251"/>
      <c r="E227" s="251"/>
      <c r="CB227" s="195"/>
    </row>
    <row r="228" spans="3:80" ht="22.5" customHeight="1" x14ac:dyDescent="0.25">
      <c r="C228" s="251"/>
      <c r="D228" s="251"/>
      <c r="E228" s="251"/>
      <c r="BU228" s="418"/>
      <c r="BV228" s="419"/>
      <c r="BW228" s="420" t="s">
        <v>59</v>
      </c>
      <c r="BX228" s="419"/>
      <c r="BY228" s="419"/>
      <c r="CB228" s="195"/>
    </row>
    <row r="229" spans="3:80" ht="22.5" customHeight="1" x14ac:dyDescent="0.2">
      <c r="C229" s="251"/>
      <c r="D229" s="251"/>
      <c r="E229" s="251"/>
      <c r="BU229" s="421" t="s">
        <v>53</v>
      </c>
      <c r="BV229" s="422" t="s">
        <v>38</v>
      </c>
      <c r="BW229" s="422" t="s">
        <v>35</v>
      </c>
      <c r="BX229" s="422" t="s">
        <v>36</v>
      </c>
      <c r="BY229" s="422" t="s">
        <v>37</v>
      </c>
      <c r="CB229" s="195"/>
    </row>
    <row r="230" spans="3:80" ht="22.5" customHeight="1" x14ac:dyDescent="0.2">
      <c r="C230" s="251"/>
      <c r="D230" s="251"/>
      <c r="E230" s="251"/>
      <c r="BU230" s="423"/>
      <c r="BV230" s="424"/>
      <c r="BW230" s="424"/>
      <c r="BX230" s="424"/>
      <c r="BY230" s="424"/>
      <c r="CB230" s="195"/>
    </row>
    <row r="231" spans="3:80" ht="22.5" customHeight="1" x14ac:dyDescent="0.2">
      <c r="C231" s="251"/>
      <c r="D231" s="251"/>
      <c r="E231" s="251"/>
      <c r="BU231" s="342" t="s">
        <v>13</v>
      </c>
      <c r="BV231" s="343">
        <f>+BV207-BV219</f>
        <v>499839720</v>
      </c>
      <c r="BW231" s="343">
        <f>+BW207-BW219</f>
        <v>0</v>
      </c>
      <c r="BX231" s="343">
        <f>+BX207-BX219</f>
        <v>0</v>
      </c>
      <c r="BY231" s="343">
        <f>+BY207-BY219</f>
        <v>499839720</v>
      </c>
      <c r="BZ231" s="195">
        <f>+BV36+BV56+BV94+BV113+BV130+BV145</f>
        <v>499839720</v>
      </c>
      <c r="CB231" s="195"/>
    </row>
    <row r="232" spans="3:80" ht="22.5" customHeight="1" x14ac:dyDescent="0.2">
      <c r="C232" s="251"/>
      <c r="D232" s="251"/>
      <c r="E232" s="251"/>
      <c r="BU232" s="425"/>
      <c r="BV232" s="426"/>
      <c r="BW232" s="426"/>
      <c r="BX232" s="426"/>
      <c r="BY232" s="426"/>
      <c r="CB232" s="195"/>
    </row>
    <row r="233" spans="3:80" ht="22.5" customHeight="1" x14ac:dyDescent="0.2">
      <c r="C233" s="251"/>
      <c r="D233" s="251"/>
      <c r="E233" s="251"/>
      <c r="BU233" s="342" t="s">
        <v>11</v>
      </c>
      <c r="BV233" s="343">
        <f>+BV209-BV221</f>
        <v>2512671463.2000008</v>
      </c>
      <c r="BW233" s="343">
        <f>+BW209-BW221</f>
        <v>0</v>
      </c>
      <c r="BX233" s="343">
        <f>+BX209-BX221</f>
        <v>22532686</v>
      </c>
      <c r="BY233" s="343">
        <f>+BY209-BY221</f>
        <v>2490138777.2000008</v>
      </c>
      <c r="BZ233" s="195">
        <f>+BV40+BV61+BV80+BV98+BV117+BV134+BV149</f>
        <v>2512671463.1999998</v>
      </c>
      <c r="CB233" s="195"/>
    </row>
    <row r="234" spans="3:80" ht="22.5" customHeight="1" x14ac:dyDescent="0.2">
      <c r="C234" s="251"/>
      <c r="D234" s="251"/>
      <c r="E234" s="251"/>
      <c r="BU234" s="423"/>
      <c r="BV234" s="427"/>
      <c r="BW234" s="427"/>
      <c r="BX234" s="427"/>
      <c r="BY234" s="427"/>
      <c r="CB234" s="195"/>
    </row>
    <row r="235" spans="3:80" ht="22.5" customHeight="1" x14ac:dyDescent="0.2">
      <c r="C235" s="251"/>
      <c r="D235" s="251"/>
      <c r="E235" s="251"/>
      <c r="BU235" s="342" t="s">
        <v>12</v>
      </c>
      <c r="BV235" s="343">
        <f>+BV211-BV223</f>
        <v>27403801655</v>
      </c>
      <c r="BW235" s="343">
        <f>+BW211-BW223</f>
        <v>0</v>
      </c>
      <c r="BX235" s="343">
        <f>+BX211-BX223</f>
        <v>36</v>
      </c>
      <c r="BY235" s="343">
        <f>+BY211-BY223</f>
        <v>27403801619</v>
      </c>
      <c r="BZ235" s="195">
        <f>+BV45+BV66+BV85+BV102+BV121+BV138+BV153+BV160+BV167+BV175+BV182+BV190+BV198</f>
        <v>27403801655</v>
      </c>
      <c r="CB235" s="195"/>
    </row>
    <row r="236" spans="3:80" ht="22.5" customHeight="1" x14ac:dyDescent="0.2">
      <c r="C236" s="251"/>
      <c r="D236" s="251"/>
      <c r="E236" s="251"/>
      <c r="BU236" s="418"/>
      <c r="BV236" s="424"/>
      <c r="BW236" s="424"/>
      <c r="BX236" s="424"/>
      <c r="BY236" s="424"/>
      <c r="CB236" s="195"/>
    </row>
    <row r="237" spans="3:80" ht="22.5" customHeight="1" x14ac:dyDescent="0.2">
      <c r="C237" s="251"/>
      <c r="D237" s="251"/>
      <c r="E237" s="251"/>
      <c r="BU237" s="344" t="s">
        <v>54</v>
      </c>
      <c r="BV237" s="345">
        <f>+BV231+BV233+BV235</f>
        <v>30416312838.200001</v>
      </c>
      <c r="BW237" s="345">
        <f t="shared" ref="BW237:BX237" si="593">+BW231+BW233+BW235</f>
        <v>0</v>
      </c>
      <c r="BX237" s="345">
        <f t="shared" si="593"/>
        <v>22532722</v>
      </c>
      <c r="BY237" s="345">
        <f>+BV237-BW237-BX237</f>
        <v>30393780116.200001</v>
      </c>
      <c r="CB237" s="195"/>
    </row>
    <row r="238" spans="3:80" x14ac:dyDescent="0.2">
      <c r="C238" s="251"/>
      <c r="D238" s="251"/>
      <c r="E238" s="251"/>
      <c r="CB238" s="195"/>
    </row>
    <row r="239" spans="3:80" x14ac:dyDescent="0.2">
      <c r="C239" s="251"/>
      <c r="D239" s="251"/>
      <c r="E239" s="251"/>
      <c r="BV239" s="428"/>
      <c r="BW239" s="428"/>
      <c r="BX239" s="428"/>
      <c r="BY239" s="428"/>
      <c r="CB239" s="195"/>
    </row>
    <row r="240" spans="3:80" x14ac:dyDescent="0.2">
      <c r="C240" s="251"/>
      <c r="D240" s="251"/>
      <c r="E240" s="251"/>
      <c r="CB240" s="195"/>
    </row>
    <row r="241" spans="3:80" x14ac:dyDescent="0.2">
      <c r="C241" s="251"/>
      <c r="D241" s="251"/>
      <c r="E241" s="251"/>
      <c r="CB241" s="195"/>
    </row>
    <row r="242" spans="3:80" x14ac:dyDescent="0.2">
      <c r="C242" s="251"/>
      <c r="D242" s="251"/>
      <c r="E242" s="251"/>
      <c r="CB242" s="195"/>
    </row>
    <row r="243" spans="3:80" x14ac:dyDescent="0.2">
      <c r="C243" s="251"/>
      <c r="D243" s="251"/>
      <c r="E243" s="251"/>
      <c r="CB243" s="195"/>
    </row>
    <row r="244" spans="3:80" x14ac:dyDescent="0.2">
      <c r="C244" s="251"/>
      <c r="D244" s="251"/>
      <c r="E244" s="251"/>
      <c r="CB244" s="195"/>
    </row>
    <row r="245" spans="3:80" x14ac:dyDescent="0.2">
      <c r="C245" s="251"/>
      <c r="D245" s="251"/>
      <c r="E245" s="251"/>
      <c r="CB245" s="195"/>
    </row>
    <row r="246" spans="3:80" x14ac:dyDescent="0.2">
      <c r="C246" s="251"/>
      <c r="D246" s="251"/>
      <c r="E246" s="251"/>
      <c r="CB246" s="195"/>
    </row>
    <row r="247" spans="3:80" x14ac:dyDescent="0.2">
      <c r="C247" s="251"/>
      <c r="D247" s="251"/>
      <c r="E247" s="251"/>
      <c r="CB247" s="195"/>
    </row>
    <row r="248" spans="3:80" x14ac:dyDescent="0.2">
      <c r="C248" s="251"/>
      <c r="D248" s="251"/>
      <c r="E248" s="251"/>
      <c r="CB248" s="195"/>
    </row>
    <row r="249" spans="3:80" x14ac:dyDescent="0.2">
      <c r="C249" s="251"/>
      <c r="D249" s="251"/>
      <c r="E249" s="251"/>
      <c r="CB249" s="195"/>
    </row>
    <row r="250" spans="3:80" x14ac:dyDescent="0.2">
      <c r="C250" s="251"/>
      <c r="D250" s="251"/>
      <c r="E250" s="251"/>
      <c r="CB250" s="195"/>
    </row>
    <row r="251" spans="3:80" x14ac:dyDescent="0.2">
      <c r="C251" s="251"/>
      <c r="D251" s="251"/>
      <c r="E251" s="251"/>
      <c r="CB251" s="195"/>
    </row>
    <row r="252" spans="3:80" x14ac:dyDescent="0.2">
      <c r="C252" s="251"/>
      <c r="D252" s="251"/>
      <c r="E252" s="251"/>
      <c r="CB252" s="195"/>
    </row>
    <row r="253" spans="3:80" x14ac:dyDescent="0.2">
      <c r="C253" s="251"/>
      <c r="D253" s="251"/>
      <c r="E253" s="251"/>
      <c r="CB253" s="195"/>
    </row>
    <row r="254" spans="3:80" x14ac:dyDescent="0.2">
      <c r="C254" s="251"/>
      <c r="D254" s="251"/>
      <c r="E254" s="251"/>
      <c r="CB254" s="195"/>
    </row>
    <row r="255" spans="3:80" x14ac:dyDescent="0.2">
      <c r="C255" s="251"/>
      <c r="D255" s="251"/>
      <c r="E255" s="251"/>
      <c r="CB255" s="195"/>
    </row>
    <row r="256" spans="3:80" x14ac:dyDescent="0.2">
      <c r="C256" s="251"/>
      <c r="D256" s="251"/>
      <c r="E256" s="251"/>
      <c r="CB256" s="195"/>
    </row>
    <row r="257" spans="3:80" x14ac:dyDescent="0.2">
      <c r="C257" s="251"/>
      <c r="D257" s="251"/>
      <c r="E257" s="251"/>
      <c r="CB257" s="195"/>
    </row>
    <row r="258" spans="3:80" x14ac:dyDescent="0.2">
      <c r="C258" s="251"/>
      <c r="D258" s="251"/>
      <c r="E258" s="251"/>
      <c r="CB258" s="195"/>
    </row>
    <row r="259" spans="3:80" x14ac:dyDescent="0.2">
      <c r="C259" s="251"/>
      <c r="D259" s="251"/>
      <c r="E259" s="251"/>
      <c r="CB259" s="195"/>
    </row>
    <row r="260" spans="3:80" x14ac:dyDescent="0.2">
      <c r="C260" s="251"/>
      <c r="D260" s="251"/>
      <c r="E260" s="251"/>
      <c r="CB260" s="195"/>
    </row>
    <row r="261" spans="3:80" x14ac:dyDescent="0.2">
      <c r="C261" s="251"/>
      <c r="D261" s="251"/>
      <c r="E261" s="251"/>
      <c r="CB261" s="195"/>
    </row>
    <row r="262" spans="3:80" x14ac:dyDescent="0.2">
      <c r="C262" s="251"/>
      <c r="D262" s="251"/>
      <c r="E262" s="251"/>
      <c r="CB262" s="195"/>
    </row>
    <row r="263" spans="3:80" x14ac:dyDescent="0.2">
      <c r="C263" s="251"/>
      <c r="D263" s="251"/>
      <c r="E263" s="251"/>
      <c r="CB263" s="195"/>
    </row>
    <row r="264" spans="3:80" x14ac:dyDescent="0.2">
      <c r="C264" s="251"/>
      <c r="D264" s="251"/>
      <c r="E264" s="251"/>
      <c r="CB264" s="195"/>
    </row>
    <row r="265" spans="3:80" x14ac:dyDescent="0.2">
      <c r="C265" s="251"/>
      <c r="D265" s="251"/>
      <c r="E265" s="251"/>
    </row>
    <row r="266" spans="3:80" x14ac:dyDescent="0.2">
      <c r="C266" s="251"/>
      <c r="D266" s="251"/>
      <c r="E266" s="251"/>
    </row>
    <row r="267" spans="3:80" x14ac:dyDescent="0.2">
      <c r="C267" s="251"/>
      <c r="D267" s="251"/>
      <c r="E267" s="251"/>
    </row>
    <row r="268" spans="3:80" x14ac:dyDescent="0.2">
      <c r="C268" s="251"/>
      <c r="D268" s="251"/>
      <c r="E268" s="251"/>
    </row>
    <row r="269" spans="3:80" x14ac:dyDescent="0.2">
      <c r="C269" s="251"/>
      <c r="D269" s="251"/>
      <c r="E269" s="251"/>
    </row>
    <row r="270" spans="3:80" x14ac:dyDescent="0.2">
      <c r="C270" s="251"/>
      <c r="D270" s="251"/>
      <c r="E270" s="251"/>
    </row>
    <row r="271" spans="3:80" x14ac:dyDescent="0.2">
      <c r="C271" s="251"/>
      <c r="D271" s="251"/>
      <c r="E271" s="251"/>
    </row>
    <row r="272" spans="3:80" x14ac:dyDescent="0.2">
      <c r="C272" s="251"/>
      <c r="D272" s="251"/>
      <c r="E272" s="251"/>
    </row>
    <row r="273" spans="3:5" x14ac:dyDescent="0.2">
      <c r="C273" s="251"/>
      <c r="D273" s="251"/>
      <c r="E273" s="251"/>
    </row>
    <row r="274" spans="3:5" x14ac:dyDescent="0.2">
      <c r="C274" s="251"/>
      <c r="D274" s="251"/>
      <c r="E274" s="251"/>
    </row>
    <row r="275" spans="3:5" x14ac:dyDescent="0.2">
      <c r="C275" s="251"/>
      <c r="D275" s="251"/>
      <c r="E275" s="251"/>
    </row>
    <row r="276" spans="3:5" x14ac:dyDescent="0.2">
      <c r="C276" s="251"/>
      <c r="D276" s="251"/>
      <c r="E276" s="251"/>
    </row>
    <row r="277" spans="3:5" x14ac:dyDescent="0.2">
      <c r="C277" s="251"/>
      <c r="D277" s="251"/>
      <c r="E277" s="251"/>
    </row>
    <row r="278" spans="3:5" x14ac:dyDescent="0.2">
      <c r="C278" s="251"/>
      <c r="D278" s="251"/>
      <c r="E278" s="251"/>
    </row>
    <row r="279" spans="3:5" x14ac:dyDescent="0.2">
      <c r="C279" s="251"/>
      <c r="D279" s="251"/>
      <c r="E279" s="251"/>
    </row>
    <row r="280" spans="3:5" x14ac:dyDescent="0.2">
      <c r="C280" s="251"/>
      <c r="D280" s="251"/>
      <c r="E280" s="251"/>
    </row>
    <row r="281" spans="3:5" x14ac:dyDescent="0.2">
      <c r="C281" s="251"/>
      <c r="D281" s="251"/>
      <c r="E281" s="251"/>
    </row>
    <row r="282" spans="3:5" x14ac:dyDescent="0.2">
      <c r="C282" s="251"/>
      <c r="D282" s="251"/>
      <c r="E282" s="251"/>
    </row>
    <row r="283" spans="3:5" x14ac:dyDescent="0.2">
      <c r="C283" s="251"/>
      <c r="D283" s="251"/>
      <c r="E283" s="251"/>
    </row>
    <row r="284" spans="3:5" x14ac:dyDescent="0.2">
      <c r="C284" s="251"/>
      <c r="D284" s="251"/>
      <c r="E284" s="251"/>
    </row>
    <row r="285" spans="3:5" x14ac:dyDescent="0.2">
      <c r="C285" s="251"/>
      <c r="D285" s="251"/>
      <c r="E285" s="251"/>
    </row>
  </sheetData>
  <mergeCells count="13">
    <mergeCell ref="G1:K1"/>
    <mergeCell ref="A1:E1"/>
    <mergeCell ref="BU1:BY1"/>
    <mergeCell ref="M1:Q1"/>
    <mergeCell ref="S1:W1"/>
    <mergeCell ref="Y1:AC1"/>
    <mergeCell ref="AE1:AI1"/>
    <mergeCell ref="AK1:AO1"/>
    <mergeCell ref="AQ1:AU1"/>
    <mergeCell ref="AW1:BA1"/>
    <mergeCell ref="BC1:BG1"/>
    <mergeCell ref="BI1:BM1"/>
    <mergeCell ref="BO1:BS1"/>
  </mergeCells>
  <pageMargins left="0.31496062992125984" right="0.31496062992125984" top="0.35433070866141736" bottom="0.35433070866141736" header="0.31496062992125984" footer="0.31496062992125984"/>
  <pageSetup scale="8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Rosa Elizabeth Ruiz</cp:lastModifiedBy>
  <cp:lastPrinted>2020-02-03T15:49:32Z</cp:lastPrinted>
  <dcterms:created xsi:type="dcterms:W3CDTF">2019-02-18T19:26:04Z</dcterms:created>
  <dcterms:modified xsi:type="dcterms:W3CDTF">2022-04-21T22:32:23Z</dcterms:modified>
</cp:coreProperties>
</file>