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D:\2 0 2 2\PLAN DE ACCION 2022\MONITOREO IV TRIMESTRE 2022 hasta dic15\"/>
    </mc:Choice>
  </mc:AlternateContent>
  <xr:revisionPtr revIDLastSave="0" documentId="13_ncr:1_{7D2E5BF4-139C-4D3D-93FF-B91A6C109F38}" xr6:coauthVersionLast="36" xr6:coauthVersionMax="47" xr10:uidLastSave="{00000000-0000-0000-0000-000000000000}"/>
  <bookViews>
    <workbookView xWindow="-120" yWindow="-120" windowWidth="20730" windowHeight="11160" tabRatio="911" xr2:uid="{00000000-000D-0000-FFFF-FFFF00000000}"/>
  </bookViews>
  <sheets>
    <sheet name="Plan MIPG 2022" sheetId="1" r:id="rId1"/>
    <sheet name="Apoyo" sheetId="2" state="hidden" r:id="rId2"/>
  </sheets>
  <definedNames>
    <definedName name="_xlnm._FilterDatabase" localSheetId="0" hidden="1">'Plan MIPG 2022'!$A$7:$BJ$288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04" i="1" l="1"/>
  <c r="W84" i="1" l="1"/>
  <c r="W83" i="1"/>
  <c r="W79" i="1"/>
  <c r="W192" i="1" l="1"/>
  <c r="W190" i="1"/>
  <c r="W186" i="1"/>
  <c r="W184" i="1"/>
  <c r="W183" i="1"/>
  <c r="W182" i="1"/>
  <c r="W180" i="1"/>
  <c r="W179" i="1"/>
  <c r="W175" i="1"/>
  <c r="W170" i="1"/>
  <c r="W48" i="1" l="1"/>
  <c r="W47" i="1"/>
  <c r="W36" i="1"/>
  <c r="W35" i="1"/>
  <c r="W34" i="1"/>
  <c r="W26" i="1"/>
  <c r="W21" i="1"/>
  <c r="W20" i="1"/>
  <c r="W19" i="1"/>
  <c r="W18" i="1"/>
  <c r="W17" i="1"/>
  <c r="W15" i="1"/>
  <c r="W13" i="1"/>
  <c r="W11" i="1"/>
  <c r="W9" i="1"/>
  <c r="W166" i="1" l="1"/>
  <c r="U74" i="1"/>
  <c r="W74" i="1" s="1"/>
  <c r="U73" i="1"/>
  <c r="W73" i="1" s="1"/>
  <c r="W71" i="1"/>
  <c r="Q68" i="1" l="1"/>
  <c r="U68" i="1" s="1"/>
  <c r="W68" i="1" s="1"/>
  <c r="O68" i="1"/>
  <c r="Q67" i="1"/>
  <c r="U67" i="1" s="1"/>
  <c r="W67" i="1" s="1"/>
  <c r="O67" i="1"/>
  <c r="Q66" i="1"/>
  <c r="S66" i="1" s="1"/>
  <c r="O66" i="1"/>
  <c r="Q65" i="1"/>
  <c r="U65" i="1" s="1"/>
  <c r="W65" i="1" s="1"/>
  <c r="O65" i="1"/>
  <c r="Q77" i="1"/>
  <c r="U77" i="1" s="1"/>
  <c r="W77" i="1" s="1"/>
  <c r="O77" i="1"/>
  <c r="Q92" i="1"/>
  <c r="U92" i="1" s="1"/>
  <c r="W92" i="1" s="1"/>
  <c r="O92" i="1"/>
  <c r="Q91" i="1"/>
  <c r="U91" i="1" s="1"/>
  <c r="W91" i="1" s="1"/>
  <c r="O91" i="1"/>
  <c r="W195" i="1"/>
  <c r="S195" i="1"/>
  <c r="O195" i="1"/>
  <c r="Q194" i="1"/>
  <c r="U194" i="1" s="1"/>
  <c r="W194" i="1" s="1"/>
  <c r="O194" i="1"/>
  <c r="Q221" i="1"/>
  <c r="U221" i="1" s="1"/>
  <c r="W221" i="1" s="1"/>
  <c r="O221" i="1"/>
  <c r="Q285" i="1"/>
  <c r="U285" i="1" s="1"/>
  <c r="W285" i="1" s="1"/>
  <c r="O285" i="1"/>
  <c r="U284" i="1"/>
  <c r="W284" i="1" s="1"/>
  <c r="Q284" i="1"/>
  <c r="S284" i="1" s="1"/>
  <c r="O284" i="1"/>
  <c r="Q283" i="1"/>
  <c r="U283" i="1" s="1"/>
  <c r="W283" i="1" s="1"/>
  <c r="O283" i="1"/>
  <c r="Q282" i="1"/>
  <c r="U282" i="1" s="1"/>
  <c r="W282" i="1" s="1"/>
  <c r="O282" i="1"/>
  <c r="Q281" i="1"/>
  <c r="O281" i="1"/>
  <c r="Q280" i="1"/>
  <c r="U280" i="1" s="1"/>
  <c r="W280" i="1" s="1"/>
  <c r="O280" i="1"/>
  <c r="Q279" i="1"/>
  <c r="U279" i="1" s="1"/>
  <c r="W279" i="1" s="1"/>
  <c r="O279" i="1"/>
  <c r="Q278" i="1"/>
  <c r="S278" i="1" s="1"/>
  <c r="O278" i="1"/>
  <c r="U277" i="1"/>
  <c r="W277" i="1" s="1"/>
  <c r="Q277" i="1"/>
  <c r="S277" i="1" s="1"/>
  <c r="O277" i="1"/>
  <c r="Q276" i="1"/>
  <c r="U276" i="1" s="1"/>
  <c r="W276" i="1" s="1"/>
  <c r="O276" i="1"/>
  <c r="Q275" i="1"/>
  <c r="O275" i="1"/>
  <c r="Q274" i="1"/>
  <c r="U274" i="1" s="1"/>
  <c r="W274" i="1" s="1"/>
  <c r="O274" i="1"/>
  <c r="Q273" i="1"/>
  <c r="U273" i="1" s="1"/>
  <c r="W273" i="1" s="1"/>
  <c r="O273" i="1"/>
  <c r="Q272" i="1"/>
  <c r="S272" i="1" s="1"/>
  <c r="O272" i="1"/>
  <c r="Q271" i="1"/>
  <c r="U271" i="1" s="1"/>
  <c r="W271" i="1" s="1"/>
  <c r="O271" i="1"/>
  <c r="Q270" i="1"/>
  <c r="U270" i="1" s="1"/>
  <c r="W270" i="1" s="1"/>
  <c r="O270" i="1"/>
  <c r="Q269" i="1"/>
  <c r="O269" i="1"/>
  <c r="Q268" i="1"/>
  <c r="U268" i="1" s="1"/>
  <c r="W268" i="1" s="1"/>
  <c r="O268" i="1"/>
  <c r="Q267" i="1"/>
  <c r="U267" i="1" s="1"/>
  <c r="W267" i="1" s="1"/>
  <c r="O267" i="1"/>
  <c r="Q266" i="1"/>
  <c r="S266" i="1" s="1"/>
  <c r="O266" i="1"/>
  <c r="Q265" i="1"/>
  <c r="U265" i="1" s="1"/>
  <c r="W265" i="1" s="1"/>
  <c r="O265" i="1"/>
  <c r="Q264" i="1"/>
  <c r="U264" i="1" s="1"/>
  <c r="W264" i="1" s="1"/>
  <c r="O264" i="1"/>
  <c r="Q263" i="1"/>
  <c r="O263" i="1"/>
  <c r="Q262" i="1"/>
  <c r="U262" i="1" s="1"/>
  <c r="W262" i="1" s="1"/>
  <c r="O262" i="1"/>
  <c r="Q261" i="1"/>
  <c r="U261" i="1" s="1"/>
  <c r="W261" i="1" s="1"/>
  <c r="O261" i="1"/>
  <c r="Q260" i="1"/>
  <c r="S260" i="1" s="1"/>
  <c r="O260" i="1"/>
  <c r="Q259" i="1"/>
  <c r="S259" i="1" s="1"/>
  <c r="O259" i="1"/>
  <c r="Q258" i="1"/>
  <c r="U258" i="1" s="1"/>
  <c r="W258" i="1" s="1"/>
  <c r="O258" i="1"/>
  <c r="Q257" i="1"/>
  <c r="O257" i="1"/>
  <c r="Q256" i="1"/>
  <c r="U256" i="1" s="1"/>
  <c r="W256" i="1" s="1"/>
  <c r="O256" i="1"/>
  <c r="Q255" i="1"/>
  <c r="U255" i="1" s="1"/>
  <c r="W255" i="1" s="1"/>
  <c r="O255" i="1"/>
  <c r="Q254" i="1"/>
  <c r="S254" i="1" s="1"/>
  <c r="O254" i="1"/>
  <c r="W253" i="1"/>
  <c r="S253" i="1"/>
  <c r="O253" i="1"/>
  <c r="Q252" i="1"/>
  <c r="U252" i="1" s="1"/>
  <c r="W252" i="1" s="1"/>
  <c r="O252" i="1"/>
  <c r="Q251" i="1"/>
  <c r="U251" i="1" s="1"/>
  <c r="W251" i="1" s="1"/>
  <c r="O251" i="1"/>
  <c r="Q250" i="1"/>
  <c r="S250" i="1" s="1"/>
  <c r="O250" i="1"/>
  <c r="Q249" i="1"/>
  <c r="U249" i="1" s="1"/>
  <c r="W249" i="1" s="1"/>
  <c r="O249" i="1"/>
  <c r="Q248" i="1"/>
  <c r="U248" i="1" s="1"/>
  <c r="W248" i="1" s="1"/>
  <c r="O248" i="1"/>
  <c r="Q247" i="1"/>
  <c r="O247" i="1"/>
  <c r="Q246" i="1"/>
  <c r="U246" i="1" s="1"/>
  <c r="W246" i="1" s="1"/>
  <c r="O246" i="1"/>
  <c r="Q245" i="1"/>
  <c r="U245" i="1" s="1"/>
  <c r="W245" i="1" s="1"/>
  <c r="O245" i="1"/>
  <c r="Q244" i="1"/>
  <c r="S244" i="1" s="1"/>
  <c r="O244" i="1"/>
  <c r="Q243" i="1"/>
  <c r="S243" i="1" s="1"/>
  <c r="O243" i="1"/>
  <c r="Q242" i="1"/>
  <c r="S242" i="1" s="1"/>
  <c r="O242" i="1"/>
  <c r="Q241" i="1"/>
  <c r="U241" i="1" s="1"/>
  <c r="W241" i="1" s="1"/>
  <c r="O241" i="1"/>
  <c r="S248" i="1" l="1"/>
  <c r="S264" i="1"/>
  <c r="S271" i="1"/>
  <c r="U243" i="1"/>
  <c r="W243" i="1" s="1"/>
  <c r="U250" i="1"/>
  <c r="W250" i="1" s="1"/>
  <c r="U259" i="1"/>
  <c r="W259" i="1" s="1"/>
  <c r="U266" i="1"/>
  <c r="W266" i="1" s="1"/>
  <c r="S282" i="1"/>
  <c r="U66" i="1"/>
  <c r="W66" i="1" s="1"/>
  <c r="U242" i="1"/>
  <c r="W242" i="1" s="1"/>
  <c r="S258" i="1"/>
  <c r="S276" i="1"/>
  <c r="S194" i="1"/>
  <c r="U244" i="1"/>
  <c r="W244" i="1" s="1"/>
  <c r="S249" i="1"/>
  <c r="U260" i="1"/>
  <c r="W260" i="1" s="1"/>
  <c r="S265" i="1"/>
  <c r="U278" i="1"/>
  <c r="W278" i="1" s="1"/>
  <c r="S283" i="1"/>
  <c r="S65" i="1"/>
  <c r="S270" i="1"/>
  <c r="U254" i="1"/>
  <c r="W254" i="1" s="1"/>
  <c r="U272" i="1"/>
  <c r="W272" i="1" s="1"/>
  <c r="S68" i="1"/>
  <c r="S67" i="1"/>
  <c r="S77" i="1"/>
  <c r="S92" i="1"/>
  <c r="S91" i="1"/>
  <c r="S221" i="1"/>
  <c r="S241" i="1"/>
  <c r="U247" i="1"/>
  <c r="W247" i="1" s="1"/>
  <c r="S247" i="1"/>
  <c r="U257" i="1"/>
  <c r="W257" i="1" s="1"/>
  <c r="S257" i="1"/>
  <c r="U263" i="1"/>
  <c r="W263" i="1" s="1"/>
  <c r="S263" i="1"/>
  <c r="U269" i="1"/>
  <c r="W269" i="1" s="1"/>
  <c r="S269" i="1"/>
  <c r="U275" i="1"/>
  <c r="W275" i="1" s="1"/>
  <c r="S275" i="1"/>
  <c r="U281" i="1"/>
  <c r="W281" i="1" s="1"/>
  <c r="S281" i="1"/>
  <c r="S246" i="1"/>
  <c r="S252" i="1"/>
  <c r="S256" i="1"/>
  <c r="S262" i="1"/>
  <c r="S268" i="1"/>
  <c r="S274" i="1"/>
  <c r="S280" i="1"/>
  <c r="S245" i="1"/>
  <c r="S251" i="1"/>
  <c r="S255" i="1"/>
  <c r="S261" i="1"/>
  <c r="S267" i="1"/>
  <c r="S273" i="1"/>
  <c r="S279" i="1"/>
  <c r="S285" i="1"/>
  <c r="W141" i="1" l="1"/>
  <c r="W135" i="1"/>
  <c r="W134" i="1"/>
  <c r="W133" i="1"/>
  <c r="W132" i="1"/>
  <c r="W130" i="1"/>
  <c r="W122" i="1" l="1"/>
  <c r="W121" i="1"/>
  <c r="W120" i="1"/>
  <c r="W119" i="1"/>
  <c r="W105" i="1" l="1"/>
  <c r="W104" i="1"/>
  <c r="W100" i="1"/>
  <c r="W99" i="1"/>
  <c r="W98" i="1"/>
  <c r="W64" i="1"/>
  <c r="W61" i="1"/>
  <c r="O8" i="1" l="1"/>
  <c r="Q220" i="1"/>
  <c r="Q165" i="1"/>
  <c r="Q164" i="1"/>
  <c r="Q163" i="1"/>
  <c r="Q162" i="1"/>
  <c r="Q161" i="1"/>
  <c r="Q160" i="1"/>
  <c r="Q151" i="1"/>
  <c r="Q150" i="1"/>
  <c r="Q149" i="1"/>
  <c r="Q148" i="1"/>
  <c r="Q147" i="1"/>
  <c r="Q146" i="1"/>
  <c r="Q145" i="1"/>
  <c r="S148" i="1" l="1"/>
  <c r="U148" i="1"/>
  <c r="W148" i="1" s="1"/>
  <c r="S162" i="1"/>
  <c r="U162" i="1"/>
  <c r="W162" i="1" s="1"/>
  <c r="S149" i="1"/>
  <c r="U149" i="1"/>
  <c r="W149" i="1" s="1"/>
  <c r="S163" i="1"/>
  <c r="U163" i="1"/>
  <c r="W163" i="1" s="1"/>
  <c r="S150" i="1"/>
  <c r="U150" i="1"/>
  <c r="W150" i="1" s="1"/>
  <c r="S164" i="1"/>
  <c r="U164" i="1"/>
  <c r="W164" i="1" s="1"/>
  <c r="S145" i="1"/>
  <c r="U145" i="1"/>
  <c r="W145" i="1" s="1"/>
  <c r="S151" i="1"/>
  <c r="U151" i="1"/>
  <c r="W151" i="1" s="1"/>
  <c r="S165" i="1"/>
  <c r="U165" i="1"/>
  <c r="W165" i="1" s="1"/>
  <c r="S146" i="1"/>
  <c r="U146" i="1"/>
  <c r="W146" i="1" s="1"/>
  <c r="S160" i="1"/>
  <c r="U160" i="1"/>
  <c r="W160" i="1" s="1"/>
  <c r="S220" i="1"/>
  <c r="U220" i="1"/>
  <c r="W220" i="1" s="1"/>
  <c r="S147" i="1"/>
  <c r="U147" i="1"/>
  <c r="W147" i="1" s="1"/>
  <c r="S161" i="1"/>
  <c r="U161" i="1"/>
  <c r="W161" i="1" s="1"/>
  <c r="Q159" i="1"/>
  <c r="Q144" i="1"/>
  <c r="Q143" i="1"/>
  <c r="Q142" i="1"/>
  <c r="S141" i="1"/>
  <c r="Q140" i="1"/>
  <c r="Q139" i="1"/>
  <c r="Q138" i="1"/>
  <c r="Q137" i="1"/>
  <c r="Q136" i="1"/>
  <c r="S135" i="1"/>
  <c r="S134" i="1"/>
  <c r="S133" i="1"/>
  <c r="S132" i="1"/>
  <c r="Q131" i="1"/>
  <c r="S130" i="1"/>
  <c r="Q118" i="1"/>
  <c r="S138" i="1" l="1"/>
  <c r="U138" i="1"/>
  <c r="W138" i="1" s="1"/>
  <c r="S144" i="1"/>
  <c r="U144" i="1"/>
  <c r="W144" i="1" s="1"/>
  <c r="S159" i="1"/>
  <c r="U159" i="1"/>
  <c r="W159" i="1" s="1"/>
  <c r="S140" i="1"/>
  <c r="U140" i="1"/>
  <c r="W140" i="1" s="1"/>
  <c r="S139" i="1"/>
  <c r="U139" i="1"/>
  <c r="W139" i="1" s="1"/>
  <c r="S118" i="1"/>
  <c r="U118" i="1"/>
  <c r="W118" i="1" s="1"/>
  <c r="S136" i="1"/>
  <c r="U136" i="1"/>
  <c r="W136" i="1" s="1"/>
  <c r="S142" i="1"/>
  <c r="U142" i="1"/>
  <c r="W142" i="1" s="1"/>
  <c r="S131" i="1"/>
  <c r="U131" i="1"/>
  <c r="W131" i="1" s="1"/>
  <c r="S137" i="1"/>
  <c r="U137" i="1"/>
  <c r="W137" i="1" s="1"/>
  <c r="S143" i="1"/>
  <c r="U143" i="1"/>
  <c r="W143" i="1" s="1"/>
  <c r="Q129" i="1"/>
  <c r="Q128" i="1"/>
  <c r="Q127" i="1"/>
  <c r="Q126" i="1"/>
  <c r="Q125" i="1"/>
  <c r="Q124" i="1"/>
  <c r="Q123" i="1"/>
  <c r="S122" i="1"/>
  <c r="S121" i="1"/>
  <c r="S120" i="1"/>
  <c r="S119" i="1"/>
  <c r="Q117" i="1"/>
  <c r="Q116" i="1"/>
  <c r="Q115" i="1"/>
  <c r="Q114" i="1"/>
  <c r="Q113" i="1"/>
  <c r="Q112" i="1"/>
  <c r="Q111" i="1"/>
  <c r="Q110" i="1"/>
  <c r="S115" i="1" l="1"/>
  <c r="U115" i="1"/>
  <c r="W115" i="1" s="1"/>
  <c r="S128" i="1"/>
  <c r="U128" i="1"/>
  <c r="W128" i="1" s="1"/>
  <c r="S110" i="1"/>
  <c r="U110" i="1"/>
  <c r="W110" i="1" s="1"/>
  <c r="S116" i="1"/>
  <c r="U116" i="1"/>
  <c r="W116" i="1" s="1"/>
  <c r="S123" i="1"/>
  <c r="U123" i="1"/>
  <c r="W123" i="1" s="1"/>
  <c r="S129" i="1"/>
  <c r="U129" i="1"/>
  <c r="W129" i="1" s="1"/>
  <c r="S111" i="1"/>
  <c r="U111" i="1"/>
  <c r="W111" i="1" s="1"/>
  <c r="S117" i="1"/>
  <c r="U117" i="1"/>
  <c r="W117" i="1" s="1"/>
  <c r="S124" i="1"/>
  <c r="U124" i="1"/>
  <c r="W124" i="1" s="1"/>
  <c r="S112" i="1"/>
  <c r="U112" i="1"/>
  <c r="W112" i="1" s="1"/>
  <c r="S125" i="1"/>
  <c r="U125" i="1"/>
  <c r="W125" i="1" s="1"/>
  <c r="S113" i="1"/>
  <c r="U113" i="1"/>
  <c r="W113" i="1" s="1"/>
  <c r="S126" i="1"/>
  <c r="U126" i="1"/>
  <c r="W126" i="1" s="1"/>
  <c r="S114" i="1"/>
  <c r="U114" i="1"/>
  <c r="W114" i="1" s="1"/>
  <c r="S127" i="1"/>
  <c r="U127" i="1"/>
  <c r="W127" i="1" s="1"/>
  <c r="Q240" i="1"/>
  <c r="Q239" i="1"/>
  <c r="Q238" i="1"/>
  <c r="Q237" i="1"/>
  <c r="Q236" i="1"/>
  <c r="Q235" i="1"/>
  <c r="Q218" i="1"/>
  <c r="Q200" i="1"/>
  <c r="Q199" i="1"/>
  <c r="Q198" i="1"/>
  <c r="Q197" i="1"/>
  <c r="Q196" i="1"/>
  <c r="Q107" i="1"/>
  <c r="Q106" i="1"/>
  <c r="S105" i="1"/>
  <c r="S104" i="1"/>
  <c r="Q103" i="1"/>
  <c r="Q102" i="1"/>
  <c r="Q101" i="1"/>
  <c r="S100" i="1"/>
  <c r="S99" i="1"/>
  <c r="S98" i="1"/>
  <c r="Q97" i="1"/>
  <c r="Q96" i="1"/>
  <c r="Q95" i="1"/>
  <c r="Q94" i="1"/>
  <c r="Q93" i="1"/>
  <c r="Q60" i="1"/>
  <c r="Q59" i="1"/>
  <c r="Q57" i="1"/>
  <c r="Q56" i="1"/>
  <c r="Q51" i="1"/>
  <c r="Q50" i="1"/>
  <c r="S57" i="1" l="1"/>
  <c r="U57" i="1"/>
  <c r="W57" i="1" s="1"/>
  <c r="S96" i="1"/>
  <c r="U96" i="1"/>
  <c r="W96" i="1" s="1"/>
  <c r="S102" i="1"/>
  <c r="U102" i="1"/>
  <c r="W102" i="1" s="1"/>
  <c r="S196" i="1"/>
  <c r="U196" i="1"/>
  <c r="W196" i="1" s="1"/>
  <c r="S235" i="1"/>
  <c r="U235" i="1"/>
  <c r="W235" i="1" s="1"/>
  <c r="S59" i="1"/>
  <c r="U59" i="1"/>
  <c r="W59" i="1" s="1"/>
  <c r="S97" i="1"/>
  <c r="U97" i="1"/>
  <c r="W97" i="1" s="1"/>
  <c r="S103" i="1"/>
  <c r="U103" i="1"/>
  <c r="W103" i="1" s="1"/>
  <c r="S197" i="1"/>
  <c r="U197" i="1"/>
  <c r="W197" i="1" s="1"/>
  <c r="S236" i="1"/>
  <c r="U236" i="1"/>
  <c r="W236" i="1" s="1"/>
  <c r="S60" i="1"/>
  <c r="U60" i="1"/>
  <c r="W60" i="1" s="1"/>
  <c r="S198" i="1"/>
  <c r="U198" i="1"/>
  <c r="W198" i="1" s="1"/>
  <c r="S237" i="1"/>
  <c r="U237" i="1"/>
  <c r="W237" i="1" s="1"/>
  <c r="S50" i="1"/>
  <c r="U50" i="1"/>
  <c r="W50" i="1" s="1"/>
  <c r="S93" i="1"/>
  <c r="U93" i="1"/>
  <c r="W93" i="1" s="1"/>
  <c r="S199" i="1"/>
  <c r="U199" i="1"/>
  <c r="W199" i="1" s="1"/>
  <c r="S238" i="1"/>
  <c r="U238" i="1"/>
  <c r="W238" i="1" s="1"/>
  <c r="S51" i="1"/>
  <c r="U51" i="1"/>
  <c r="W51" i="1" s="1"/>
  <c r="S94" i="1"/>
  <c r="U94" i="1"/>
  <c r="W94" i="1" s="1"/>
  <c r="S106" i="1"/>
  <c r="U106" i="1"/>
  <c r="W106" i="1" s="1"/>
  <c r="S200" i="1"/>
  <c r="U200" i="1"/>
  <c r="W200" i="1" s="1"/>
  <c r="S239" i="1"/>
  <c r="U239" i="1"/>
  <c r="W239" i="1" s="1"/>
  <c r="S56" i="1"/>
  <c r="U56" i="1"/>
  <c r="W56" i="1" s="1"/>
  <c r="S95" i="1"/>
  <c r="U95" i="1"/>
  <c r="W95" i="1" s="1"/>
  <c r="S101" i="1"/>
  <c r="U101" i="1"/>
  <c r="W101" i="1" s="1"/>
  <c r="S107" i="1"/>
  <c r="U107" i="1"/>
  <c r="W107" i="1" s="1"/>
  <c r="S218" i="1"/>
  <c r="U218" i="1"/>
  <c r="W218" i="1" s="1"/>
  <c r="S240" i="1"/>
  <c r="U240" i="1"/>
  <c r="W240" i="1" s="1"/>
  <c r="Q217" i="1"/>
  <c r="Q202" i="1"/>
  <c r="Q201" i="1"/>
  <c r="Q76" i="1"/>
  <c r="Q75" i="1"/>
  <c r="Q8" i="1"/>
  <c r="S76" i="1" l="1"/>
  <c r="U76" i="1"/>
  <c r="W76" i="1" s="1"/>
  <c r="S201" i="1"/>
  <c r="U201" i="1"/>
  <c r="W201" i="1" s="1"/>
  <c r="S202" i="1"/>
  <c r="U202" i="1"/>
  <c r="W202" i="1" s="1"/>
  <c r="S217" i="1"/>
  <c r="U217" i="1"/>
  <c r="W217" i="1" s="1"/>
  <c r="S8" i="1"/>
  <c r="U8" i="1"/>
  <c r="W8" i="1" s="1"/>
  <c r="S75" i="1"/>
  <c r="U75" i="1"/>
  <c r="W75" i="1" s="1"/>
  <c r="Q213" i="1"/>
  <c r="Q212" i="1"/>
  <c r="Q211" i="1"/>
  <c r="Q210" i="1"/>
  <c r="Q209" i="1"/>
  <c r="Q208" i="1"/>
  <c r="Q207" i="1"/>
  <c r="Q206" i="1"/>
  <c r="Q205" i="1"/>
  <c r="S204" i="1"/>
  <c r="Q203" i="1"/>
  <c r="S208" i="1" l="1"/>
  <c r="U208" i="1"/>
  <c r="W208" i="1" s="1"/>
  <c r="S203" i="1"/>
  <c r="U203" i="1"/>
  <c r="W203" i="1" s="1"/>
  <c r="S209" i="1"/>
  <c r="U209" i="1"/>
  <c r="W209" i="1" s="1"/>
  <c r="S210" i="1"/>
  <c r="U210" i="1"/>
  <c r="W210" i="1" s="1"/>
  <c r="S205" i="1"/>
  <c r="U205" i="1"/>
  <c r="W205" i="1" s="1"/>
  <c r="S211" i="1"/>
  <c r="U211" i="1"/>
  <c r="W211" i="1" s="1"/>
  <c r="S206" i="1"/>
  <c r="U206" i="1"/>
  <c r="W206" i="1" s="1"/>
  <c r="S212" i="1"/>
  <c r="U212" i="1"/>
  <c r="W212" i="1" s="1"/>
  <c r="S207" i="1"/>
  <c r="U207" i="1"/>
  <c r="W207" i="1" s="1"/>
  <c r="S213" i="1"/>
  <c r="U213" i="1"/>
  <c r="W213" i="1" s="1"/>
  <c r="Q219" i="1"/>
  <c r="S64" i="1"/>
  <c r="Q63" i="1"/>
  <c r="Q62" i="1"/>
  <c r="S61" i="1"/>
  <c r="Q58" i="1"/>
  <c r="Q55" i="1"/>
  <c r="Q54" i="1"/>
  <c r="Q53" i="1"/>
  <c r="Q52" i="1"/>
  <c r="S52" i="1" l="1"/>
  <c r="U52" i="1"/>
  <c r="W52" i="1" s="1"/>
  <c r="S62" i="1"/>
  <c r="U62" i="1"/>
  <c r="W62" i="1" s="1"/>
  <c r="S53" i="1"/>
  <c r="U53" i="1"/>
  <c r="W53" i="1" s="1"/>
  <c r="S63" i="1"/>
  <c r="U63" i="1"/>
  <c r="W63" i="1" s="1"/>
  <c r="S54" i="1"/>
  <c r="U54" i="1"/>
  <c r="W54" i="1" s="1"/>
  <c r="S55" i="1"/>
  <c r="U55" i="1"/>
  <c r="W55" i="1" s="1"/>
  <c r="S219" i="1"/>
  <c r="U219" i="1"/>
  <c r="W219" i="1" s="1"/>
  <c r="S58" i="1"/>
  <c r="U58" i="1"/>
  <c r="W58" i="1" s="1"/>
  <c r="S74" i="1"/>
  <c r="S73" i="1"/>
  <c r="Q72" i="1"/>
  <c r="U72" i="1" s="1"/>
  <c r="W72" i="1" s="1"/>
  <c r="Q234" i="1" l="1"/>
  <c r="Q216" i="1"/>
  <c r="Q215" i="1"/>
  <c r="Q214" i="1"/>
  <c r="Q157" i="1"/>
  <c r="Q78" i="1"/>
  <c r="Q70" i="1"/>
  <c r="S78" i="1" l="1"/>
  <c r="U78" i="1"/>
  <c r="W78" i="1" s="1"/>
  <c r="S157" i="1"/>
  <c r="U157" i="1"/>
  <c r="W157" i="1" s="1"/>
  <c r="S214" i="1"/>
  <c r="U214" i="1"/>
  <c r="W214" i="1" s="1"/>
  <c r="S215" i="1"/>
  <c r="U215" i="1"/>
  <c r="W215" i="1" s="1"/>
  <c r="S216" i="1"/>
  <c r="U216" i="1"/>
  <c r="W216" i="1" s="1"/>
  <c r="S70" i="1"/>
  <c r="U70" i="1"/>
  <c r="W70" i="1" s="1"/>
  <c r="S234" i="1"/>
  <c r="U234" i="1"/>
  <c r="W234" i="1" s="1"/>
  <c r="Q230" i="1"/>
  <c r="Q229" i="1"/>
  <c r="Q228" i="1"/>
  <c r="Q227" i="1"/>
  <c r="Q226" i="1"/>
  <c r="Q225" i="1"/>
  <c r="Q224" i="1"/>
  <c r="Q223" i="1"/>
  <c r="Q222" i="1"/>
  <c r="Q193" i="1"/>
  <c r="Q109" i="1"/>
  <c r="Q108" i="1"/>
  <c r="Q90" i="1"/>
  <c r="Q89" i="1"/>
  <c r="Q88" i="1"/>
  <c r="Q87" i="1"/>
  <c r="Q86" i="1"/>
  <c r="Q85" i="1"/>
  <c r="Q84" i="1"/>
  <c r="S84" i="1" s="1"/>
  <c r="Q83" i="1"/>
  <c r="S83" i="1" s="1"/>
  <c r="Q82" i="1"/>
  <c r="Q81" i="1"/>
  <c r="Q80" i="1"/>
  <c r="S79" i="1"/>
  <c r="S81" i="1" l="1"/>
  <c r="U81" i="1"/>
  <c r="W81" i="1" s="1"/>
  <c r="S87" i="1"/>
  <c r="U87" i="1"/>
  <c r="W87" i="1" s="1"/>
  <c r="S193" i="1"/>
  <c r="U193" i="1"/>
  <c r="W193" i="1" s="1"/>
  <c r="S227" i="1"/>
  <c r="U227" i="1"/>
  <c r="W227" i="1" s="1"/>
  <c r="S82" i="1"/>
  <c r="U82" i="1"/>
  <c r="W82" i="1" s="1"/>
  <c r="S88" i="1"/>
  <c r="U88" i="1"/>
  <c r="W88" i="1" s="1"/>
  <c r="S222" i="1"/>
  <c r="U222" i="1"/>
  <c r="W222" i="1" s="1"/>
  <c r="S228" i="1"/>
  <c r="U228" i="1"/>
  <c r="W228" i="1" s="1"/>
  <c r="S89" i="1"/>
  <c r="U89" i="1"/>
  <c r="W89" i="1" s="1"/>
  <c r="S223" i="1"/>
  <c r="U223" i="1"/>
  <c r="W223" i="1" s="1"/>
  <c r="S229" i="1"/>
  <c r="U229" i="1"/>
  <c r="W229" i="1" s="1"/>
  <c r="S90" i="1"/>
  <c r="U90" i="1"/>
  <c r="W90" i="1" s="1"/>
  <c r="S224" i="1"/>
  <c r="U224" i="1"/>
  <c r="W224" i="1" s="1"/>
  <c r="S230" i="1"/>
  <c r="U230" i="1"/>
  <c r="W230" i="1" s="1"/>
  <c r="S85" i="1"/>
  <c r="U85" i="1"/>
  <c r="W85" i="1" s="1"/>
  <c r="S108" i="1"/>
  <c r="U108" i="1"/>
  <c r="W108" i="1" s="1"/>
  <c r="S225" i="1"/>
  <c r="U225" i="1"/>
  <c r="W225" i="1" s="1"/>
  <c r="S80" i="1"/>
  <c r="U80" i="1"/>
  <c r="W80" i="1" s="1"/>
  <c r="S86" i="1"/>
  <c r="U86" i="1"/>
  <c r="W86" i="1" s="1"/>
  <c r="S109" i="1"/>
  <c r="U109" i="1"/>
  <c r="W109" i="1" s="1"/>
  <c r="S226" i="1"/>
  <c r="U226" i="1"/>
  <c r="W226" i="1" s="1"/>
  <c r="Q156" i="1"/>
  <c r="Q155" i="1"/>
  <c r="Q154" i="1"/>
  <c r="Q153" i="1"/>
  <c r="Q152" i="1"/>
  <c r="S152" i="1" l="1"/>
  <c r="U152" i="1"/>
  <c r="W152" i="1" s="1"/>
  <c r="S153" i="1"/>
  <c r="U153" i="1"/>
  <c r="W153" i="1" s="1"/>
  <c r="S154" i="1"/>
  <c r="U154" i="1"/>
  <c r="W154" i="1" s="1"/>
  <c r="S155" i="1"/>
  <c r="U155" i="1"/>
  <c r="W155" i="1" s="1"/>
  <c r="S156" i="1"/>
  <c r="U156" i="1"/>
  <c r="W156" i="1" s="1"/>
  <c r="Q192" i="1"/>
  <c r="S192" i="1" s="1"/>
  <c r="Q191" i="1"/>
  <c r="Q190" i="1"/>
  <c r="S190" i="1" s="1"/>
  <c r="Q189" i="1"/>
  <c r="S189" i="1" s="1"/>
  <c r="Q188" i="1"/>
  <c r="S188" i="1" s="1"/>
  <c r="Q187" i="1"/>
  <c r="S187" i="1" s="1"/>
  <c r="Q186" i="1"/>
  <c r="S186" i="1" s="1"/>
  <c r="Q185" i="1"/>
  <c r="S185" i="1" s="1"/>
  <c r="Q184" i="1"/>
  <c r="S184" i="1" s="1"/>
  <c r="Q183" i="1"/>
  <c r="S183" i="1" s="1"/>
  <c r="Q182" i="1"/>
  <c r="S182" i="1" s="1"/>
  <c r="Q181" i="1"/>
  <c r="S181" i="1" s="1"/>
  <c r="Q180" i="1"/>
  <c r="S180" i="1" s="1"/>
  <c r="Q179" i="1"/>
  <c r="S179" i="1" s="1"/>
  <c r="Q178" i="1"/>
  <c r="S178" i="1" s="1"/>
  <c r="Q177" i="1"/>
  <c r="S177" i="1" s="1"/>
  <c r="Q176" i="1"/>
  <c r="S176" i="1" s="1"/>
  <c r="Q175" i="1"/>
  <c r="S175" i="1" s="1"/>
  <c r="Q174" i="1"/>
  <c r="S174" i="1" s="1"/>
  <c r="Q173" i="1"/>
  <c r="S173" i="1" s="1"/>
  <c r="Q172" i="1"/>
  <c r="S172" i="1" s="1"/>
  <c r="Q171" i="1"/>
  <c r="S171" i="1" s="1"/>
  <c r="Q170" i="1"/>
  <c r="S170" i="1" s="1"/>
  <c r="Q169" i="1"/>
  <c r="S169" i="1" s="1"/>
  <c r="Q168" i="1"/>
  <c r="S168" i="1" s="1"/>
  <c r="Q167" i="1"/>
  <c r="S167" i="1" s="1"/>
  <c r="S191" i="1" l="1"/>
  <c r="U191" i="1"/>
  <c r="W191" i="1" s="1"/>
  <c r="Q233" i="1"/>
  <c r="Q232" i="1"/>
  <c r="Q231" i="1"/>
  <c r="Q158" i="1"/>
  <c r="Q49" i="1"/>
  <c r="S48" i="1"/>
  <c r="S47" i="1"/>
  <c r="Q46" i="1"/>
  <c r="Q45" i="1"/>
  <c r="Q44" i="1"/>
  <c r="Q43" i="1"/>
  <c r="Q42" i="1"/>
  <c r="Q41" i="1"/>
  <c r="Q40" i="1"/>
  <c r="Q39" i="1"/>
  <c r="Q38" i="1"/>
  <c r="Q37" i="1"/>
  <c r="S36" i="1"/>
  <c r="S35" i="1"/>
  <c r="S34" i="1"/>
  <c r="Q33" i="1"/>
  <c r="Q32" i="1"/>
  <c r="Q31" i="1"/>
  <c r="Q30" i="1"/>
  <c r="Q29" i="1"/>
  <c r="Q28" i="1"/>
  <c r="Q27" i="1"/>
  <c r="S26" i="1"/>
  <c r="Q25" i="1"/>
  <c r="Q24" i="1"/>
  <c r="Q23" i="1"/>
  <c r="Q22" i="1"/>
  <c r="S21" i="1"/>
  <c r="S20" i="1"/>
  <c r="S19" i="1"/>
  <c r="S18" i="1"/>
  <c r="S17" i="1"/>
  <c r="Q16" i="1"/>
  <c r="S15" i="1"/>
  <c r="Q14" i="1"/>
  <c r="S13" i="1"/>
  <c r="Q12" i="1"/>
  <c r="S11" i="1"/>
  <c r="Q10" i="1"/>
  <c r="S9" i="1"/>
  <c r="S14" i="1" l="1"/>
  <c r="U14" i="1"/>
  <c r="W14" i="1" s="1"/>
  <c r="S32" i="1"/>
  <c r="U32" i="1"/>
  <c r="W32" i="1" s="1"/>
  <c r="S38" i="1"/>
  <c r="U38" i="1"/>
  <c r="W38" i="1" s="1"/>
  <c r="S44" i="1"/>
  <c r="U44" i="1"/>
  <c r="W44" i="1" s="1"/>
  <c r="S158" i="1"/>
  <c r="U158" i="1"/>
  <c r="W158" i="1" s="1"/>
  <c r="S27" i="1"/>
  <c r="U27" i="1"/>
  <c r="W27" i="1" s="1"/>
  <c r="S33" i="1"/>
  <c r="U33" i="1"/>
  <c r="W33" i="1" s="1"/>
  <c r="S39" i="1"/>
  <c r="U39" i="1"/>
  <c r="W39" i="1" s="1"/>
  <c r="S45" i="1"/>
  <c r="U45" i="1"/>
  <c r="W45" i="1" s="1"/>
  <c r="S231" i="1"/>
  <c r="U231" i="1"/>
  <c r="W231" i="1" s="1"/>
  <c r="S10" i="1"/>
  <c r="U10" i="1"/>
  <c r="W10" i="1" s="1"/>
  <c r="S16" i="1"/>
  <c r="U16" i="1"/>
  <c r="W16" i="1" s="1"/>
  <c r="S22" i="1"/>
  <c r="U22" i="1"/>
  <c r="W22" i="1" s="1"/>
  <c r="S28" i="1"/>
  <c r="U28" i="1"/>
  <c r="W28" i="1" s="1"/>
  <c r="S40" i="1"/>
  <c r="U40" i="1"/>
  <c r="W40" i="1" s="1"/>
  <c r="S46" i="1"/>
  <c r="U46" i="1"/>
  <c r="W46" i="1" s="1"/>
  <c r="S232" i="1"/>
  <c r="U232" i="1"/>
  <c r="W232" i="1" s="1"/>
  <c r="S23" i="1"/>
  <c r="U23" i="1"/>
  <c r="W23" i="1" s="1"/>
  <c r="S29" i="1"/>
  <c r="U29" i="1"/>
  <c r="W29" i="1" s="1"/>
  <c r="S41" i="1"/>
  <c r="U41" i="1"/>
  <c r="W41" i="1" s="1"/>
  <c r="S233" i="1"/>
  <c r="U233" i="1"/>
  <c r="W233" i="1" s="1"/>
  <c r="S12" i="1"/>
  <c r="U12" i="1"/>
  <c r="W12" i="1" s="1"/>
  <c r="S24" i="1"/>
  <c r="U24" i="1"/>
  <c r="W24" i="1" s="1"/>
  <c r="S30" i="1"/>
  <c r="U30" i="1"/>
  <c r="W30" i="1" s="1"/>
  <c r="S42" i="1"/>
  <c r="U42" i="1"/>
  <c r="W42" i="1" s="1"/>
  <c r="S25" i="1"/>
  <c r="U25" i="1"/>
  <c r="W25" i="1" s="1"/>
  <c r="S31" i="1"/>
  <c r="U31" i="1"/>
  <c r="W31" i="1" s="1"/>
  <c r="S37" i="1"/>
  <c r="U37" i="1"/>
  <c r="W37" i="1" s="1"/>
  <c r="S43" i="1"/>
  <c r="U43" i="1"/>
  <c r="W43" i="1" s="1"/>
  <c r="S49" i="1"/>
  <c r="U49" i="1"/>
  <c r="W49" i="1" s="1"/>
  <c r="AA287" i="1"/>
  <c r="AA253" i="1"/>
  <c r="AA204" i="1"/>
  <c r="AA195" i="1"/>
  <c r="AA166" i="1"/>
  <c r="AA141" i="1"/>
  <c r="AA135" i="1"/>
  <c r="AA134" i="1"/>
  <c r="AA133" i="1"/>
  <c r="AA132" i="1"/>
  <c r="AA130" i="1"/>
  <c r="AA122" i="1"/>
  <c r="AA121" i="1"/>
  <c r="AA120" i="1"/>
  <c r="AA119" i="1"/>
  <c r="AA105" i="1"/>
  <c r="AA104" i="1"/>
  <c r="AA100" i="1"/>
  <c r="AA99" i="1"/>
  <c r="AA98" i="1"/>
  <c r="AA84" i="1"/>
  <c r="AA83" i="1"/>
  <c r="AA79" i="1"/>
  <c r="AA71" i="1"/>
  <c r="AA64" i="1"/>
  <c r="AA61" i="1"/>
  <c r="AA48" i="1"/>
  <c r="AA47" i="1"/>
  <c r="AA36" i="1"/>
  <c r="AA35" i="1"/>
  <c r="AA34" i="1"/>
  <c r="AA26" i="1"/>
  <c r="AA21" i="1"/>
  <c r="AA20" i="1"/>
  <c r="AA19" i="1"/>
  <c r="AA18" i="1"/>
  <c r="AA17" i="1"/>
  <c r="AA15" i="1"/>
  <c r="AA13" i="1"/>
  <c r="AA11" i="1"/>
  <c r="AA9" i="1"/>
  <c r="W287" i="1"/>
  <c r="S287" i="1"/>
  <c r="O287" i="1"/>
  <c r="O204" i="1"/>
  <c r="O166" i="1"/>
  <c r="O141" i="1"/>
  <c r="O135" i="1"/>
  <c r="O134" i="1"/>
  <c r="O133" i="1"/>
  <c r="O132" i="1"/>
  <c r="O130" i="1"/>
  <c r="O122" i="1"/>
  <c r="O121" i="1"/>
  <c r="O120" i="1"/>
  <c r="O119" i="1"/>
  <c r="O105" i="1"/>
  <c r="O104" i="1"/>
  <c r="O100" i="1"/>
  <c r="O99" i="1"/>
  <c r="O98" i="1"/>
  <c r="O84" i="1"/>
  <c r="O83" i="1"/>
  <c r="O79" i="1"/>
  <c r="O71" i="1"/>
  <c r="O64" i="1"/>
  <c r="O61" i="1"/>
  <c r="O48" i="1"/>
  <c r="O47" i="1"/>
  <c r="O36" i="1"/>
  <c r="O35" i="1"/>
  <c r="O34" i="1"/>
  <c r="O26" i="1"/>
  <c r="O21" i="1"/>
  <c r="O20" i="1"/>
  <c r="O19" i="1"/>
  <c r="O18" i="1"/>
  <c r="O17" i="1"/>
  <c r="O15" i="1"/>
  <c r="O13" i="1"/>
  <c r="O11" i="1"/>
  <c r="O9" i="1"/>
  <c r="O110" i="1"/>
  <c r="O111" i="1"/>
  <c r="O117" i="1"/>
  <c r="O213" i="1"/>
  <c r="O212" i="1"/>
  <c r="O211" i="1"/>
  <c r="O210" i="1"/>
  <c r="O209" i="1"/>
  <c r="O208" i="1"/>
  <c r="O207" i="1"/>
  <c r="O206" i="1"/>
  <c r="O205" i="1"/>
  <c r="O203" i="1"/>
  <c r="O165" i="1" l="1"/>
  <c r="O164" i="1"/>
  <c r="O163" i="1"/>
  <c r="O162" i="1"/>
  <c r="O161" i="1"/>
  <c r="O160" i="1"/>
  <c r="O151" i="1"/>
  <c r="O150" i="1"/>
  <c r="O149" i="1"/>
  <c r="O148" i="1"/>
  <c r="O147" i="1"/>
  <c r="O146" i="1"/>
  <c r="O145" i="1"/>
  <c r="O159" i="1" l="1"/>
  <c r="O144" i="1"/>
  <c r="O143" i="1"/>
  <c r="O142" i="1"/>
  <c r="O140" i="1"/>
  <c r="O139" i="1"/>
  <c r="O138" i="1"/>
  <c r="O137" i="1"/>
  <c r="O136" i="1"/>
  <c r="O131" i="1"/>
  <c r="O118" i="1"/>
  <c r="O129" i="1" l="1"/>
  <c r="O128" i="1"/>
  <c r="O127" i="1"/>
  <c r="O126" i="1"/>
  <c r="O125" i="1"/>
  <c r="O124" i="1"/>
  <c r="O123" i="1"/>
  <c r="O116" i="1"/>
  <c r="O115" i="1"/>
  <c r="O114" i="1"/>
  <c r="O113" i="1"/>
  <c r="O112" i="1"/>
  <c r="O230" i="1"/>
  <c r="O229" i="1"/>
  <c r="O228" i="1"/>
  <c r="O227" i="1"/>
  <c r="O226" i="1"/>
  <c r="O225" i="1"/>
  <c r="O224" i="1"/>
  <c r="O223" i="1"/>
  <c r="O222" i="1"/>
  <c r="O193" i="1"/>
  <c r="O109" i="1"/>
  <c r="O108" i="1"/>
  <c r="O90" i="1"/>
  <c r="O89" i="1"/>
  <c r="O88" i="1"/>
  <c r="O87" i="1"/>
  <c r="O86" i="1"/>
  <c r="O85" i="1"/>
  <c r="O82" i="1"/>
  <c r="O81" i="1"/>
  <c r="O80" i="1"/>
  <c r="O286" i="1" l="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74" i="1" l="1"/>
  <c r="O73" i="1"/>
  <c r="O72" i="1"/>
  <c r="O233" i="1" l="1"/>
  <c r="O232" i="1"/>
  <c r="O231" i="1"/>
  <c r="O158" i="1"/>
  <c r="O49" i="1"/>
  <c r="O46" i="1"/>
  <c r="O45" i="1"/>
  <c r="O44" i="1"/>
  <c r="O43" i="1"/>
  <c r="O42" i="1"/>
  <c r="O41" i="1"/>
  <c r="O40" i="1"/>
  <c r="O39" i="1"/>
  <c r="O38" i="1"/>
  <c r="O37" i="1"/>
  <c r="O33" i="1"/>
  <c r="O32" i="1"/>
  <c r="O31" i="1"/>
  <c r="O30" i="1"/>
  <c r="O29" i="1"/>
  <c r="O28" i="1"/>
  <c r="O27" i="1"/>
  <c r="O25" i="1"/>
  <c r="O24" i="1"/>
  <c r="O23" i="1"/>
  <c r="O22" i="1"/>
  <c r="O16" i="1"/>
  <c r="O14" i="1"/>
  <c r="O12" i="1"/>
  <c r="O10" i="1"/>
  <c r="O50" i="1"/>
  <c r="O51" i="1"/>
  <c r="O52" i="1"/>
  <c r="O53" i="1"/>
  <c r="O69" i="1" l="1"/>
  <c r="O70" i="1"/>
  <c r="O75" i="1"/>
  <c r="O76" i="1"/>
  <c r="O78" i="1"/>
  <c r="O93" i="1"/>
  <c r="O94" i="1"/>
  <c r="O95" i="1"/>
  <c r="O96" i="1"/>
  <c r="O97" i="1"/>
  <c r="O101" i="1"/>
  <c r="O102" i="1"/>
  <c r="O103" i="1"/>
  <c r="O106" i="1"/>
  <c r="O107" i="1"/>
  <c r="Y281" i="1" l="1"/>
  <c r="AA281" i="1" s="1"/>
  <c r="Q286" i="1"/>
  <c r="U286" i="1" s="1"/>
  <c r="O234" i="1"/>
  <c r="O235" i="1"/>
  <c r="O236" i="1"/>
  <c r="O237" i="1"/>
  <c r="O238" i="1"/>
  <c r="O239" i="1"/>
  <c r="O240" i="1"/>
  <c r="O214" i="1"/>
  <c r="O215" i="1"/>
  <c r="O216" i="1"/>
  <c r="O217" i="1"/>
  <c r="O218" i="1"/>
  <c r="O219" i="1"/>
  <c r="O220" i="1"/>
  <c r="Y208" i="1"/>
  <c r="AA208" i="1" s="1"/>
  <c r="O197" i="1"/>
  <c r="O198" i="1"/>
  <c r="O199" i="1"/>
  <c r="O200" i="1"/>
  <c r="O201" i="1"/>
  <c r="O202" i="1"/>
  <c r="O196" i="1"/>
  <c r="U176" i="1"/>
  <c r="W176" i="1" s="1"/>
  <c r="U177" i="1"/>
  <c r="U178" i="1"/>
  <c r="U185" i="1"/>
  <c r="W185" i="1" s="1"/>
  <c r="U188" i="1"/>
  <c r="W188" i="1" s="1"/>
  <c r="U189" i="1"/>
  <c r="U174" i="1"/>
  <c r="U173" i="1"/>
  <c r="U172" i="1"/>
  <c r="U171" i="1"/>
  <c r="U169" i="1"/>
  <c r="U168" i="1"/>
  <c r="U167" i="1"/>
  <c r="O157" i="1"/>
  <c r="O156" i="1"/>
  <c r="O155" i="1"/>
  <c r="O154" i="1"/>
  <c r="O153" i="1"/>
  <c r="O152" i="1"/>
  <c r="Q69" i="1"/>
  <c r="U69" i="1" s="1"/>
  <c r="W69" i="1" s="1"/>
  <c r="O63" i="1"/>
  <c r="O62" i="1"/>
  <c r="O60" i="1"/>
  <c r="O59" i="1"/>
  <c r="O58" i="1"/>
  <c r="O57" i="1"/>
  <c r="O56" i="1"/>
  <c r="O55" i="1"/>
  <c r="O54" i="1"/>
  <c r="O288" i="1" l="1"/>
  <c r="Y233" i="1"/>
  <c r="AA233" i="1" s="1"/>
  <c r="S286" i="1"/>
  <c r="Y257" i="1"/>
  <c r="AA257" i="1" s="1"/>
  <c r="Y279" i="1"/>
  <c r="AA279" i="1" s="1"/>
  <c r="Y280" i="1"/>
  <c r="AA280" i="1" s="1"/>
  <c r="Y251" i="1"/>
  <c r="AA251" i="1" s="1"/>
  <c r="Y182" i="1"/>
  <c r="AA182" i="1" s="1"/>
  <c r="Y239" i="1"/>
  <c r="AA239" i="1" s="1"/>
  <c r="Y269" i="1"/>
  <c r="AA269" i="1" s="1"/>
  <c r="Y268" i="1"/>
  <c r="AA268" i="1" s="1"/>
  <c r="Y254" i="1"/>
  <c r="AA254" i="1" s="1"/>
  <c r="Y222" i="1"/>
  <c r="AA222" i="1" s="1"/>
  <c r="Y262" i="1"/>
  <c r="AA262" i="1" s="1"/>
  <c r="Y189" i="1"/>
  <c r="AA189" i="1" s="1"/>
  <c r="W189" i="1"/>
  <c r="Y245" i="1"/>
  <c r="AA245" i="1" s="1"/>
  <c r="Y178" i="1"/>
  <c r="AA178" i="1" s="1"/>
  <c r="W178" i="1"/>
  <c r="Y226" i="1"/>
  <c r="AA226" i="1" s="1"/>
  <c r="Y274" i="1"/>
  <c r="AA274" i="1" s="1"/>
  <c r="Y223" i="1"/>
  <c r="AA223" i="1" s="1"/>
  <c r="Y263" i="1"/>
  <c r="AA263" i="1" s="1"/>
  <c r="Y190" i="1"/>
  <c r="AA190" i="1" s="1"/>
  <c r="Y244" i="1"/>
  <c r="AA244" i="1" s="1"/>
  <c r="W286" i="1"/>
  <c r="Y286" i="1"/>
  <c r="AA286" i="1" s="1"/>
  <c r="W177" i="1"/>
  <c r="Y177" i="1"/>
  <c r="AA177" i="1" s="1"/>
  <c r="Y227" i="1"/>
  <c r="AA227" i="1" s="1"/>
  <c r="Y275" i="1"/>
  <c r="AA275" i="1" s="1"/>
  <c r="Y188" i="1"/>
  <c r="AA188" i="1" s="1"/>
  <c r="Y176" i="1"/>
  <c r="AA176" i="1" s="1"/>
  <c r="Y285" i="1"/>
  <c r="AA285" i="1" s="1"/>
  <c r="Y273" i="1"/>
  <c r="AA273" i="1" s="1"/>
  <c r="Y261" i="1"/>
  <c r="AA261" i="1" s="1"/>
  <c r="Y207" i="1"/>
  <c r="AA207" i="1" s="1"/>
  <c r="Y283" i="1"/>
  <c r="AA283" i="1" s="1"/>
  <c r="Y271" i="1"/>
  <c r="AA271" i="1" s="1"/>
  <c r="Y259" i="1"/>
  <c r="AA259" i="1" s="1"/>
  <c r="Y277" i="1"/>
  <c r="AA277" i="1" s="1"/>
  <c r="Y265" i="1"/>
  <c r="AA265" i="1" s="1"/>
  <c r="Y282" i="1"/>
  <c r="AA282" i="1" s="1"/>
  <c r="Y276" i="1"/>
  <c r="AA276" i="1" s="1"/>
  <c r="Y255" i="1"/>
  <c r="AA255" i="1" s="1"/>
  <c r="Y247" i="1"/>
  <c r="AA247" i="1" s="1"/>
  <c r="Y229" i="1"/>
  <c r="AA229" i="1" s="1"/>
  <c r="Y241" i="1"/>
  <c r="AA241" i="1" s="1"/>
  <c r="Y235" i="1"/>
  <c r="AA235" i="1" s="1"/>
  <c r="Y246" i="1"/>
  <c r="AA246" i="1" s="1"/>
  <c r="Y240" i="1"/>
  <c r="AA240" i="1" s="1"/>
  <c r="Y228" i="1"/>
  <c r="AA228" i="1" s="1"/>
  <c r="Y225" i="1"/>
  <c r="AA225" i="1" s="1"/>
  <c r="Y213" i="1"/>
  <c r="AA213" i="1" s="1"/>
  <c r="Y219" i="1"/>
  <c r="AA219" i="1" s="1"/>
  <c r="Y224" i="1"/>
  <c r="AA224" i="1" s="1"/>
  <c r="Y212" i="1"/>
  <c r="AA212" i="1" s="1"/>
  <c r="Y206" i="1"/>
  <c r="AA206" i="1" s="1"/>
  <c r="Y205" i="1"/>
  <c r="AA205" i="1" s="1"/>
  <c r="Y209" i="1"/>
  <c r="AA209" i="1" s="1"/>
  <c r="Y200" i="1"/>
  <c r="AA200" i="1" s="1"/>
  <c r="Y199" i="1"/>
  <c r="AA199" i="1" s="1"/>
  <c r="Y196" i="1"/>
  <c r="AA196" i="1" s="1"/>
  <c r="Y192" i="1"/>
  <c r="AA192" i="1" s="1"/>
  <c r="Y180" i="1"/>
  <c r="AA180" i="1" s="1"/>
  <c r="Y186" i="1"/>
  <c r="AA186" i="1" s="1"/>
  <c r="U187" i="1"/>
  <c r="Y185" i="1"/>
  <c r="AA185" i="1" s="1"/>
  <c r="U181" i="1"/>
  <c r="Y179" i="1"/>
  <c r="AA179" i="1" s="1"/>
  <c r="Y175" i="1"/>
  <c r="AA175" i="1" s="1"/>
  <c r="Y174" i="1"/>
  <c r="AA174" i="1" s="1"/>
  <c r="W174" i="1"/>
  <c r="Y173" i="1"/>
  <c r="AA173" i="1" s="1"/>
  <c r="W173" i="1"/>
  <c r="Y172" i="1"/>
  <c r="AA172" i="1" s="1"/>
  <c r="W172" i="1"/>
  <c r="Y171" i="1"/>
  <c r="AA171" i="1" s="1"/>
  <c r="W171" i="1"/>
  <c r="Y170" i="1"/>
  <c r="AA170" i="1" s="1"/>
  <c r="Y169" i="1"/>
  <c r="AA169" i="1" s="1"/>
  <c r="W169" i="1"/>
  <c r="Y168" i="1"/>
  <c r="AA168" i="1" s="1"/>
  <c r="W168" i="1"/>
  <c r="Y167" i="1"/>
  <c r="AA167" i="1" s="1"/>
  <c r="W167" i="1"/>
  <c r="Y165" i="1"/>
  <c r="AA165" i="1" s="1"/>
  <c r="Y164" i="1"/>
  <c r="AA164" i="1" s="1"/>
  <c r="Y162" i="1"/>
  <c r="AA162" i="1" s="1"/>
  <c r="Y161" i="1"/>
  <c r="AA161" i="1" s="1"/>
  <c r="Y160" i="1"/>
  <c r="AA160" i="1" s="1"/>
  <c r="Y159" i="1"/>
  <c r="AA159" i="1" s="1"/>
  <c r="Y158" i="1"/>
  <c r="AA158" i="1" s="1"/>
  <c r="Y157" i="1"/>
  <c r="AA157" i="1" s="1"/>
  <c r="Y156" i="1"/>
  <c r="AA156" i="1" s="1"/>
  <c r="Y155" i="1"/>
  <c r="AA155" i="1" s="1"/>
  <c r="Y154" i="1"/>
  <c r="AA154" i="1" s="1"/>
  <c r="Y153" i="1"/>
  <c r="AA153" i="1" s="1"/>
  <c r="Y152" i="1"/>
  <c r="AA152" i="1" s="1"/>
  <c r="Y151" i="1"/>
  <c r="AA151" i="1" s="1"/>
  <c r="Y150" i="1"/>
  <c r="AA150" i="1" s="1"/>
  <c r="Y149" i="1"/>
  <c r="AA149" i="1" s="1"/>
  <c r="Y148" i="1"/>
  <c r="AA148" i="1" s="1"/>
  <c r="Y147" i="1"/>
  <c r="AA147" i="1" s="1"/>
  <c r="Y146" i="1"/>
  <c r="AA146" i="1" s="1"/>
  <c r="Y145" i="1"/>
  <c r="AA145" i="1" s="1"/>
  <c r="Y144" i="1"/>
  <c r="AA144" i="1" s="1"/>
  <c r="Y143" i="1"/>
  <c r="AA143" i="1" s="1"/>
  <c r="Y142" i="1"/>
  <c r="AA142" i="1" s="1"/>
  <c r="Y140" i="1"/>
  <c r="AA140" i="1" s="1"/>
  <c r="Y139" i="1"/>
  <c r="AA139" i="1" s="1"/>
  <c r="Y138" i="1"/>
  <c r="AA138" i="1" s="1"/>
  <c r="Y137" i="1"/>
  <c r="AA137" i="1" s="1"/>
  <c r="Y136" i="1"/>
  <c r="AA136" i="1" s="1"/>
  <c r="Y131" i="1"/>
  <c r="AA131" i="1" s="1"/>
  <c r="Y129" i="1"/>
  <c r="AA129" i="1" s="1"/>
  <c r="Y128" i="1"/>
  <c r="AA128" i="1" s="1"/>
  <c r="Y127" i="1"/>
  <c r="AA127" i="1" s="1"/>
  <c r="Y126" i="1"/>
  <c r="AA126" i="1" s="1"/>
  <c r="Y125" i="1"/>
  <c r="AA125" i="1" s="1"/>
  <c r="Y124" i="1"/>
  <c r="AA124" i="1" s="1"/>
  <c r="Y123" i="1"/>
  <c r="AA123" i="1" s="1"/>
  <c r="Y118" i="1"/>
  <c r="AA118" i="1" s="1"/>
  <c r="Y117" i="1"/>
  <c r="AA117" i="1" s="1"/>
  <c r="Y116" i="1"/>
  <c r="AA116" i="1" s="1"/>
  <c r="Y115" i="1"/>
  <c r="AA115" i="1" s="1"/>
  <c r="Y114" i="1"/>
  <c r="AA114" i="1" s="1"/>
  <c r="Y113" i="1"/>
  <c r="AA113" i="1" s="1"/>
  <c r="Y112" i="1"/>
  <c r="AA112" i="1" s="1"/>
  <c r="Y111" i="1"/>
  <c r="AA111" i="1" s="1"/>
  <c r="Y110" i="1"/>
  <c r="AA110" i="1" s="1"/>
  <c r="Y109" i="1"/>
  <c r="AA109" i="1" s="1"/>
  <c r="Y107" i="1"/>
  <c r="AA107" i="1" s="1"/>
  <c r="Y106" i="1"/>
  <c r="AA106" i="1" s="1"/>
  <c r="Y103" i="1"/>
  <c r="AA103" i="1" s="1"/>
  <c r="Y102" i="1"/>
  <c r="AA102" i="1" s="1"/>
  <c r="Y101" i="1"/>
  <c r="AA101" i="1" s="1"/>
  <c r="Y97" i="1"/>
  <c r="AA97" i="1" s="1"/>
  <c r="Y95" i="1"/>
  <c r="AA95" i="1" s="1"/>
  <c r="Y94" i="1"/>
  <c r="AA94" i="1" s="1"/>
  <c r="Y93" i="1"/>
  <c r="AA93" i="1" s="1"/>
  <c r="Y92" i="1"/>
  <c r="AA92" i="1" s="1"/>
  <c r="Y91" i="1"/>
  <c r="AA91" i="1" s="1"/>
  <c r="Y90" i="1"/>
  <c r="AA90" i="1" s="1"/>
  <c r="Y89" i="1"/>
  <c r="AA89" i="1" s="1"/>
  <c r="Y88" i="1"/>
  <c r="AA88" i="1" s="1"/>
  <c r="Y87" i="1"/>
  <c r="AA87" i="1" s="1"/>
  <c r="Y86" i="1"/>
  <c r="AA86" i="1" s="1"/>
  <c r="Y85" i="1"/>
  <c r="AA85" i="1" s="1"/>
  <c r="Y82" i="1"/>
  <c r="AA82" i="1" s="1"/>
  <c r="Y81" i="1"/>
  <c r="AA81" i="1" s="1"/>
  <c r="Y80" i="1"/>
  <c r="AA80" i="1" s="1"/>
  <c r="Y78" i="1"/>
  <c r="AA78" i="1" s="1"/>
  <c r="Y77" i="1"/>
  <c r="AA77" i="1" s="1"/>
  <c r="Y76" i="1"/>
  <c r="AA76" i="1" s="1"/>
  <c r="Y75" i="1"/>
  <c r="AA75" i="1" s="1"/>
  <c r="Y74" i="1"/>
  <c r="AA74" i="1" s="1"/>
  <c r="Y73" i="1"/>
  <c r="AA73" i="1" s="1"/>
  <c r="Y72" i="1"/>
  <c r="AA72" i="1" s="1"/>
  <c r="Y70" i="1"/>
  <c r="AA70" i="1" s="1"/>
  <c r="Y69" i="1"/>
  <c r="AA69" i="1" s="1"/>
  <c r="S69" i="1"/>
  <c r="Y68" i="1"/>
  <c r="AA68" i="1" s="1"/>
  <c r="Y67" i="1"/>
  <c r="AA67" i="1" s="1"/>
  <c r="Y66" i="1"/>
  <c r="AA66" i="1" s="1"/>
  <c r="Y65" i="1"/>
  <c r="AA65" i="1" s="1"/>
  <c r="Y63" i="1"/>
  <c r="AA63" i="1" s="1"/>
  <c r="Y62" i="1"/>
  <c r="AA62" i="1" s="1"/>
  <c r="Y60" i="1"/>
  <c r="AA60" i="1" s="1"/>
  <c r="Y59" i="1"/>
  <c r="AA59" i="1" s="1"/>
  <c r="Y58" i="1"/>
  <c r="AA58" i="1" s="1"/>
  <c r="Y57" i="1"/>
  <c r="AA57" i="1" s="1"/>
  <c r="Y56" i="1"/>
  <c r="AA56" i="1" s="1"/>
  <c r="Y55" i="1"/>
  <c r="AA55" i="1" s="1"/>
  <c r="Y54" i="1"/>
  <c r="AA54" i="1" s="1"/>
  <c r="Y52" i="1"/>
  <c r="AA52" i="1" s="1"/>
  <c r="Y51" i="1"/>
  <c r="AA51" i="1" s="1"/>
  <c r="Y50" i="1"/>
  <c r="AA50" i="1" s="1"/>
  <c r="Y49" i="1"/>
  <c r="AA49" i="1" s="1"/>
  <c r="Y46" i="1"/>
  <c r="AA46" i="1" s="1"/>
  <c r="Y45" i="1"/>
  <c r="AA45" i="1" s="1"/>
  <c r="Y44" i="1"/>
  <c r="AA44" i="1" s="1"/>
  <c r="Y43" i="1"/>
  <c r="AA43" i="1" s="1"/>
  <c r="Y42" i="1"/>
  <c r="AA42" i="1" s="1"/>
  <c r="Y41" i="1"/>
  <c r="AA41" i="1" s="1"/>
  <c r="Y40" i="1"/>
  <c r="AA40" i="1" s="1"/>
  <c r="Y39" i="1"/>
  <c r="AA39" i="1" s="1"/>
  <c r="Y38" i="1"/>
  <c r="AA38" i="1" s="1"/>
  <c r="Y37" i="1"/>
  <c r="AA37" i="1" s="1"/>
  <c r="Y33" i="1"/>
  <c r="AA33" i="1" s="1"/>
  <c r="Y32" i="1"/>
  <c r="AA32" i="1" s="1"/>
  <c r="Y31" i="1"/>
  <c r="AA31" i="1" s="1"/>
  <c r="Y30" i="1"/>
  <c r="AA30" i="1" s="1"/>
  <c r="Y29" i="1"/>
  <c r="AA29" i="1" s="1"/>
  <c r="Y28" i="1"/>
  <c r="AA28" i="1" s="1"/>
  <c r="Y27" i="1"/>
  <c r="AA27" i="1" s="1"/>
  <c r="Y25" i="1"/>
  <c r="AA25" i="1" s="1"/>
  <c r="Y24" i="1"/>
  <c r="AA24" i="1" s="1"/>
  <c r="Y23" i="1"/>
  <c r="AA23" i="1" s="1"/>
  <c r="Y22" i="1"/>
  <c r="AA22" i="1" s="1"/>
  <c r="Y16" i="1"/>
  <c r="AA16" i="1" s="1"/>
  <c r="Y14" i="1"/>
  <c r="AA14" i="1" s="1"/>
  <c r="Y12" i="1"/>
  <c r="AA12" i="1" s="1"/>
  <c r="Y10" i="1"/>
  <c r="AA10" i="1" s="1"/>
  <c r="Y8" i="1"/>
  <c r="AA8" i="1" s="1"/>
  <c r="S288" i="1" l="1"/>
  <c r="Y202" i="1"/>
  <c r="AA202" i="1" s="1"/>
  <c r="Y231" i="1"/>
  <c r="AA231" i="1" s="1"/>
  <c r="Y221" i="1"/>
  <c r="AA221" i="1" s="1"/>
  <c r="Y218" i="1"/>
  <c r="AA218" i="1" s="1"/>
  <c r="Y258" i="1"/>
  <c r="AA258" i="1" s="1"/>
  <c r="Y264" i="1"/>
  <c r="AA264" i="1" s="1"/>
  <c r="Y267" i="1"/>
  <c r="AA267" i="1" s="1"/>
  <c r="Y256" i="1"/>
  <c r="AA256" i="1" s="1"/>
  <c r="Y270" i="1"/>
  <c r="AA270" i="1" s="1"/>
  <c r="Y232" i="1"/>
  <c r="AA232" i="1" s="1"/>
  <c r="Y237" i="1"/>
  <c r="AA237" i="1" s="1"/>
  <c r="Y191" i="1"/>
  <c r="AA191" i="1" s="1"/>
  <c r="Y203" i="1"/>
  <c r="AA203" i="1" s="1"/>
  <c r="Y215" i="1"/>
  <c r="AA215" i="1" s="1"/>
  <c r="Y216" i="1"/>
  <c r="AA216" i="1" s="1"/>
  <c r="Y217" i="1"/>
  <c r="AA217" i="1" s="1"/>
  <c r="Y194" i="1"/>
  <c r="AA194" i="1" s="1"/>
  <c r="Y184" i="1"/>
  <c r="AA184" i="1" s="1"/>
  <c r="Y250" i="1"/>
  <c r="AA250" i="1" s="1"/>
  <c r="Y238" i="1"/>
  <c r="AA238" i="1" s="1"/>
  <c r="Y243" i="1"/>
  <c r="AA243" i="1" s="1"/>
  <c r="Y249" i="1"/>
  <c r="AA249" i="1" s="1"/>
  <c r="Y252" i="1"/>
  <c r="AA252" i="1" s="1"/>
  <c r="Y183" i="1"/>
  <c r="AA183" i="1" s="1"/>
  <c r="Y198" i="1"/>
  <c r="AA198" i="1" s="1"/>
  <c r="Y211" i="1"/>
  <c r="AA211" i="1" s="1"/>
  <c r="Y197" i="1"/>
  <c r="AA197" i="1" s="1"/>
  <c r="Y234" i="1"/>
  <c r="AA234" i="1" s="1"/>
  <c r="Y210" i="1"/>
  <c r="AA210" i="1" s="1"/>
  <c r="Y266" i="1"/>
  <c r="AA266" i="1" s="1"/>
  <c r="Y272" i="1"/>
  <c r="AA272" i="1" s="1"/>
  <c r="Y284" i="1"/>
  <c r="AA284" i="1" s="1"/>
  <c r="Y260" i="1"/>
  <c r="AA260" i="1" s="1"/>
  <c r="Y278" i="1"/>
  <c r="AA278" i="1" s="1"/>
  <c r="Y242" i="1"/>
  <c r="AA242" i="1" s="1"/>
  <c r="Y230" i="1"/>
  <c r="AA230" i="1" s="1"/>
  <c r="Y248" i="1"/>
  <c r="AA248" i="1" s="1"/>
  <c r="Y236" i="1"/>
  <c r="AA236" i="1" s="1"/>
  <c r="Y214" i="1"/>
  <c r="AA214" i="1" s="1"/>
  <c r="Y220" i="1"/>
  <c r="AA220" i="1" s="1"/>
  <c r="Y201" i="1"/>
  <c r="AA201" i="1" s="1"/>
  <c r="W187" i="1"/>
  <c r="Y187" i="1"/>
  <c r="AA187" i="1" s="1"/>
  <c r="W181" i="1"/>
  <c r="Y181" i="1"/>
  <c r="AA181" i="1" s="1"/>
  <c r="Y193" i="1"/>
  <c r="AA193" i="1" s="1"/>
  <c r="Y163" i="1"/>
  <c r="AA163" i="1" s="1"/>
  <c r="Y108" i="1"/>
  <c r="AA108" i="1" s="1"/>
  <c r="Y96" i="1"/>
  <c r="AA96" i="1" s="1"/>
  <c r="Y53" i="1"/>
  <c r="AA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Julián Montaña</author>
  </authors>
  <commentList>
    <comment ref="D86" authorId="0" shapeId="0" xr:uid="{00000000-0006-0000-0000-000001000000}">
      <text>
        <r>
          <rPr>
            <b/>
            <sz val="9"/>
            <color indexed="81"/>
            <rFont val="Tahoma"/>
            <family val="2"/>
          </rPr>
          <t>Recomendaciones del FURAG: 
25, 214, 260</t>
        </r>
      </text>
    </comment>
    <comment ref="D87" authorId="0" shapeId="0" xr:uid="{00000000-0006-0000-0000-000002000000}">
      <text>
        <r>
          <rPr>
            <b/>
            <sz val="9"/>
            <color indexed="81"/>
            <rFont val="Tahoma"/>
            <family val="2"/>
          </rPr>
          <t xml:space="preserve">Recomendaciones del FURAG:
88, 146, 204, 214, 234, 260, 290, 291
</t>
        </r>
      </text>
    </comment>
    <comment ref="D88" authorId="0" shapeId="0" xr:uid="{00000000-0006-0000-0000-000003000000}">
      <text>
        <r>
          <rPr>
            <b/>
            <sz val="9"/>
            <color indexed="81"/>
            <rFont val="Tahoma"/>
            <family val="2"/>
          </rPr>
          <t>Recomendaciones del FURAG:
124, 125, 144, 145, 150, 214, 260, 287</t>
        </r>
      </text>
    </comment>
    <comment ref="D89" authorId="0" shapeId="0" xr:uid="{00000000-0006-0000-0000-000004000000}">
      <text>
        <r>
          <rPr>
            <b/>
            <sz val="9"/>
            <color indexed="81"/>
            <rFont val="Tahoma"/>
            <family val="2"/>
          </rPr>
          <t>Recomendaciones del FURAG:
164, 197, 214, 260, 288</t>
        </r>
      </text>
    </comment>
  </commentList>
</comments>
</file>

<file path=xl/sharedStrings.xml><?xml version="1.0" encoding="utf-8"?>
<sst xmlns="http://schemas.openxmlformats.org/spreadsheetml/2006/main" count="3028" uniqueCount="1109">
  <si>
    <t>Nº</t>
  </si>
  <si>
    <t>Producto(s)</t>
  </si>
  <si>
    <t>Unidad Responsable</t>
  </si>
  <si>
    <t>Unidad(es) de Apoyo</t>
  </si>
  <si>
    <t>Meta</t>
  </si>
  <si>
    <t>Periodo de ejecución</t>
  </si>
  <si>
    <t>% de avance</t>
  </si>
  <si>
    <t>Plan de cierre de brechas MIPG 2019-2020</t>
  </si>
  <si>
    <t>Recomendaciones FURAG 2020</t>
  </si>
  <si>
    <t xml:space="preserve">Manual Operativo del MIPG - Versión 4 </t>
  </si>
  <si>
    <t>Trimestre I</t>
  </si>
  <si>
    <t>Toda la vigencia (2022)</t>
  </si>
  <si>
    <t>Trimestre II</t>
  </si>
  <si>
    <t>Trimestre III</t>
  </si>
  <si>
    <t>Trimestre IV</t>
  </si>
  <si>
    <t>Semestre I</t>
  </si>
  <si>
    <t>Semestre II</t>
  </si>
  <si>
    <t>Origen de la Acción</t>
  </si>
  <si>
    <t>Macroproceso: Direccionamiento Estratégico</t>
  </si>
  <si>
    <t xml:space="preserve">Proceso: Gestión Integrada </t>
  </si>
  <si>
    <t>DIMENSIÓN</t>
  </si>
  <si>
    <t>POLÍTICA</t>
  </si>
  <si>
    <t>SEGUIMIENTO 1º TRIMESTRE</t>
  </si>
  <si>
    <t>SEGUIMIENTO 2º TRIMESTRE</t>
  </si>
  <si>
    <t>Resultado del trimestre</t>
  </si>
  <si>
    <t>SEGUIMIENTO 3º TRIMESTRE</t>
  </si>
  <si>
    <t>SEGUIMIENTO 4º TRIMESTRE</t>
  </si>
  <si>
    <t>Tipo de Indicador</t>
  </si>
  <si>
    <t>En caso de no cumplimiento, explicar las razones</t>
  </si>
  <si>
    <t>Estado final de la Acción de Mejora</t>
  </si>
  <si>
    <t>Completada</t>
  </si>
  <si>
    <t>No completada</t>
  </si>
  <si>
    <t>Descripción avance y/o dificultades en el cumplimiento de la meta</t>
  </si>
  <si>
    <t>PLAN DE MEJORAMIENTO CIERRE DE BRECHAS MIPG 2022</t>
  </si>
  <si>
    <t>1) Talento Humano</t>
  </si>
  <si>
    <t>2) Direccionamiento Estratégico y Planeación</t>
  </si>
  <si>
    <t>3) Gestión con Valores para Resultados</t>
  </si>
  <si>
    <t>4) Evaluación de Resultados</t>
  </si>
  <si>
    <t>5) Información y Comunicación</t>
  </si>
  <si>
    <t>6) Gestión del Conocimiento y la Innovación</t>
  </si>
  <si>
    <t>7) Control Interno</t>
  </si>
  <si>
    <t>1-1) Gestión Estratégica del Talento humano</t>
  </si>
  <si>
    <t>1-2) Integridad</t>
  </si>
  <si>
    <t>2-1) Planeación Institucional</t>
  </si>
  <si>
    <t>6-1) Gestión del Conocimiento y la Innovación</t>
  </si>
  <si>
    <t>2-2) Gestión Presupuestal y Eficiencia del Gasto Público</t>
  </si>
  <si>
    <t>2-3) Compras y Contratación Pública</t>
  </si>
  <si>
    <t>3-1) Fortalecimiento Organizacional y Simplificación de Procesos</t>
  </si>
  <si>
    <t>3-2) Servicio al Ciudadano</t>
  </si>
  <si>
    <t>3-3) Participación Ciudadana en la Gestión Pública</t>
  </si>
  <si>
    <t>3-4) Racionalización de Trámites</t>
  </si>
  <si>
    <t>3-5) Gobierno Digital</t>
  </si>
  <si>
    <t>3-6) Seguridad Digital</t>
  </si>
  <si>
    <t>3-7) Defensa Jurídica</t>
  </si>
  <si>
    <t>4-1) Seguimiento y Evaluación del Desempeño Institucional</t>
  </si>
  <si>
    <t>5-1) Gestión Documental</t>
  </si>
  <si>
    <t>5-2) Transparencia, Acceso a la Información Pública y Lucha Contra la Corrupción</t>
  </si>
  <si>
    <t>7-1) Control Interno</t>
  </si>
  <si>
    <t>Línea base del trimestre</t>
  </si>
  <si>
    <t>ID - Acción de Origen</t>
  </si>
  <si>
    <t>Acción de Mejora 2022</t>
  </si>
  <si>
    <t>DRH</t>
  </si>
  <si>
    <t>OACI</t>
  </si>
  <si>
    <t>OAPC</t>
  </si>
  <si>
    <t>OAS</t>
  </si>
  <si>
    <t>Rec</t>
  </si>
  <si>
    <t>Red UDNET</t>
  </si>
  <si>
    <t>SG</t>
  </si>
  <si>
    <t>OQRAC</t>
  </si>
  <si>
    <t>SC</t>
  </si>
  <si>
    <t>OAJ</t>
  </si>
  <si>
    <t>SGA</t>
  </si>
  <si>
    <t>VAF</t>
  </si>
  <si>
    <t>SC, SP, TG</t>
  </si>
  <si>
    <t>SAAM</t>
  </si>
  <si>
    <t>78 - 81</t>
  </si>
  <si>
    <t>Definir políticas, lineamientos y estrategias en materia de talento humano, que desplieguen actividades claves para atraer, desarrollar y retener personal competente para el logro de los objetivos institucionales.</t>
  </si>
  <si>
    <t>Política, lineamiento o estrategia aprobada</t>
  </si>
  <si>
    <t>Incluir dentro de los temas de inducción y reinducción la socialización del propósito, funciones, tipo de entidad y el entorno de la Universidad.</t>
  </si>
  <si>
    <t>Funcionaros con conocimientos del propósito, funciones, tipo de entidad y el entorno de la Universidad.</t>
  </si>
  <si>
    <t>División de Recursos Humanos</t>
  </si>
  <si>
    <t>Oficina Asesora de Planeación</t>
  </si>
  <si>
    <t>Incluir en el normograma del proceso "Gestión y Desarrollo del Talento Humano", las actualizaciones normativas y legales que le apliquen.</t>
  </si>
  <si>
    <t>Normograma Proceso Gestión y Desarrollo del Talento Humano actualizado</t>
  </si>
  <si>
    <t xml:space="preserve">Oficina Asesora Jurídica </t>
  </si>
  <si>
    <t>Revisar la aplicabilidad de los lineamientos institucionales macro, emitidos por Función Pública, CNSC, ESAP o Presidencia de la República, relacionados con el proceso "Gestión y Desarrollo del Talento Humano" y vincularlos a los procedimientos, en caso que apliquen.</t>
  </si>
  <si>
    <t>Lineamientos emitidos Función Pública, CNSC, ESAP o Presidencia de la República revisados</t>
  </si>
  <si>
    <t>Carpeta digital con los actos administrativos de creación o modificación de planta de personal.</t>
  </si>
  <si>
    <t>Ninguna</t>
  </si>
  <si>
    <t>Gestionar que los servidores públicos y contratistas de la Universidad registren las hojas de vida en el sistema SIDEAP.</t>
  </si>
  <si>
    <t>Hojas de vida y vinculación del 100% de los servidores públicos y contratistas de la Universidad en el SIDEAP</t>
  </si>
  <si>
    <t>6,7,8,9,10</t>
  </si>
  <si>
    <t>Documentar el procedimiento para llevar el control de la planta de personal, identificando los tipos de reportes de planta que se deben generar.</t>
  </si>
  <si>
    <t>Procedimiento control de la planta de personal
Formatos de reportes de planta</t>
  </si>
  <si>
    <t>Verificar en el SIDEAP que los funcionarios actualicen su hoja de vida, incluyendo la identificación de condiciones o situaciones como son cabeza de familia, afrodescendientes y demás características.</t>
  </si>
  <si>
    <t>Reportes de la población en situación de discapacidad, de prepensión, de cabeza de familia, afrodescendientes o con fuero sindical.</t>
  </si>
  <si>
    <t>12, 12A, 12B,12C,12E,12G, 12H.</t>
  </si>
  <si>
    <t>Procedimiento " Elaboración, seguimiento y evaluación del Plan estratégico del Talento Humano"</t>
  </si>
  <si>
    <t>Realizar la actualización física y electrónica de las hojas de vida del personal administrativos, docentes pensionados y vinculación especial.</t>
  </si>
  <si>
    <t>hojas de vida actualizadas</t>
  </si>
  <si>
    <t>Gestionar que los servidores  de la Universidad, presenten la Declaración de Bienes y Rentas entre el 1° de junio y el 31 de julio de cada vigencia.</t>
  </si>
  <si>
    <t>Servidores con declaraciones de bienes y rentas dentro de los tiempos estipulados.</t>
  </si>
  <si>
    <t>Realizar inducción a todo servidor público que se vincule a la Universidad.</t>
  </si>
  <si>
    <t>Servidores con inducción</t>
  </si>
  <si>
    <t>Realizar la reinducción, a mas tardar cada dos años, con la participación del 100% de los servidores y evaluar su eficacia</t>
  </si>
  <si>
    <t>Servidores con reinducción</t>
  </si>
  <si>
    <t>Tablero de indicadores actualizado</t>
  </si>
  <si>
    <t>37A, 37C, 37D</t>
  </si>
  <si>
    <t>Actualizar el procedimiento GDTH-PR-004, “Formación para el Trabajo y el Desarrollo Humano”, agregando como mínimo, otras fuentes de identificación de necesidades de capacitación como son: Auditorias de entes de control, políticas del MIPG, orientaciones de la alta dirección, oferta del sector función pública, entre otras.</t>
  </si>
  <si>
    <t>Procedimiento GDTH-PR-004, “Formación para el Trabajo y el Desarrollo Humano”, actualizado.</t>
  </si>
  <si>
    <t>37J</t>
  </si>
  <si>
    <t>Evaluar la eficacia del plan de capacitación para la vigencia</t>
  </si>
  <si>
    <t>Evaluación del PIC</t>
  </si>
  <si>
    <t>39F</t>
  </si>
  <si>
    <t>Diagnostico de necesidades de bienestar</t>
  </si>
  <si>
    <t>Estudiar la viabilidad de implementar, por las necesidades actuales de continuar con el trabajo en casa o teletrabajo de acuerdo a la normas colombianas establecidas para tal fin.</t>
  </si>
  <si>
    <t>Documento con estudio de viabilidad y sus diferentes fases</t>
  </si>
  <si>
    <t>Directivos capacitados en gestión de conflictos</t>
  </si>
  <si>
    <t>Diagnosticar si las estrategias de comunicación que empleó la entidad para promover el Código de Integridad son idóneas.</t>
  </si>
  <si>
    <t>Diagnostico de las estrategias de comunicación</t>
  </si>
  <si>
    <t>Equipo de gestores de Integridad</t>
  </si>
  <si>
    <t>Socializar a directivos los resultados  obtenidos en el periodo anterior sobre la implementación del Código de Integridad.</t>
  </si>
  <si>
    <t>Resultados  de la implementación del código de Integridad socializados</t>
  </si>
  <si>
    <t>Documento con actividades para la apropiación del código de Integridad</t>
  </si>
  <si>
    <t>6,17</t>
  </si>
  <si>
    <t>Crear espacios de retroalimentación con los Gestores de Integridad, que permitan socializar los resultados de las actividades realizadas, con el fin de crear nuevas estrategias  que ayuden a mejorar la implementación del Código de Integridad</t>
  </si>
  <si>
    <t>Espacio de retroalimentación de actividades realizadas</t>
  </si>
  <si>
    <t>Definir los  canales  y las metodologías que se emplearán  para desarrollar  las actividades de implementación del Código de Integridad.</t>
  </si>
  <si>
    <t>Documento con canales y metodologías definidos</t>
  </si>
  <si>
    <t>Solicitar los recursos necesarios para la implementación del código de integridad</t>
  </si>
  <si>
    <t>Solicitud de recursos  para la implementación del código de integridad</t>
  </si>
  <si>
    <t>10,13</t>
  </si>
  <si>
    <t>Establecer el  cronograma de ejecución de las actividades de implementación del Código de Integridad.</t>
  </si>
  <si>
    <t>Cronograma de actividades</t>
  </si>
  <si>
    <t>12,16</t>
  </si>
  <si>
    <t>Realizar encuestas  a los servidores que participan en las actividades de implementación del código con el fin de hacer seguimiento a las observaciones</t>
  </si>
  <si>
    <t>Encuestas realizadas</t>
  </si>
  <si>
    <t>Realizar la divulgación de las actividades del Código de integridad  a través de todos los canales disponibles en la Universidad.</t>
  </si>
  <si>
    <t>Actividades divulgadas</t>
  </si>
  <si>
    <t>Ejecutar las actividades programadas con los servidores de la entidad.</t>
  </si>
  <si>
    <t>Actividades de apropiación del código de integridad ejecutadas</t>
  </si>
  <si>
    <t>Elaborar informe con la consolidación de las actividades realizadas y publicarlo a través de los medios disponibles en la Universidad</t>
  </si>
  <si>
    <t>Informe consolidado</t>
  </si>
  <si>
    <t>Incluir en el informe consolidado el análisis de los resultados obtenidos en la implementación de las acciones del Código de Integración</t>
  </si>
  <si>
    <t>Incluir en el informe las buenas practicas de la entidad en materia de Integridad</t>
  </si>
  <si>
    <t>Buenas practicas documentadas</t>
  </si>
  <si>
    <t>Analizar los potenciales conflictos de interés de los servidores de la Universidad con base en la declaración de bienes y rentas con el fin de incorporar acciones de prevención oportunamente.</t>
  </si>
  <si>
    <t>Informe sobre la gestión del Comité de Convivencia Laboral</t>
  </si>
  <si>
    <t>Designar un líder, área o grupo responsable de la formulación, implementación y seguimiento de gestión de la política de integridad que incluya la gestión preventiva de conflictos de interés a través del Comité de Gestión y Desempeño Institucional.</t>
  </si>
  <si>
    <t>Solicitar la designación al Comité de Gestión y Desempeño Institucional</t>
  </si>
  <si>
    <t>Oficina Asesora de Planeación y Control</t>
  </si>
  <si>
    <t>Elaborar la política de integridad de la Universidad</t>
  </si>
  <si>
    <t>Formular las acciones para la gestión preventiva de conflictos de interés dentro del marco de la planeación institucional.</t>
  </si>
  <si>
    <t>Formular y desarrollar un mecanismo para el registro, seguimiento y monitoreo a las declaraciones de conflictos de interés por parte de los servidores públicos que laboran dentro de la entidad.</t>
  </si>
  <si>
    <t>Archivo de registro de las declaraciones de conflictos de interés por parte de los servidores públicos que laboran dentro de la Universidad.</t>
  </si>
  <si>
    <t>235, 240</t>
  </si>
  <si>
    <t>Implementar estrategias para socializar de forma permanente el Código de Integridad a los servidores públicos de la entidad.</t>
  </si>
  <si>
    <t>Registro de la socialización realizada del Código de Integridad.</t>
  </si>
  <si>
    <t>Implementar estrategias para socializar de forma permanente respecto a la prevención de Conflictos de Interés a los servidores públicos de la entidad.</t>
  </si>
  <si>
    <t>Registro de la socialización realizada.</t>
  </si>
  <si>
    <t>Incluir dentro de los temas de la inducción y reinducción, las competencias y funciones asignadas por el acto de creación, la Constitución y la Ley a la Universidad.</t>
  </si>
  <si>
    <t>Servidores con conocimiento de las competencias y funciones asignadas a la Universidad.</t>
  </si>
  <si>
    <t>Incluir dentro de los temas de la inducción y reinducción, el rol que desempeña la Universidad, en la estructura de la Administración Pública</t>
  </si>
  <si>
    <t>Documentar el procedimiento de Historias Laborales incluyendo la actividad de solicitud y actualización permanente de la formación, capacitación y experiencia de los servidores de la Universidad.</t>
  </si>
  <si>
    <t xml:space="preserve">Procedimiento Custodia y actualización de Historias Laborales </t>
  </si>
  <si>
    <t xml:space="preserve">Elaborar una guía o procedimiento que abarque todo lo relacionado a la rendición de cuentas y que incluya: mecanismos de socialización en todas las fases, </t>
  </si>
  <si>
    <t>Documento elaborado y publicado</t>
  </si>
  <si>
    <t>Oficina Asesora de Planeación y Control (SIGUD)</t>
  </si>
  <si>
    <t>8, 9</t>
  </si>
  <si>
    <t>Caracterizar los grupos de valor e interés de la Universidad.</t>
  </si>
  <si>
    <t>Caracterización de grupos de valor e interés</t>
  </si>
  <si>
    <t>Áreas involucradas</t>
  </si>
  <si>
    <t>10, 11, 13, 14, 17, 20, 27, 47, 50, 54</t>
  </si>
  <si>
    <t>Documentar e implementar el procedimiento de seguimiento y evaluación al Plan Estratégico de Desarrollo de la Universidad, que incluya: socialización del informe en diferentes espacios de interacción con los grupos de valor e interés (Equipo de Seguimiento y Evaluación del PED, CA y CSU) y la difusión del ejercicio por los canales disponibles.</t>
  </si>
  <si>
    <t>Procedimiento elaborado y publicado</t>
  </si>
  <si>
    <t>Oficina Asesora de Planeación y Control (PEI)</t>
  </si>
  <si>
    <t>12, 49</t>
  </si>
  <si>
    <t>Proponer la ruta metodológica para la construcción del Plan Indicativo 2021-2025, y a partir de esta, actualizar el procedimiento PEI-PR-004, Formulación Planes Indicativos, que incluya la diagramación de todos los actores involucrados.</t>
  </si>
  <si>
    <t>Procedimiento actualizado y publicado</t>
  </si>
  <si>
    <t>Plantillas de los informes</t>
  </si>
  <si>
    <t>21, 22, 35, 53</t>
  </si>
  <si>
    <t>Documentar el procedimiento de formulación, seguimiento y evaluación de Planes de Acción Anuales incluyendo la debida articulación con el PI y el PED.</t>
  </si>
  <si>
    <t>23, 24, 25, 26</t>
  </si>
  <si>
    <t>Revisar, articular y actualizar los instrumentos para formulación de indicadores en sus diferentes niveles (estratégicos y de gestión).</t>
  </si>
  <si>
    <t>Formatos, guías y demás documentos actualizados</t>
  </si>
  <si>
    <t>Actualizar la batería de indicadores para la Universidad, que midan el desempeño.</t>
  </si>
  <si>
    <t>Batería de indicadores funcional y actualizada</t>
  </si>
  <si>
    <t>Actualizar y dar nuevo alcance al procedimiento PEI-PR-008, Banco de Proyectos.</t>
  </si>
  <si>
    <t>Orientar y asesorar a los Líderes, Gestores y sus Equipos de Trabajo en la formulación de acciones de mejora que permitan el cierre de brechas de MIPG.</t>
  </si>
  <si>
    <t>Plan de Mejoramiento MIPG 2022 formulado y aprobado</t>
  </si>
  <si>
    <t>31, 32, 33, 48, 2-2 PAAC (3, 5)</t>
  </si>
  <si>
    <t>Elaborar una guía o procedimiento que abarque todo lo relacionado al PAAC y que incluya: formulación, consolidación, socialización previa, recepción observaciones, publicación en el PWI, (Acuerdo CSU 02 de 2015 - Art 5), socializar ante el CIGD, monitoreos cuatrimestrales.</t>
  </si>
  <si>
    <t>36, 37, 38</t>
  </si>
  <si>
    <t>Acompañar, en el marco de los roles y responsabilidades de la Oficina Asesora de Planeación y Control, a la Oficina Asesora de Sistemas en el proceso de desarrollo del Sistema de Información que permitirá la formulación, seguimiento y evaluación de los Planes que componen el Sistema de Planeación Institucional.</t>
  </si>
  <si>
    <t>Actas de reunión de las mesas de trabajo realizadas</t>
  </si>
  <si>
    <t>Oficina Asesora de Sistemas</t>
  </si>
  <si>
    <t>Solicitar la socialización del PED 2018-2030 en las inducciones de los diferentes estamentos, para realizar la solicitud se entregará un insumo (presentación) a las instancias correspondientes.</t>
  </si>
  <si>
    <t>Oficio de solicitud radicado con la presentación del PED</t>
  </si>
  <si>
    <t>Hacer seguimiento presupuestal a los proyectos de inversión y comunicarlos a los gestores de los proyectos y ordenadores del gasto.</t>
  </si>
  <si>
    <t>Informes de seguimiento a los proyectos de inversión</t>
  </si>
  <si>
    <t>Acompañar y asesorar la identificación de iniciativas o proyectos con otras entidades y/o otros fondos para la obtención de recursos y cumplimiento de los objetivos de la Universidad.</t>
  </si>
  <si>
    <t>6-8</t>
  </si>
  <si>
    <t>Realizar los seguimientos al Mapa de Riesgos por Corrupción de acuerdo a las fechas de corte dadas por el DAFP</t>
  </si>
  <si>
    <t>Informes</t>
  </si>
  <si>
    <t>Oficina Asesora de Control Interno</t>
  </si>
  <si>
    <t>9</t>
  </si>
  <si>
    <t xml:space="preserve">Realizar los seguimientos al Plan Anticorrupción y de Atención al Ciudadano  por parte de la OACI y de acuerdo a las fechas de corte. </t>
  </si>
  <si>
    <t>10</t>
  </si>
  <si>
    <t>Realizar los seguimientos al Plan Anticorrupción y de Atención al Ciudadano  e identificar las posibles acciones de mejora para su materialización.</t>
  </si>
  <si>
    <t>4, 7, 8, 9</t>
  </si>
  <si>
    <t>Actualizar el procedimiento PEI-PR-006, Programación Presupuestal.</t>
  </si>
  <si>
    <t xml:space="preserve">Elaborar semestralmente el informe de austeridad y eficiencia en el gasto público  de acuerdo con las normas internas de la Universidad Distrital Francisco José de Caldas.  </t>
  </si>
  <si>
    <t>Informe de austeridad y eficiencia en el gasto</t>
  </si>
  <si>
    <t>Vicerrectoría Administrativa y Financiera</t>
  </si>
  <si>
    <t>Procesar y registrar en los libros contables de la Universidad la información recibida por las áreas de forma oportuna y de acuerdo a la normativa vigente.</t>
  </si>
  <si>
    <t xml:space="preserve">Estados Financieros </t>
  </si>
  <si>
    <t xml:space="preserve">Realizar los correspondientes monitores cuatrimestrales a los controles registrados en el mapa de riesgos de la Universidad.  </t>
  </si>
  <si>
    <t>Informe monitoreo cuatrimestral</t>
  </si>
  <si>
    <t>11, 12</t>
  </si>
  <si>
    <t xml:space="preserve">Actualizar el Procedimiento  GRF-PR-003, CERTIFICADO DE DISPONIBILIDAD PRESUPUESTAL, con el fin, de incluir que el CDP expedido contenga de igual forma, la firma del profesional de la Sección de Presupuesto que lo elaboró. </t>
  </si>
  <si>
    <t>Procedimiento  GRF-PR-003, CERTIFICADO DE DISPONIBILIDAD PRESUPUESTAL, actualizado</t>
  </si>
  <si>
    <t>Sección de Presupuesto</t>
  </si>
  <si>
    <t>Realizar el monitoreo cuatrimestral, correspondiente a los controles establecidos en el Mapa Integral de Riesgos de la Universidad Distrital</t>
  </si>
  <si>
    <t>Monitoreo cuatrimestral Mapa Integral de Riesgos</t>
  </si>
  <si>
    <t>Tesorería General</t>
  </si>
  <si>
    <t>16, 42, 73, 143</t>
  </si>
  <si>
    <t>Avance Manual de Funciones actualizado</t>
  </si>
  <si>
    <t>Rectoría</t>
  </si>
  <si>
    <t>División de Recursos Humanos
Oficina Asesora de Planeación y Control</t>
  </si>
  <si>
    <t>153 - 155</t>
  </si>
  <si>
    <t>Preparar el documento borrador para actualizar la estructura organizacional que facilite el flujo de la información interna, tener claridad en la asignación de responsabilidades y la toma de decisiones oportuna.</t>
  </si>
  <si>
    <t>Documento borrador</t>
  </si>
  <si>
    <t>48-49</t>
  </si>
  <si>
    <t xml:space="preserve">Oficina Asesora de Control Interno </t>
  </si>
  <si>
    <t>Oficina de Quejas, Reclamos y Atención al Ciudadano</t>
  </si>
  <si>
    <t>Actualizar la documentación asociada al Proceso de Servicio al Ciudadano, con el objetivo de optimizar la atención brindada a la comunidad universitaria y ciudadanía en general.</t>
  </si>
  <si>
    <t>Asistencia a capacitaciones</t>
  </si>
  <si>
    <t>ACACIA, NEES, PlanesticUD y Red de Datos UDNET</t>
  </si>
  <si>
    <t>Red de Datos UDNET</t>
  </si>
  <si>
    <t>Cartelera Publica en cada sede o facultad</t>
  </si>
  <si>
    <t>Incluir en los formatos físicos  y  virtuales, la Política de Protección de Datos y Tratamiento de Datos Personales.</t>
  </si>
  <si>
    <t>Formatos y formularios actualizados</t>
  </si>
  <si>
    <t>Actos administrativos</t>
  </si>
  <si>
    <t>Establecer un diagnóstico actual de la participación ciudadana en la Universidad.</t>
  </si>
  <si>
    <t>Documento diagnóstico</t>
  </si>
  <si>
    <t>6, 7, 8, 9, 10, 11, 12, 13, 14, 15, 16 y 17 (Cierre de Brechas); 
88, 146, 204, 214, 234, 260, 290, 291 (Recomendaciones del FURAG)</t>
  </si>
  <si>
    <t>Coordinar con las áreas misionales, de apoyo de la Universidad y grupos de valor, la conformación de mesas de trabajo para definir el Plan de Participación, su elaboración y ejecución.</t>
  </si>
  <si>
    <t>Plan de Participación
Actas de reunión</t>
  </si>
  <si>
    <t>18, 19, 20, 21, 22, 23, 24, 25, 26 y 27 (Cierre de Brechas); 
124, 125, 144, 145, 150, 214, 260, 287 (Recomendaciones del FURAG)</t>
  </si>
  <si>
    <t>Llevar a cabo la divulgación del Plan de Participación a través de la página web institucional y redes sociales de la Universidad, invitando y convocando a los grupos de valor a conocerlo y a que realicen observaciones a través de un formulario en línea dispuesto para este fin</t>
  </si>
  <si>
    <t>Evidencias de la divulgación 
Formularios diligenciados</t>
  </si>
  <si>
    <t>28, 29, 30, 31 (Cierre de Brechas);
164, 197, 214, 260, 288 ( Recomendaciones del FURAG)</t>
  </si>
  <si>
    <t xml:space="preserve">Consolidar y analizar los resultados de los formularios  de interacción  y publicar su resultado  en página web, con el fin de que los grupos de valor e interés lo conozcan. </t>
  </si>
  <si>
    <t>Informe</t>
  </si>
  <si>
    <t>Todas las áreas</t>
  </si>
  <si>
    <t>Incluir en los informes y acciones de difusión para la rendición de cuentas el tema de trámites y las acciones de mejora realizadas a los mismos.</t>
  </si>
  <si>
    <t>Oficina de Quejas, Reclamos y Atención al Ciudadano.</t>
  </si>
  <si>
    <t>3-7 Rendición (1, 2, 4 - 7, 13 - 16, 18 - 24, 28, 36, 38, 39, 43, 44, 51 - 59, 66, 67), 2-1 PI (4)</t>
  </si>
  <si>
    <t>3-7 Rendición (17)</t>
  </si>
  <si>
    <t>Gestionar un interprete de lengua de señas para la Audiencia de Rendición de Cuentas.</t>
  </si>
  <si>
    <t>Solicitud radicada a las dependencias competentes</t>
  </si>
  <si>
    <t>ACACIA
Proyecto Transversal NEEIS</t>
  </si>
  <si>
    <t>3-7 Rendición (25, 26), 40</t>
  </si>
  <si>
    <t>Focus Group con una parte de cada grupo de interés como mecanismo de intercambio de ideas y retroalimentación en la realización de la estrategia de Rendición de Cuentas, así como conocer sobre las temáticas que le gustaría ver en la Audiencia.</t>
  </si>
  <si>
    <t>Informe de la sesión realizada con los aportes y retroalimentaciones de la propuesta de estrategia de Rendición de Cuentas</t>
  </si>
  <si>
    <t>43, 156</t>
  </si>
  <si>
    <t>Establecer mejoras a los procesos y procedimientos de acuerdo con los resultados de la rendición de cuentas, y a partir de las conclusiones y propuestas desarrolladas en los ejercicios de diálogo.</t>
  </si>
  <si>
    <t>Propuestas de acciones de mejora</t>
  </si>
  <si>
    <t>103, 104</t>
  </si>
  <si>
    <t>Divulgar en el proceso de rendición de cuentas la información sobre el Plan Anticorrupción y de Atención al Ciudadano, los conjuntos de datos abiertos disponibles de la Universidad,</t>
  </si>
  <si>
    <t>Informe de rendición de cuentas que contempla el PAAC y datos abiertos</t>
  </si>
  <si>
    <t>3 - 5, 7 - 9, 27, 30</t>
  </si>
  <si>
    <t>Revisar, racionalizar y actualizar la información de los Trámites y los OPA´s registrados en el SUIT.</t>
  </si>
  <si>
    <t>Trámites y OPA´s actualizados en el SUIT</t>
  </si>
  <si>
    <t>Identificar los Trámites y OPA´s que estén registrados en la Guía de Trámites y Servicios de la Alcaldía y  coordinar con  la OQRAC la actualización con la información registrada en el SUIT.</t>
  </si>
  <si>
    <t>Trámites y OPA's registrados y actualizados en la página de la Alcaldía</t>
  </si>
  <si>
    <t>Coordinar con la Oficina de Quejas, Reclamos y Atención al Ciudadano, la difusión de los Trámites y OPA´s, en un lenguaje claro y de forma permanente, a través de la página web  "Guía de Trámites y Servicios" y en los puntos de atención presenciales de la OQRAC.</t>
  </si>
  <si>
    <t>Trámites y OPA's Traducidos en Lenguaje Claro</t>
  </si>
  <si>
    <t>11, 12, 18, 21 - 23, 35, 37</t>
  </si>
  <si>
    <t>Realizar el análisis detallado de los Trámites y las OPA´s con mayor frecuencia de solicitud y con mayor tiempo de respuesta por parte de la Universidad, aquellos que presentan dificultades, analizando las quejas, reclamos y denuncias de los ciudadanos relacionados al tema, revisar conjuntamente con la OQRAC los resultados arrojados por las Encuestas de Percepción Virtuales para identificar los costos, evaluar eficacia y eficiencia.</t>
  </si>
  <si>
    <t>Informe del análisis Datos de Operación y costos</t>
  </si>
  <si>
    <t>24 - 26</t>
  </si>
  <si>
    <t>Estrategia de Racionalización de Trámites formulada y aprobada</t>
  </si>
  <si>
    <t>Generar acompañamiento al IPAZUD, con el fin de identificar los Trámites y OPA´s para la implementación de los Acuerdos de Paz.</t>
  </si>
  <si>
    <t>Actas de Reunión</t>
  </si>
  <si>
    <t>IPAZUD</t>
  </si>
  <si>
    <t>Coordinar con las dependencias correspondientes, Mesas de Trabajo, con el fin de identificar los trámites y otros procedimientos administrativos - OPA´s  relacionados con las metas del Plan Estratégico de Desarrollo.</t>
  </si>
  <si>
    <t>Trámites y OPA's identificados</t>
  </si>
  <si>
    <t>Evaluar conjuntamente con la OQRAC los Trámites que pueden incluirse en los Puntos de Atención de la OQRAC.</t>
  </si>
  <si>
    <t>Trámites incluidos en puntos de atención</t>
  </si>
  <si>
    <t>39 - 41</t>
  </si>
  <si>
    <t>Coordinar con las instancias correspondientes, la divulgación de las mejoras obtenidas por la racionalización de Trámites y OPA´s de la Universidad, y la socialización sobre la importancia de la apropiación e implementación de los mismos.</t>
  </si>
  <si>
    <t>Campañas realizadas</t>
  </si>
  <si>
    <t>3-2 Gobierno Digital (13)</t>
  </si>
  <si>
    <t xml:space="preserve">Efectuar el análisis de Trámites y OPAS en línea de la Universidad que les aplica la caracterización de Usuarios. </t>
  </si>
  <si>
    <t>Documento análisis</t>
  </si>
  <si>
    <t>Realizar el  Informe de Seguimiento</t>
  </si>
  <si>
    <t>Adecuar puntos presenciales destinados a brindar atención al ciudadano, en construcciones y adecuaciones al entorno ya construido, para que todos los ciudadanos, incluyendo aquellos que tengan algún tipo de discapacidad, accedan a los servicios en igualdad de condiciones, con base en el esquema funcional de la NTC 6047.</t>
  </si>
  <si>
    <t>Puntos adecuados</t>
  </si>
  <si>
    <t>292 y 363</t>
  </si>
  <si>
    <t>Propiciar espacios de participación en los que se tenga interacción con los grupos de valor, respecto a las sugerencias para racionalizar algún trámite</t>
  </si>
  <si>
    <t>Trámites racionalizados</t>
  </si>
  <si>
    <t>Alta Dirección
Oficina Asesora de Planeación y Control</t>
  </si>
  <si>
    <t>7, 11, 20, 21, 46, 56</t>
  </si>
  <si>
    <t>Actualizar el procedimiento GSIT-PR-001, Desarrollar Software (Incluyendo los ANS, "Core" modulo de auditoria, optimización, actividades de publicación y/o actualización en la página de ti.udistrital)</t>
  </si>
  <si>
    <t>Procedimientos actualizados y publicados</t>
  </si>
  <si>
    <t>Red de Datos UDNET
RITA
Planestic</t>
  </si>
  <si>
    <t>7, 11, 20, 21, 31</t>
  </si>
  <si>
    <t>Actualizar el procedimiento GSIT-PR-006, Formulación e Implementación de Proyectos de TI (Incluyendo formatos PMI).</t>
  </si>
  <si>
    <t>Revisar y actualizar el PETI de la Universidad.</t>
  </si>
  <si>
    <t>PETI actualizado y publicado</t>
  </si>
  <si>
    <t>Equipo Técnico de GSIT</t>
  </si>
  <si>
    <t>Hacer seguimiento al PETI.</t>
  </si>
  <si>
    <t>Informe de seguimiento</t>
  </si>
  <si>
    <t>Elaborar el formato de Catalogo de Servicios TI.</t>
  </si>
  <si>
    <t>Formato aprobado y publicado</t>
  </si>
  <si>
    <t>Actualizar el Catalogo de Servicios TI.</t>
  </si>
  <si>
    <t>Catalogo actualizado</t>
  </si>
  <si>
    <t>28, 29, 33, 34, 36, 39 - 44, 49, 53, 58</t>
  </si>
  <si>
    <t>Ejecutar el proyecto "Implementación y establecimiento de la gobernanza entre los diferentes servicios de Tecnología de la información".</t>
  </si>
  <si>
    <t>Nivel de madurez de arquitectura empresarial de la UD</t>
  </si>
  <si>
    <t>Unidades relacionadas en el cuestionario</t>
  </si>
  <si>
    <t>Realizar transferencia de conocimiento por parte de los CPS a través de la base de datos de conocimiento de la OAS.</t>
  </si>
  <si>
    <t>Cantidad de temas transferidos</t>
  </si>
  <si>
    <t>Aumentar el nivel de implementación del estándar GEL-XML en los servicios de intercambio de información con otras entidades.</t>
  </si>
  <si>
    <t>Nivel de interoperabilidad</t>
  </si>
  <si>
    <t>Ejecutar lo proyectos planteados en el PETI en la vigencia.</t>
  </si>
  <si>
    <t>Nivel de ejecución de proyectos del PETI</t>
  </si>
  <si>
    <t>Actualizar los servicios de interoperabilidad vigentes con el Estado colombiano.</t>
  </si>
  <si>
    <t>Servicios de interoperabilidad actualizados</t>
  </si>
  <si>
    <t>Actualizar los procedimientos de gestión de solicitudes, incidentes, etc.</t>
  </si>
  <si>
    <t>Realizar el diagnóstico de la implementación del MSPI.</t>
  </si>
  <si>
    <t>Avance del diagnóstico de la implementación del MSPI en un 70%</t>
  </si>
  <si>
    <t>61, 62</t>
  </si>
  <si>
    <t>Realizar borrador de la Política del MSPI.</t>
  </si>
  <si>
    <t>Borrador de la Política del MSPI</t>
  </si>
  <si>
    <t>Actualizar la metodología de referencia para el desarrollo de software y sistemas de información, en la GSIT-PR-001-GUI-001, Guía de Desarrollo de Software.</t>
  </si>
  <si>
    <t>GSIT-PR-001-GUI-001, Guía de Desarrollo de Software actualizada y publicada</t>
  </si>
  <si>
    <t>Planeación Institucional 16</t>
  </si>
  <si>
    <t>Actualizar capacidades institucionales de TI.</t>
  </si>
  <si>
    <t>Capacidades Institucionales de TI</t>
  </si>
  <si>
    <t>Actualizar el modelo maestro de datos de la Universidad.</t>
  </si>
  <si>
    <t>Modelo maestro de datos actualizado</t>
  </si>
  <si>
    <t>Servicio al Ciudadano 33</t>
  </si>
  <si>
    <t>Aprobar y publicar el instructivo de respaldo y recuperación de backup's de base de datos de la infraestructura tecnológica física y en la nube.</t>
  </si>
  <si>
    <t>Instructivo elaborado y publicado</t>
  </si>
  <si>
    <t>Documentar un plan de continuidad de los servicios tecnológicos mediante pruebas y verificaciones acordes a las necesidades de la Universidad.</t>
  </si>
  <si>
    <t>Plan de continuidad de los servicios tecnológicos</t>
  </si>
  <si>
    <t xml:space="preserve">Oficina Asesora de Sistemas </t>
  </si>
  <si>
    <t>Definir la estrategia de divulgación y comunicación de los proyectos TI para mejorar el uso y apropiación de las tecnologías de la información (TI) en la entidad.</t>
  </si>
  <si>
    <t>Estrategia de divulgación y comunicación de los proyectos TI</t>
  </si>
  <si>
    <t>Brindar servicios de almacenamiento, soporte y copias de respaldo de la información alojada en la página web de https://transparencia.udistrital.edu.co/, para mantener la visibilidad y disponibilidad de los datos a la ciudadanía en general.</t>
  </si>
  <si>
    <t>Funcionamiento de la página https://transparencia.udistrital.edu.co/</t>
  </si>
  <si>
    <t>Rediseñar la plantilla web en la cual se dará cumplimiento a la norma NTC 5854, sobre el lineamiento f) Teclado.</t>
  </si>
  <si>
    <t>Navegación en la página web usando el teclado https://www.udistrital.edu.co</t>
  </si>
  <si>
    <t>5, 9</t>
  </si>
  <si>
    <t>Publicar en el portal nacional y en el distrital, de los datos abiertos remitidos por la Secretaría General de la Universidad, y revisados y anonimizados por la Oficina Asesora Jurídica.</t>
  </si>
  <si>
    <t>https://datos.gov.co/browse?q=universidad%20distrital&amp;sortBy=alpha&amp;utf8=%E2%9C%93
http://datosabiertos.bogota.gov.co/organization/universidad-distrital-francisco-jose-de-caldas</t>
  </si>
  <si>
    <t>Secretaría General</t>
  </si>
  <si>
    <t>7, 11</t>
  </si>
  <si>
    <t>Prestar los medios o canales electrónicos que permita a la Universidad llevar a cabo ejercicios de colaboración con terceros y participación de la comunidad.</t>
  </si>
  <si>
    <t>Servicios brindados</t>
  </si>
  <si>
    <t>Dependencias involucradas en los ejercicios de colaboración</t>
  </si>
  <si>
    <t>14, 15</t>
  </si>
  <si>
    <t>Brindar acompañamiento y asesoría para el cumplimiento de los criterios de accesibilidad de los trámites del SUIT.</t>
  </si>
  <si>
    <t>Acta de reuniones</t>
  </si>
  <si>
    <t>32, 69</t>
  </si>
  <si>
    <t>Realizar o recibir transferencias de conocimiento internamente y/o al personal de otras oficinas de la Universidad, que incluya sensibilización y comunicación de las buenas prácticas de seguridad informática.</t>
  </si>
  <si>
    <t>Actas de reunión y planillas de asistencia</t>
  </si>
  <si>
    <t>44, 46</t>
  </si>
  <si>
    <t>Actualizar el procedimiento GSIT-PR-006, Formulación e Implementación de Proyectos de TI, incluyendo estudios de mercado que contemplen el análisis de alternativas de solución y/o tendencias tecnológicas para la adquisición de TI, y ANS.</t>
  </si>
  <si>
    <t>Implementar la mesa de ayuda para el soporte y atención de solicitudes de los usuarios de la Universidad, relacionadas con los servicios de TIC que presta UDNET.</t>
  </si>
  <si>
    <t>Mesa de ayuda en producción a un 30%</t>
  </si>
  <si>
    <t>Definir controles de calidad y seguridad relacionados con servicios tecnológicos de UDNET y los correspondientes indicadores de seguimiento.</t>
  </si>
  <si>
    <t>Control de calidad y seguridad documentado</t>
  </si>
  <si>
    <t>Definir las  diferentes políticas de los servicios de la Red de Datos UDNET, entre ellas, las relacionadas con seguridad informática.</t>
  </si>
  <si>
    <t>Documento de políticas de servicios publicadas</t>
  </si>
  <si>
    <t>Actualizar dentro del levantamiento de los inventarios de activos de información, la identificación de infraestructura crítica de la Red de Datos UDNET.</t>
  </si>
  <si>
    <t>Inventario de activos de información actualizado</t>
  </si>
  <si>
    <t>62, 63</t>
  </si>
  <si>
    <t>Brindar asesoría técnica en los criterios de accesibilidad y usabilidad web para los trámites de la Universidad disponibles en línea y parcialmente en línea.</t>
  </si>
  <si>
    <t>Actas de reunión de asesoría</t>
  </si>
  <si>
    <t>Documentar un plan de continuidad de los servicios tecnológicos de la Red de Datos UDNET.</t>
  </si>
  <si>
    <t>Elaborar el informe de activación de políticas de seguridad para la implementación del Protocolo de Internet versión 6 (IPV6) en la Universidad.</t>
  </si>
  <si>
    <t>Informe de activación de políticas de seguridad elaborado en un 65%</t>
  </si>
  <si>
    <t>Oficina Asesora de Sistemas
RITA
Planestic</t>
  </si>
  <si>
    <t>Elaborar el documento de pruebas de funcionalidad en IPv6 en la Universidad.</t>
  </si>
  <si>
    <t>Documento de pruebas de funcionalidad elaborado en un 65%</t>
  </si>
  <si>
    <t>Coordinar la elaboración del Índice de Información Clasificada y Reservada para publicar los Datos Abiertos de la Institución.</t>
  </si>
  <si>
    <t>Índice de Información Clasificada y Reservada</t>
  </si>
  <si>
    <t>Sección de Actas, Archivo y Microfilmación
Oficina Asesora Jurídica
Oficina Asesora de Sistemas</t>
  </si>
  <si>
    <t>Realizar una mesa de trabajo para actualizar la Matriz de seguimiento de datos abiertos.</t>
  </si>
  <si>
    <t>Matriz de seguimiento de datos abiertos actualizada</t>
  </si>
  <si>
    <t>Dependencias que reportan datos abiertos</t>
  </si>
  <si>
    <t>Coordinar mesas de trabajo para la identificación de los conjuntos de datos abiertos estratégicos.</t>
  </si>
  <si>
    <t>Matriz de datos abiertos estratégicos identificados</t>
  </si>
  <si>
    <t>Informar si se hizo uso de los datos abiertos para desarrollar alguna actividad administrativa o académica.</t>
  </si>
  <si>
    <t>Informe de uso de datos abiertos</t>
  </si>
  <si>
    <t>61, 73 - 75</t>
  </si>
  <si>
    <t>Coordinar y hacer seguimiento a las actividades para el desarrollo de la implementación del Subsistema de Seguridad de la Información.</t>
  </si>
  <si>
    <t>Acta de reuniones trimestrales</t>
  </si>
  <si>
    <t>Recomendar a la División de Recursos Humanos la inclusión del tema de Seguridad de la Información en el Plan de Capacitación 2020.</t>
  </si>
  <si>
    <t>Oficio de solicitud a la División de Recursos Humanos</t>
  </si>
  <si>
    <t>Generar una estrategia de divulgación de la Política de Seguridad de la Información.</t>
  </si>
  <si>
    <t>Estrategia de divulgación realizada</t>
  </si>
  <si>
    <t xml:space="preserve">45 (Cierre de Brechas), 244 (Recomendación FURAG) </t>
  </si>
  <si>
    <t xml:space="preserve">Actualizar el Plan de Gestión Integral de Residuos Peligrosos, en el cual se incluye el manejo de los Residuos de Aparatos Eléctricos y Electrónicos RAEE’s. </t>
  </si>
  <si>
    <t>Plan de Gestión Integral de Residuos Peligrosos.</t>
  </si>
  <si>
    <t>Subsistema de Gestión Ambiental</t>
  </si>
  <si>
    <t xml:space="preserve">Publicar en la Página Web del Sistema de Gestión Ambiental, el Plan de Gestión Integral de Residuos Peligrosos, en el cual se incluye el manejo de los Residuos de Aparatos Eléctricos y Electrónicos RAEE’s. </t>
  </si>
  <si>
    <t>Plan de Gestión Integral de Residuos Peligrosos publicado en la página web del Sistema de Gestión Ambiental.</t>
  </si>
  <si>
    <t>Documentar un procedimiento con las actividades internas que se deben realizar para la gestión integral de RAEE´s y la responsabilidad de cada una de las dependencias que intervienen en el proceso.</t>
  </si>
  <si>
    <t xml:space="preserve">Procedimiento elaborado. </t>
  </si>
  <si>
    <t>Formular los lineamientos ambientales para el uso de bienes con material reciclado en la Universidad.</t>
  </si>
  <si>
    <t>Documento de lineamientos ambientales.</t>
  </si>
  <si>
    <t>Realizar una reunión con la dependencia encargada de la Gestión Documental, para socializar la Política Ambiental de la Universidad Distrital Francisco José de Caldas y los lineamientos ambientales que podrían incluir en sus procesos de contractuales.</t>
  </si>
  <si>
    <t>Reunión</t>
  </si>
  <si>
    <t xml:space="preserve">Continuar con el uso del correo electrónico y demás medios magnéticos para emitir comunicaciones e informes requeridos por los diferentes entes internos y externos así como el uso de la firma digital, de acuerdo con lo establecido en el Plan de Austeridad del Gasto. </t>
  </si>
  <si>
    <t>Plan de austeridad del gasto</t>
  </si>
  <si>
    <t>Incluir dentro del plan de capacitación Institucional PIC,  cursos dirigidos al desarrollo de competencias requeridas en TI.</t>
  </si>
  <si>
    <t>Cursos en Tecnologías de la información.</t>
  </si>
  <si>
    <t>Realizar periódicamente ejercicios al personal de la entidad incluyendo campañas de phishing, smishing, entre otros, y realizar concientización, educación y formación.</t>
  </si>
  <si>
    <t>Ejercicios de concientización y sensibilización realizados</t>
  </si>
  <si>
    <t>Gestionar y hacer seguimiento a la implementación de la estrategia de divulgación de la Política de Seguridad de la Información.</t>
  </si>
  <si>
    <t>Dependencias involucradas en la estrategia</t>
  </si>
  <si>
    <t>Documentar procedimientos de seguridad y privacidad de la información, y aprobarlos mediante el comité de gestión y desempeño institucional.</t>
  </si>
  <si>
    <t>Grupo de procedimientos identificados y documentados</t>
  </si>
  <si>
    <t>Oficina Asesora de Sistemas
Red de Datos UDNET</t>
  </si>
  <si>
    <t>Destinar recursos económicos y humanos que satisfagan las necesidades de seguridad de la información de la entidad.</t>
  </si>
  <si>
    <t>Equipo de trabajo contratado y dedicado a seguridad de la información</t>
  </si>
  <si>
    <t>Realizar convenios o acuerdos de intercambio de información en temas de seguridad digital, con el fin de fortalecer las capacidades en la materia.</t>
  </si>
  <si>
    <t>Convenio o acuerdo de intercambio de información formalizado</t>
  </si>
  <si>
    <t>Realizar concientización trimestralmente en temas de seguridad de la información de manera frecuente y periódica, específicas para cada uno de los distintos roles dentro de la Universidad.</t>
  </si>
  <si>
    <t xml:space="preserve">Correos electrónicos masivos informativos
Publicaciones en el portal web </t>
  </si>
  <si>
    <t>Elaborar y aprobar índice de información clasificada y reservada.</t>
  </si>
  <si>
    <t>Índice de información clasificada y reservada aprobado</t>
  </si>
  <si>
    <t>Oficina Asesora Jurídica</t>
  </si>
  <si>
    <t>52, 59</t>
  </si>
  <si>
    <t>Registrar la provisión de los Procesos Judiciales de acuerdo al porcentaje de probabilidad de fallo en contra de la universidad, y se concilia con la información cargada por la oficina jurídica de la Universidad en el SIPROJ.</t>
  </si>
  <si>
    <t xml:space="preserve">Registro sistema contable Siigo </t>
  </si>
  <si>
    <t>Estudiar la viabilidad  en sesión ordinaria, de designar un secretario técnico del  comité de conciliación, que sea abogado funcionario de planta con dedicación exclusiva.</t>
  </si>
  <si>
    <t>Acta de Comité de Conciliación</t>
  </si>
  <si>
    <t>Acto Administrativo</t>
  </si>
  <si>
    <t>7, 23, 28, 32, 40, 41, 45, 46, 48, 72, 73. 74, 75, 78, 79, 80, 82, 83, 84, 85, 86</t>
  </si>
  <si>
    <t>Presentar para aprobación ante el comité de conciliación, documento que contenga las políticas de defensa judicial y la actualización de la política de prevención del daño antijurídico.</t>
  </si>
  <si>
    <t>informe, acta del comité de conciliación</t>
  </si>
  <si>
    <t>Correo Electrónico-Actas de Comité de Conciliación</t>
  </si>
  <si>
    <t>Presentar para su aprobación ante el comité de conciliación, modelo de estudios previos, con los perfiles a contratar para la vigencia 2022,  de los abogados externos que desarrollarán  las actividades de defensa judicial en favor de los intereses de la universidad.</t>
  </si>
  <si>
    <t>Elaborar, socializar y publicar  documento que contenga los criterios de procedencia y rechazo de las solicitudes de conciliación.</t>
  </si>
  <si>
    <t>Documento-correo electrónico</t>
  </si>
  <si>
    <t>Implementar el art. 13 y 14 de la Resolución 208 del 7 de junio de 2019, que hacen referencia a la suscripción de las actas y la metodología de las sesiones.</t>
  </si>
  <si>
    <t>Actas de Comité de Conciliación</t>
  </si>
  <si>
    <t>Proyectar oficio a los abogados externos requiriéndoles celeridad en las solicitudes de conciliación provenientes de entidades públicas.</t>
  </si>
  <si>
    <t>Oficio y correo electrónico</t>
  </si>
  <si>
    <t>Presentar de manera semestral al comité de conciliación, informe de los abogados externos sobre el estado actual de los procesos judiciales a su cargo.</t>
  </si>
  <si>
    <t>Elaborar y enviar el plan de acción correspondiente al comité de conciliación de la Universidad, a la oficina asesora de planeación y control, el cual se encuentra armonizado con el plan de acción de la oficina jurídica.</t>
  </si>
  <si>
    <t>Matriz plan de acción, correo electrónico</t>
  </si>
  <si>
    <t>Revisar trimestralmente el plan de acción del comité de conciliación y verificar el cumplimiento de los indicadores de gestión, el cual se encuentra armonizado con el plan de acción de la oficina jurídica-Establecer para la próxima vigencia en el plan de acción de la oficina jurídica.</t>
  </si>
  <si>
    <t>Incluir en el plan de acción anual de la próxima vigencia, las actividades específicas para la medición de la eficiencia y eficacia de la conciliación.</t>
  </si>
  <si>
    <t>Implementar las tablas de retención documental, en lo atinente a la gestión documental de la defensa judicial.</t>
  </si>
  <si>
    <t>Archivo Gestión Judicial-SIPROJ</t>
  </si>
  <si>
    <t>Revisar el procedimiento interno de asignación de la carga procesal a los abogados a cargo de la defensa judicial de la Universidad.</t>
  </si>
  <si>
    <t>Oficio-formato-Procedimiento SIGUD</t>
  </si>
  <si>
    <t>Solicitar a la División de Recursos Humanos, que se evalúe la viabilidad de incluir en el plan anual de capacitaciones, las actualizaciones normativas en lo que se refiere a las competencias de actuación en los procesos orales y en general de defensa judicial.</t>
  </si>
  <si>
    <t>Oficio de solicitud</t>
  </si>
  <si>
    <t>36, 38</t>
  </si>
  <si>
    <t>Revisar el procedimiento de defensa judicial respecto de los roles y funciones de la gestión documental.</t>
  </si>
  <si>
    <t>Revisar el procedimiento de defensa judicial respecto del trámite para los prestamos y consultas de documentos que forman parte de las pruebas.</t>
  </si>
  <si>
    <t>Revisar los procesos y procedimientos asociados a la defensa judicial, y actualizarlo si es del caso.</t>
  </si>
  <si>
    <t>42, 66</t>
  </si>
  <si>
    <t>Informe-Acta de Comité de Conciliación</t>
  </si>
  <si>
    <t>51, 67</t>
  </si>
  <si>
    <t>Preparar informe semestral que contenga el reporte de las sentencias, laudos arbitrales y conciliaciones, con el fin de medir el éxito procesal.</t>
  </si>
  <si>
    <t>Oficio</t>
  </si>
  <si>
    <t>Proyectar semestralmente reporte de  las acciones de repetición  al Coordinador de los agentes del Ministerio Público ante la Jurisdicción en lo Contencioso Administrativo.</t>
  </si>
  <si>
    <t>Proyectar semestralmente al Coordinador de los agentes del Ministerio Público ante la Jurisdicción en lo Contencioso Administrativo, informe de  las decisiones del comité de conciliación respecto de no instaurar acción de repetición anexando los soportes correspondientes.</t>
  </si>
  <si>
    <t>Preparar informe semestral que contenga el reporte de las sentencias,  con el fin de medir el éxito procesal en repetición en recuperación.</t>
  </si>
  <si>
    <t>Hacer uso de las bases de datos de los ciudadanos, grupos de valor y grupos de interés con el objetivo de incentivar la participación en la evaluación de la prestación del servicio.</t>
  </si>
  <si>
    <t xml:space="preserve">Realizar el seguimiento, Control y Evaluación a la implementación del sistema de Indicadores </t>
  </si>
  <si>
    <t>Publicar en las paginas web institucionales los informes de seguimiento y evaluación</t>
  </si>
  <si>
    <t>2, 3, 8</t>
  </si>
  <si>
    <t>Orientar, asesorar y acompañar a los Líderes y Gestores de Procesos y sus equipos de trabajo en la implementación del Sistema de Indicadores, para la medición, revisión, reporte y análisis de resultados para la toma de decisiones.</t>
  </si>
  <si>
    <t>Procesos que han implementado el Sistema de Indicadores</t>
  </si>
  <si>
    <t>9 -12,</t>
  </si>
  <si>
    <t>Generar un informe consolidado de seguimiento y evaluación, que usen como base los resultados de los indicadores reportados por cada uno de los Procesos y dependencias.</t>
  </si>
  <si>
    <t>Informes semestrales de seguimiento y evaluación / Cuadros de reporte</t>
  </si>
  <si>
    <t>Realizar seguimiento a los datos reportados en los Indicadores.</t>
  </si>
  <si>
    <t>Informe de validación de reporte de indicadores</t>
  </si>
  <si>
    <t>15 - 19</t>
  </si>
  <si>
    <t>Realizar acompañamiento en la construcción de acciones de mejora por Proceso con base en los resultados de los diferentes ejercicios de seguimiento y evaluación de la Universidad.</t>
  </si>
  <si>
    <t>Informe de acciones de mejora consolidado</t>
  </si>
  <si>
    <t>20, 21</t>
  </si>
  <si>
    <t>Presentar  al Comité Institucional de Gestión y Desempeño - CIGD para lo de su competencia, un Informe con base en los resultados de los diferentes ejercicios de seguimiento y evaluación realizados, que contenga las acciones de mejora planteadas de los Procesos.</t>
  </si>
  <si>
    <t>Acta de sesión del CIGD</t>
  </si>
  <si>
    <t>Trasladar la unidad de correspondencia bajo la administración de la dependencia encargada del Subsistema Interno de Gestión Documental y Archivo de la Universidad, en cumplimiento con el Decreto 828 de 2018, Artículo 4.</t>
  </si>
  <si>
    <t>Unidad de correspondencia bajo la administración de la dependencia encargada del SIGA-UD</t>
  </si>
  <si>
    <t>Sección de Actas, Archivo y Microfilmación</t>
  </si>
  <si>
    <t>Nueva</t>
  </si>
  <si>
    <t xml:space="preserve">Rectoría </t>
  </si>
  <si>
    <t>Sección de Actas, Archivo y Microfilmación
Oficina Asesora de Sistemas 
Planes TIC</t>
  </si>
  <si>
    <t xml:space="preserve">
Definir los lineamientos para la producción de documentos electrónicos desde la creación y diseño de formatos, atendiendo las directrices de imagen institucional y su reproducción en diferentes medios.
</t>
  </si>
  <si>
    <t>Programa de Gestión de Documentos Electrónicos - Lineamientos de Producción de documentos electrónicos de archivo.</t>
  </si>
  <si>
    <t>Elaborar las Tablas de Valoración Documental.</t>
  </si>
  <si>
    <t>Tablas de Valoración Documental Convalidadas</t>
  </si>
  <si>
    <t>Aplicar las Tablas de Retención Documental en el Archivo central (Depósitos de archivo ubicados en sede Bosa y sede Aduanilla de Paiba) hasta la el alistamiento para su disposición final.</t>
  </si>
  <si>
    <t>1 Inventario documental en Formato FUID para conservación total
1 Inventario documental para eliminación en estado natural
1 Inventario documental para selección en estado natural</t>
  </si>
  <si>
    <t>N/A</t>
  </si>
  <si>
    <t>Levantar el inventario documental en estado natural, aplicando los procesos técnicos archivísticos de organización y almacenamiento de documentación en cuatro (4) dependencias de la Universidad.</t>
  </si>
  <si>
    <t>Inventarios documentales en estado natural de las cuatro (4) dependencias intervenidas.</t>
  </si>
  <si>
    <t>Dependencias académicas y administrativas</t>
  </si>
  <si>
    <t>Elaborar el cronograma de transferencias documentales para la vigencia 2022 y 2023</t>
  </si>
  <si>
    <t>Documento transferencias documentales.</t>
  </si>
  <si>
    <t>Documento Plan de Conservación Documental.</t>
  </si>
  <si>
    <t>Plan de cierre de brechas MIPG 2019-2021</t>
  </si>
  <si>
    <t>Documento Plan de  Preservación Digital a Largo Plazo.</t>
  </si>
  <si>
    <t>Instrumento archivístico Tablas de Control de Acceso aprobado.</t>
  </si>
  <si>
    <t>Elaborar el Reglamento de Gestión Documental y Archivo donde contemple en un capítulo el acceso a los documentos.</t>
  </si>
  <si>
    <t>Reglamento de Gestión Documental y Archivo.</t>
  </si>
  <si>
    <t>Elaborar el programa de capacitación en gestión documental para las vigencias 2022 - 2023 el cual deberá ser incluido en el Plan Institucional de Capacitación vigencias 2022 - 2023.</t>
  </si>
  <si>
    <t>Programa de Capacitación en gestión documental.</t>
  </si>
  <si>
    <t>Adquirir el Sistema de Gestión de Documentos Electrónicos de Archivo para la Universidad Distrital Francisco José de Caldas.</t>
  </si>
  <si>
    <t>SGDEA adquirido</t>
  </si>
  <si>
    <t xml:space="preserve">Elaborar un documento mediante el cual se realice la entrega del archivo por culminación de obligaciones contractuales </t>
  </si>
  <si>
    <t>Documento</t>
  </si>
  <si>
    <t>Elaborar un documento mediante el cual se realice la entrega del archivo por desvinculación o traslado del servidor público.</t>
  </si>
  <si>
    <t>Link de acceso a los procesos contractuales en la sección de transparencia</t>
  </si>
  <si>
    <t>265, 366</t>
  </si>
  <si>
    <t>Consejo Superior Universitario
Secretaría General</t>
  </si>
  <si>
    <t>33, 7-1 Control Interno (12 - 14, 85 - 87)</t>
  </si>
  <si>
    <t>Informar a la Alta Dirección  sobre la planificación y avance de la implementación del MIPG.</t>
  </si>
  <si>
    <t>Acta de reunión CIGD donde se evidencie la socialización de los informes de monitoreo</t>
  </si>
  <si>
    <t>Mejorar la accesibilidad a discapacitados en diferentes sedes de la Universidad.</t>
  </si>
  <si>
    <t>Oficina Asesora de Planeación y Control (Desarrollo Físico)</t>
  </si>
  <si>
    <t>25, 46</t>
  </si>
  <si>
    <t>Revisar y actualizar el procedimiento PEI-PR-014, Comunicaciones Oficiales.</t>
  </si>
  <si>
    <t>Elaborar y publicar el Informe Anual de Rendición de Cuentas en la pagina web.</t>
  </si>
  <si>
    <t>67, 68</t>
  </si>
  <si>
    <t>Elaborar, aprobar y publicar una encuesta de satisfacción de la información publicada de los Índices de Transparencia y Acceso a la Información, en la pagina Web de Transparencia</t>
  </si>
  <si>
    <t>Encuesta publicada</t>
  </si>
  <si>
    <t>39 - 45</t>
  </si>
  <si>
    <t xml:space="preserve">Procedimiento </t>
  </si>
  <si>
    <t>mipg: 88
furag: 34 (SC)</t>
  </si>
  <si>
    <t>Asesorarse en temas de grupos étnicos para mejora de la accesibilidad de los usuarios a los trámites y servicios de la entidad.</t>
  </si>
  <si>
    <t>mipg: 88
furag: 341</t>
  </si>
  <si>
    <t>Tener capacidad en la línea de atención telefónica, el PBX o conmutador de la entidad para grabar llamadas de etnias y otros grupos de valor que hablen en otras lenguas o idiomas diferentes al castellano para su posterior traducción.</t>
  </si>
  <si>
    <t>Funcionalidad habilitada para realizar grabación a llamadas</t>
  </si>
  <si>
    <t>Realizar una reunión con las dependencias que intervienen en el Proyecto de implementación de las características de accesibilidad ACACIA, NEES, PlanesticUD y Red de Datos UDNET con el fin de  brindar accesibilidad  a la población con discapacidad (ej. videos con lenguaje de señas o con subtítulos)</t>
  </si>
  <si>
    <t xml:space="preserve">93, 95, 96, 97 </t>
  </si>
  <si>
    <t>34, 35</t>
  </si>
  <si>
    <t xml:space="preserve">Realizar un estudio de las situaciones que se presentan, en razón a la falta de transferencia de conocimientos, con ocasión a las situaciones administrativas que se dan en la universidad, como traslados, renuncias, encargos, que tenga como resultado la identificación de las fallas y el  impacto que han tenido en la ejecución de los procesos de la Universidad. </t>
  </si>
  <si>
    <t>Documento con estudio</t>
  </si>
  <si>
    <t>Identificar los riesgos de conflictos de interés que pueden presentarse en la gestión del talento humano para la gestión preventiva de los mismos y la incorporación de mecanismos de control.</t>
  </si>
  <si>
    <t>Mapa de riesgos del proceso Gestión y Desarrollo del Talento Humano con riesgos de conflictos de intereses identificados e incluidos</t>
  </si>
  <si>
    <t>Incluir dentro del  plan de integridad, actividades de socialización del código de integridad  del servidor público, dirigidas a la Alta Dirección.</t>
  </si>
  <si>
    <t>Plan de integridad con actividades de socialización del código de Integridad para la Alta Dirección</t>
  </si>
  <si>
    <t>Alta Dirección</t>
  </si>
  <si>
    <t>Elaborar informes mensuales de ejecución presupuestal y contractual.</t>
  </si>
  <si>
    <t>Informes y alertas tempranas de ejecución presupuestal y contractual</t>
  </si>
  <si>
    <t>Oficina Asesora de Planeación y Control
Vicerrectoría Administrativa y Financiera</t>
  </si>
  <si>
    <t>15, 19, 20</t>
  </si>
  <si>
    <t>Informes de monitoreo cuatrimestral al Plan MIPG 2022</t>
  </si>
  <si>
    <t xml:space="preserve">39 - 48, 64 - 67, 88, 109 - 111, </t>
  </si>
  <si>
    <t>Monitorear cuatrimestralmente el Mapa Integral de Riesgos de los Procesos del Modelo de Operación de la Universidad.</t>
  </si>
  <si>
    <t>Informes de monitoreo cuatrimestrales al Mapa Integral de Riesgos</t>
  </si>
  <si>
    <t>68 - 71, 114</t>
  </si>
  <si>
    <t>Monitorear semestralmente el Cuadro de mando de Indicadores.</t>
  </si>
  <si>
    <t>Informes semestrales de monitoreo del Cuadro de mando de Indicadores</t>
  </si>
  <si>
    <t>92, 112</t>
  </si>
  <si>
    <t>Realizar la evaluación de la implementación del Subsistema de Control Interno para la alta dirección.</t>
  </si>
  <si>
    <t>Informe de estado de implementación del SCI</t>
  </si>
  <si>
    <t>Informar a la alta dirección sobre la planificación y avances de la etapa de implementación y fortalecimiento continuo del modelo.</t>
  </si>
  <si>
    <t>Acta de reunión Comité Coordinador de Control Interno</t>
  </si>
  <si>
    <t>Presentar Informe de Monitoreo de Riesgos al Comité Coordinador de Control Interno.</t>
  </si>
  <si>
    <t>Acta de reunión del CCCI donde se socialice el informe</t>
  </si>
  <si>
    <t>1 6 21</t>
  </si>
  <si>
    <t>Realizar seguimientos a la adopción y divulgación del Código de Integridad construido por la División de Recursos Humanos y el aporte de todos los servidores de la entidad.</t>
  </si>
  <si>
    <t>Informes de auditoría y seguimientos</t>
  </si>
  <si>
    <t>Ejecutar seguimientos a   las reuniones realizadas  por parte del  Comité Institucional de Coordinación de Control Interno.</t>
  </si>
  <si>
    <t xml:space="preserve">Informes </t>
  </si>
  <si>
    <t>Comité Coordinador de Control Interno</t>
  </si>
  <si>
    <t>Elaborar seguimiento a los actos administrativos y normativos que genera la alta dirección para evaluar el compromiso y responsabilidades a todos los niveles para el cumplimiento de los  objetivos institucionales.</t>
  </si>
  <si>
    <t xml:space="preserve">Realizar seguimiento al plan estratégico  del área de  talento humano, con todos los componentes definidos y rutas determinadas por el MIPG. </t>
  </si>
  <si>
    <t>Realizar   seguimiento al programa de capacitaciones dadas al equipo encargado de MIPG/MECI,  sobre la administración de Riesgos y del Control  frente a la debilidades identificadas.</t>
  </si>
  <si>
    <t>Elaborar seguimiento a los mapas de riesgos de todos los procesos de la entidad.</t>
  </si>
  <si>
    <t xml:space="preserve">Informe </t>
  </si>
  <si>
    <t xml:space="preserve">Programar y ejecutar el seguimiento a la revisión  y actualización del manual de funciones realizado por los responsables. </t>
  </si>
  <si>
    <t>Ejecutar seguimiento semestral a el Plan Estratégico de Talento Humano   diseñado por la entidad.</t>
  </si>
  <si>
    <t xml:space="preserve">Programar la realización de capacitaciones a los funcionarios de la oficina de  control interno en el  diseño y efectividad de los controles. </t>
  </si>
  <si>
    <t>Diploma o Certificado</t>
  </si>
  <si>
    <t>Presentar Informe  Mensual  al  Consejo Superior Universitario (CSU) de todas las actividades de la Oficina Asesora de Control Interno.</t>
  </si>
  <si>
    <t>Informe Ejecutivo Mensual al CSU</t>
  </si>
  <si>
    <t>Elaborar seguimiento y actualización a los mapas de riesgos a partir de todos los procesos de la entidad y la identificación  de riesgo.</t>
  </si>
  <si>
    <t>Realizar el plan anual de auditorias y seguimientos teniendo en cuenta los riesgos negativos o de mayor impacto identificado en la matriz de riesgo de la entidad.</t>
  </si>
  <si>
    <t>Plan Anual de Auditorias-PAA vigencia</t>
  </si>
  <si>
    <t>31, 32 y 33</t>
  </si>
  <si>
    <t>Elaborar seguimientos / auditorias y evaluar la  aplicación de  la Política de Administración de Riesgo adoptada por parte  de  la Universidad.</t>
  </si>
  <si>
    <t>34 y 35</t>
  </si>
  <si>
    <t>Analizar y evaluar con base en la gestión del riesgo, los informes de Auditorias y Seguimientos en las reuniones del CCCI.</t>
  </si>
  <si>
    <t>Actas de Reunión CCCI</t>
  </si>
  <si>
    <t>72 y 118</t>
  </si>
  <si>
    <t>Realizar  Seguimiento  del Mapa de Riesgos Institucional , sus indicadores y controles.</t>
  </si>
  <si>
    <t>Informe de Seguimiento</t>
  </si>
  <si>
    <t>73, 74 y 76 93, 94, 95, 99, 102, 103, 104, 105, 117 y 119</t>
  </si>
  <si>
    <t>Evaluar las Auditorías internas y/o Seguimientos  de acuerdo al PAA vigencia 2022</t>
  </si>
  <si>
    <t>Ejecutar auditorías internas y seguimientos semestrales a la implementación de gobierno TI.</t>
  </si>
  <si>
    <t>informes</t>
  </si>
  <si>
    <t>77 y 79</t>
  </si>
  <si>
    <t>Realizar seguimientos y  evaluar periódicamente las prácticas de confiabilidad e integridad de la información de la  Universidad.</t>
  </si>
  <si>
    <t>78 y 80</t>
  </si>
  <si>
    <t>Identificar mediante seguimientos las fortalezas y debilidades del  Correo Institucional  y proporcionar información respecto a la
integridad, exactitud y calidad de la comunicación en relación con las necesidades de la alta dirección.</t>
  </si>
  <si>
    <t xml:space="preserve">Realizar seguimientos y evaluar periódicamente las prácticas de confiabilidad e integridad de la información de la  Universidad. Evaluar  y asegurar que entre los procesos fluya la comunicación relevante con los grupos de valor externos. </t>
  </si>
  <si>
    <t>96, 98</t>
  </si>
  <si>
    <t>Analizar, evaluar y divulgar los aspectos de comunicación e información por fortalecer, encontrados en los informes de Auditorias y Seguimientos  a la primera y segunda línea de defensa.</t>
  </si>
  <si>
    <t>97 101</t>
  </si>
  <si>
    <t>Identificar y hacer seguimientos a las autoevaluaciones y evaluaciones independientes para el logro de las metas y objetivos institucionales.</t>
  </si>
  <si>
    <t>Diseñar y cumplir con  el plan anual de auditorias  basados en la política de administración del riesgo.</t>
  </si>
  <si>
    <t>Revisar y analizar en reuniones de Comité Coordinador de Control Interno  las evaluaciones de la gestión del riesgo dadas por la segunda línea.</t>
  </si>
  <si>
    <t>Realizar y evaluar el seguimiento a los planes de capacitaciones en conocimientos y competencias a los funcionarios o servidores responsables  (segunda y tercera línea de defensa).</t>
  </si>
  <si>
    <t>Acta Comité de Capacitaciones</t>
  </si>
  <si>
    <t>Revisar y Aprobar por parte del  Comité Coordinador de Control Interno,   el Plan Anual de Auditorias,  propuesto por la OACI.</t>
  </si>
  <si>
    <t>Realizar el plan anual de auditorias y seguimientos teniendo en cuenta los riesgos negativos o de mayor impacto identificado en el mapa de riesgo de la entidad.</t>
  </si>
  <si>
    <t>Elaborar informes  sobre las deficiencias de los controles, dentro de la evaluación a la gestión del riesgo que hacen los jefes de planeación, líderes de otros sistemas de gestión o comités de riesgos.</t>
  </si>
  <si>
    <t>Efectuar y verificar el seguimiento a los riesgos de los contratos e informar las alertas a que haya lugar por parte de los supervisores e interventores, dentro del rol que ejercen en el esquema de líneas de defensa establecido por la entidad.</t>
  </si>
  <si>
    <t>Informes de Seguimiento</t>
  </si>
  <si>
    <t xml:space="preserve">Efectuar y verificar el Cumplimiento de  las políticas y lineamientos (por parte de los líderes de los programas, proyectos, o procesos de la entidad en coordinación con sus equipos de trabajo) para generar y comunicar la información que facilite las acciones de control de la entidad. </t>
  </si>
  <si>
    <t>Fomentar la generación de acciones para apoyar la segunda línea de defensa frente al seguimiento del riesgo, por parte del comité institucional de coordinación de control interno.</t>
  </si>
  <si>
    <t>Fortalecer el Comité Institucional de Coordinación de control interno en términos de sus funciones y periodicidad de reunión, por parte de la alta dirección.</t>
  </si>
  <si>
    <t>Realizar seguimiento, por parte del Jefe de Control Interno o quien haga sus veces, a la apropiación de los valores y principios del servicio público, por parte de los servidores públicos.</t>
  </si>
  <si>
    <t>Realizar verificación que se lleve a cabo por parte de la alta dirección, actividades de gestión de riesgos de acuerdo con el ámbito de sus competencias.</t>
  </si>
  <si>
    <t>Realizar seguimiento y evaluación desde la oficina de control interno o quien sus veces, al cumplimiento de las estrategias de talento humano implementadas por la entidad.</t>
  </si>
  <si>
    <t xml:space="preserve">Realizar verificación que se lleve a cabo por parte del representante legal de la entidad, que las acciones de mejora respondan a las observaciones de los entes de control y los seguimientos efectuados por la entidad. </t>
  </si>
  <si>
    <t>Plan de Mejora Vigencia</t>
  </si>
  <si>
    <t xml:space="preserve">Realizar verificación que se lleve a cabo por parte del representante legal de la entidad que las acciones de mejora se realicen por los responsables en el tiempo programado. </t>
  </si>
  <si>
    <t>Determinar y Verificar que el Plan Anual de Auditoría - PAA, contemple auditorías al modelo de seguridad y privacidad de la información (MSPI).</t>
  </si>
  <si>
    <t>Informe de Auditoría</t>
  </si>
  <si>
    <t>Determinar y Verificar que el Plan Anual de Auditoría - PAA, contemple auditorías de accesibilidad web, conforme a la norma técnica NTC 5854.</t>
  </si>
  <si>
    <t>Determinar y Verificar que el Plan Anual de Auditoría - PAA, contemple auditorías de gestión conforme a la norma técnica NTC 6047 de infraestructura.</t>
  </si>
  <si>
    <t>Realizar verificación que la autoridad y responsabilidad asignada a los diferentes servidores permita el flujo de información y el logro de los objetivos de la entidad, por parte de la alta dirección.</t>
  </si>
  <si>
    <t>Realizar Informe de Estado de Implementación del MIPG y verificar la incorporación de las nuevas políticas: Compras y Contratación Pública, Mejora Normativa y Gestión de la Información Estadística; de acuerdo al Manual Operativo de MIPG, versión 4 de marzo de 2021 - DAFP.</t>
  </si>
  <si>
    <t>Verificar la efectividad de las políticas, lineamientos y estrategias en materia de talento humano adoptadas por  por parte de la alta dirección de la Universidad.</t>
  </si>
  <si>
    <t>137, 139</t>
  </si>
  <si>
    <t>Reiterar ante la Secretaría General la solicitud de contratación de la actualización del Normograma de la UDFJC</t>
  </si>
  <si>
    <t>Solicitud de contratación de la actualización del Normograma de la UDFJC</t>
  </si>
  <si>
    <t>Organización del archivo a cargo de la Oficina Asesora Jurídica</t>
  </si>
  <si>
    <t>Archivo de la Oficina Asesora Jurídica debidamente organizado</t>
  </si>
  <si>
    <t>Coordinación de Seguridad y Salud en el Trabajo</t>
  </si>
  <si>
    <t>Oficina Asesora de Planeación y Control
Oficina Asesora de Control Interno</t>
  </si>
  <si>
    <t>Vicerrectoría Administrativa y Financiera
Dirección de Bienestar Institucional</t>
  </si>
  <si>
    <t>Vicerrectoría Administrativa y Financiera
Oficina Asesora de Sistemas
Oficina Asesora Jurídica
Oficina Asesora de Planeación y Control</t>
  </si>
  <si>
    <t>Oficina Asesora de Planeación
Rectoría
Vicerrectorías</t>
  </si>
  <si>
    <t>Sección de Presupuesto
Sección de Contabilidad
División de Recursos Financieros</t>
  </si>
  <si>
    <t>División de Recursos Físicos</t>
  </si>
  <si>
    <t>Oficina Asesora de Planeación y Control
Oficina Asesora de Sistemas</t>
  </si>
  <si>
    <t>Oficina Asesora de Planeación y Control
Áreas Misionales y de Apoyo a la Gestión</t>
  </si>
  <si>
    <t>Red de Datos UDNET
Planestic
RITA</t>
  </si>
  <si>
    <t>Área de Almacén e Inventarios</t>
  </si>
  <si>
    <t>Sección de Contabilidad</t>
  </si>
  <si>
    <t>Comité de Conciliación</t>
  </si>
  <si>
    <t>Equipo Técnico SIGAUD
Comité Institucional de Gestión y Desempeño</t>
  </si>
  <si>
    <t>Oficina Asesora de Planeación y Control
Sección de Actas, Archivo y Microfilmación</t>
  </si>
  <si>
    <t>Comité de Gestión y Desempeño</t>
  </si>
  <si>
    <t>Política MIPG</t>
  </si>
  <si>
    <t>Recopilar, organizar y dejar fácilmente accesible en el archivo digital de la División, los actos administrativos de creación o modificación de planta de personal.</t>
  </si>
  <si>
    <t>Diseñar y documentar el procedimiento para la elaboración, publicación, seguimiento y evaluación del Plan Estratégico del Talento Humano.</t>
  </si>
  <si>
    <t>Revisar y actualizar el tablero de indicadores del proceso "Gestión y Desarrollo del Talento Humano"</t>
  </si>
  <si>
    <t>Elaborar el diagnóstico de necesidades del Plan de Bienestar Laboral, Estímulos e  Incentivos, con base en un instrumento de recolección de información aplicado a los servidores de la Universidad.</t>
  </si>
  <si>
    <t>Incluir en el plan de capacitación temas  relacionados con la gestión de conflictos dirigidos a los directivos de la Universidad</t>
  </si>
  <si>
    <t>Definir actividades concretas que mejoren la apropiación del código de integridad de la Universidad</t>
  </si>
  <si>
    <t>Informe con análisis de resultados</t>
  </si>
  <si>
    <t>Política de Integridad</t>
  </si>
  <si>
    <t>Servidores con conocimientos en el rol que desempeña la Universidad, en la estructura de la Administración Pública</t>
  </si>
  <si>
    <t>Definir y articular la estructura de los informes que sirvan como insumos para la toma de decisiones. (Informe de gestión, Informe de seguimiento al PAA, Informe de seguimiento a proyectos (POAI), Informe de seguimiento PI, PED y los demás requeridos).</t>
  </si>
  <si>
    <t xml:space="preserve">Realizar y evaluar mediante auditorías y seguimientos, la gestión y consolidación realizada por los responsables de los Planes y proyectos  </t>
  </si>
  <si>
    <t>Oficina Asesora de Planeación y Control
División de Recursos Físicos</t>
  </si>
  <si>
    <t xml:space="preserve">Sección de Contabilidad </t>
  </si>
  <si>
    <t>Idexud, División de Recursos Humanos, Sección de Tesorería, Sección de Almacén, Oficina Asesora Jurídica</t>
  </si>
  <si>
    <t>Adelantar la actualización  del Manual de Funciones teniendo en cuenta los perfiles de empleos requeridos con base a la misión, los planes, programas y proyectos de la Universidad, y de acuerdo al Decreto 815 de 2018.</t>
  </si>
  <si>
    <t>Continuar con los Seguimientos a los Informes periódicos de la Oficina de Quejas, Reclamos y Atención al ciudadano, según Acuerdo  del CSU 005 de 2002.</t>
  </si>
  <si>
    <t>Continuar con la elaboración y presentación del Informe anual para la rendición de cuentas del periodo anterior, respecto de la gestión presupuestal, contractual y demás actividades a cargo de la Vicerrectoría Administrativa y Financiera.</t>
  </si>
  <si>
    <t>Informe de rendición de cuentas con gestión presupuestal, contractual y demás actividades a cargo de la Vicerrectoría Administrativa y Financiera</t>
  </si>
  <si>
    <t>Documentación del Proceso de Servicio al Ciudadano.</t>
  </si>
  <si>
    <t>Realizar conjuntamente con la División de Recursos Físicos y la  Oficina Asesora de Planeación y Control un autodiagnóstico de espacios físicos que identifiquen las necesidades de los ciudadanos y la comunidad universitaria que incluyan las personas en situación de discapacidad.</t>
  </si>
  <si>
    <t>Informe de Autodiagnóstico</t>
  </si>
  <si>
    <t>Asesorarse en temas de discapacidad psicosocial (mental) o intelectual (cognitiva) para mejora de la accesibilidad de los usuarios a los trámites y servicios de la entidad y Asesorarse en temas de discapacidad visual para mejora de la accesibilidad de los usuarios a los trámites y servicios de la entidad, con el fin de garantizar la atención accesible a personas con capacidades especiales.</t>
  </si>
  <si>
    <t>Realizar y actualizar la información institucional tal como: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 
de manera física en cada una de las sedes y facultades de la Universidad.</t>
  </si>
  <si>
    <t>Expedir los actos administrativos correspondientes que cumplan con la normatividad para efecto de pqrs cerradas por desistimiento tácito.</t>
  </si>
  <si>
    <t>Adecuar el canal telefónico de la entidad, para garantizar la atención de personas con discapacidad, adultos mayores, niños, etnias y otros grupos de valor.
Incluir un menú interactivo con opciones para la atención de personas con discapacidad en la línea de atención a la ciudadanía: 3238340.</t>
  </si>
  <si>
    <t xml:space="preserve">Menú interactivo </t>
  </si>
  <si>
    <t>1, 2, 3, 4 y 5 (Cierre de Brechas); 
25, 214, 260 (Recomendaciones del FURAG)</t>
  </si>
  <si>
    <t>Realizar y evaluar los Informes de seguimiento a los procesos en lo pertinente a política de participación ciudadana implementada en la entidad para la construcción del Plan de Participación</t>
  </si>
  <si>
    <t xml:space="preserve">Elaborar una guía o procedimiento que abarque todo lo relacionado a la rendición de cuentas y que incluya: cronograma, priorización de mecanismos de socialización en todas las fases del proceso, informe de evaluación del ejercicio, tener en cuenta la caracterización de los grupos de valor a partir de los temas a presentar, definición y aprobación estrategia por el CIGD, análisis ejercicios anteriores, difusión masiva del informe de Rendición de Cuentas, elaboración de piezas gráficas, informe de evaluación de la Estrategia de Rendición de Cuentas con consolidado de las observaciones, propuestas y recomendaciones ciudadanas y de servidores públicos, </t>
  </si>
  <si>
    <t>Realizar mesas de trabajo con los Líderes y Gestores de los Procesos correspondientes, con el fin de formular la Estrategia de Racionalización de Trámites, aprobarla y registrarla en el SUIT.</t>
  </si>
  <si>
    <t>Plan de continuidad de los servicios tecnológicos brindados por la Red</t>
  </si>
  <si>
    <t>Unidades académicas y administrativas de la universidad</t>
  </si>
  <si>
    <t>Ejecutar la decisión que tomen los miembros del comité de conciliación respecto de la designación del secretario técnico</t>
  </si>
  <si>
    <t>Revisar una vez por año en sesión ordinaria el reglamento actual del comité de conciliación, con el fin de realizar por parte de los miembros, las observaciones pertinentes en cuanto a normatividad vigente aplicable, modificaciones y/o aclaraciones a las que haya lugar</t>
  </si>
  <si>
    <t>Análisis de Encuestas de percepción de prestación del servicio</t>
  </si>
  <si>
    <t>Establecer una estrategia para incorporar el uso de tecnologías de la comunicación y la información para mejorar los repositorios de información y el proceso general de archivo.</t>
  </si>
  <si>
    <t xml:space="preserve">Estrategia de incorporación de TICS </t>
  </si>
  <si>
    <t>Elaborar, aprobar, publicar y divulgar el Plan de Conservación Documental.</t>
  </si>
  <si>
    <t>Elaborar, aprobar, publicar y divulgar el Plan de Preservación Digital a Largo Plazo.</t>
  </si>
  <si>
    <t>Elaborar, probar, publicar y divulgar las Tablas de Control de Acceso.</t>
  </si>
  <si>
    <t>Publicar en la sección transparencia de la pagina web de la Universidad Distrital Francisco José de Caldas los procesos contractuales  realizados a través de Convocatorias Publicas, Bolsa Mercantil, Subasta Inversa, Colombia Compra Eficiente, ordenes de servicio a través de contratación directa.</t>
  </si>
  <si>
    <t>Presentar ante el CSU la propuesta de Política de Comunicaciones de la UD.</t>
  </si>
  <si>
    <t>1 Borrador Política de Comunicaciones
1 Acta de reunión del CSU</t>
  </si>
  <si>
    <t>Informe de accesibilidad física de las Sedes de la Universidad</t>
  </si>
  <si>
    <t>Sugerir a la OAS y demás dependencias competentes desarrollen mínimo el 90% de los tramites completamente en línea de la Universidad Distrital.</t>
  </si>
  <si>
    <t>Acta de reunión</t>
  </si>
  <si>
    <t xml:space="preserve">Solicitar a la División de Recursos Humanos, incluir en el PIC 2022 capacitación a los servidores públicos sobre el ejercicio de la función pública y su responsabilidad con la ciudadanía </t>
  </si>
  <si>
    <t>Solicitud de Capacitación</t>
  </si>
  <si>
    <t>Solicitar al Comité Institucional la aprobación e implementación del plan participación ciudadana.</t>
  </si>
  <si>
    <t>Desarrollar el procedimiento de seguimiento y actualización de información publica en el Portal de Transparencia y Acceso a la Información Ley 1712 de 2014 (https://transparencia.udistrital.edu.co/) .</t>
  </si>
  <si>
    <t>Certificado de Capacitación</t>
  </si>
  <si>
    <t>Solicitar a la División de Recursos Humanos, incluir en el PIC 2022 capacitación a los servidores públicos sobre la importancia de transparencia y acceso a la información.</t>
  </si>
  <si>
    <t>Realizar monitoreo a la ejecución del Plan de Mejoramiento MIPG 2022.</t>
  </si>
  <si>
    <t>Realizar y 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</si>
  <si>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Realizar verificación que se lleve a cabo por parte del representante legal de la entidad que las acciones de mejora sean efectivas y contribuyan al logro de los resultados.</t>
  </si>
  <si>
    <t>Atención de solicitudes (solicitudes resueltas / solicitudes recibidas)</t>
  </si>
  <si>
    <t>Acumulativo (cumplimiento de actividades, elaboración de documentos)</t>
  </si>
  <si>
    <t>Cumplimiento (criterios cumplidos / criterios establecidos)</t>
  </si>
  <si>
    <t>Consejo Superior Universitario
División de Recursos Humanos
Oficina Asesora Jurídica
Secretaría General</t>
  </si>
  <si>
    <t xml:space="preserve">Se estableció un cronograma de Mesas de trabajo junto con la Oficina de Quejas, Reclamos y Atención al Ciudadano , con el fin de realizar la actualización e identificación de posibles nuevos Trámites y OPA´s para posteriormente realizar el registro en la plataforma SUIT. </t>
  </si>
  <si>
    <t>Se establecerá un cronograma con las Dependencias involucradas en el documento de Caracterización, para realizar la correspondiente retroalimentación y avances al mismo.</t>
  </si>
  <si>
    <t>No adelantó la actividad en el presente periodo</t>
  </si>
  <si>
    <t>Se genera el primer Focus Group desde la Oficina de Quejas Reclamos y Atención al Ciudadano con el fin de conocer la información de relevancia para los grupos de valor de la Universidad.</t>
  </si>
  <si>
    <t>Se gestionara durante el segundo semestre del año</t>
  </si>
  <si>
    <t>Se finalizó la consolidación del Plan de Mejoramiento MIPG 2022 de la Universidad Distrital, el cual consta de un total de 280 actividades para las 18 Políticas del Modelo.
El Plan fue publicado en el portal del SIGUD en la sección de normatividad: http://planeacion.udistrital.edu.co:8080/sigud/normatividad</t>
  </si>
  <si>
    <t>En este periodo no se realizó avance ya que se tiene programado para el segundo y tercer trimestre.</t>
  </si>
  <si>
    <t>No se han realizado las evaluaciones del desarrollo de la estrategia.</t>
  </si>
  <si>
    <t>No se han realizado los talleres de dialogo ni la audiencia de rendición de cuentas.</t>
  </si>
  <si>
    <t>No se ha realizado la reunión con la OAS par revisar el salto de la herramienta, solo se realizó una inicial en la cual no se estableció realizar una nueva reunión.</t>
  </si>
  <si>
    <t>No se ha realizado ninguna acta.</t>
  </si>
  <si>
    <t>El Comité para informar los avances de MIPG está programado para el mes de junio del 2022.</t>
  </si>
  <si>
    <t>En el primer trimestre se realizó la respectiva solicitud de monitoreo al Plan de Mejoramiento MIPG 2022 a las dependencias involucradas. El informe será consolidado y publicado en el segundo trimestre.</t>
  </si>
  <si>
    <t>Los monitoreos al MIR son cuatrimestrales.</t>
  </si>
  <si>
    <t>No se ha establecido el cuadro de mando.</t>
  </si>
  <si>
    <t>Se realiza lal solicitud a traves del Proyecto NEISS de la Facultad de Ciencias y Educación, pendiente acta de reunión.</t>
  </si>
  <si>
    <t>No se ha generado avances de esta actividad.</t>
  </si>
  <si>
    <t>Se realizó reunión con la OAS para revisar la herramienta Data Studio.</t>
  </si>
  <si>
    <t>No se han generado avances respecto a la actividad.</t>
  </si>
  <si>
    <t xml:space="preserve">No se ejecutaron en este trimestre  Auditorías o Seguimientos de gestión de planes o proyectos. </t>
  </si>
  <si>
    <t>El informe corresponde al corte del 31-12-2021 que se presentó en enero de 2022.</t>
  </si>
  <si>
    <t>El informe corresponde al corte del 31-12-2021 que se presentó en enero de 2022. Este se realiza semestralmente.</t>
  </si>
  <si>
    <t>No se ha establecido el Plan de Participación Ciudadana al interior de la Universidad,  por lo cual no se ha ejecutado el Seguimiento.</t>
  </si>
  <si>
    <t>No se ha establecido el Sistema de Indicadores al interior de la Universidad,  por lo cual no se ha ejecutado el Seguimiento.</t>
  </si>
  <si>
    <t>El informe se realizará despues del 27 de mayo  con base en la Rendición de Cuentas vigencia 2021.</t>
  </si>
  <si>
    <t>No se han establecido acciones o actividades sobre el Código de Integridad al interior de la Universidad por parte del responsable,  por lo cual no se ha ejecutado el Seguimiento.</t>
  </si>
  <si>
    <t>ACTA 01 del CCCI del 23 de febrero de 2022</t>
  </si>
  <si>
    <t xml:space="preserve">No se ejecutaron en este trimestre  Seguimientos a los actos administrativos y normativos generados por parte de la alta dirección. </t>
  </si>
  <si>
    <t>No se ha establecido el Plan Estrategico del Area de Talento Humano por el responsable al interior de la Universidad,  por lo cual no se ha ejecutado el Seguimiento.</t>
  </si>
  <si>
    <t>Se vienen realizando los Seguimientos a los monitoreos en matería de Administración de Riegos y Control, para poder reportar dicho informe con corte a la 30 de abril.</t>
  </si>
  <si>
    <t>El Informe se realizará en el mes de septiembre de 2022, según PAA.</t>
  </si>
  <si>
    <t xml:space="preserve">No se ejecutaron en este trimestre  Auditorías o Seguimientos especificamente en lo concerniente al Manual de Funciones. </t>
  </si>
  <si>
    <t>No se han establecido  capacitaciones al equipo OACI en temas de control para el primer trimestre.</t>
  </si>
  <si>
    <t>Se vienen realizando los Informes Ejecutivos  y entrega al CSU de manera mensual.</t>
  </si>
  <si>
    <t>Se realizó y aprobó el PAA 2022, según ACTA 01 del CCCI del 23 de febrero de 2022</t>
  </si>
  <si>
    <t>Se realizo auditoría al Proceso de Gestión de los Sistemas de información y las Telecomunicacioones</t>
  </si>
  <si>
    <t>Para el primer trimestre no se ha realizado la reunión del Comité de Capacitaciones por parte de los responsables.</t>
  </si>
  <si>
    <t>Se vienen realizando los Seguimientos a los  Riegos de los Contratos, así como  tambien  a los CPS, identificados por los supervisores e interventores, durante el primer trimestre.</t>
  </si>
  <si>
    <t>Se realizó auditoría al Informe de Gestión de la División Recursos Humanos.</t>
  </si>
  <si>
    <t>Se vienen realizando los Seguimientos a los diferentes planes de mejoramiento, para poder reportar dicho informe con corte a la 30 de junio.</t>
  </si>
  <si>
    <t>No se han establecido  Auditorías con base en la NTC-6047  para el primer trimestre.</t>
  </si>
  <si>
    <t>El Informe se realizará en el mes de junio de 2022, según PAA.</t>
  </si>
  <si>
    <t>No se adelantó actividad</t>
  </si>
  <si>
    <t>En razón a la Circular 004 2022 de la Vicerrectoría Administrativa y Financiera, se proyectó diagnostico - plan de trabajo de actualización documental del proceso de Gestion y Desarrollo del Talento Humano que incluye el normograma</t>
  </si>
  <si>
    <t>En razón a la Circular 004 2022 de la Vicerrectoría Administrativa y Financiera, se proyectó diagnostico - plan de trabajo de actualización documental del proceso de Gestion y Desarrollo del Talento Humano y en el desarrollo se tendran en cuenta los lineamientos correspondientes</t>
  </si>
  <si>
    <t>Se registraron en el SIDEAP las correspondientes novedades del personal administrativo y trabajadores oficiales: 13 retiros y 3 ingresos, total: 16 novedades</t>
  </si>
  <si>
    <t>Se ha verificado en el SIDEAP la actualizacion de informacion de las hojas de vida que lo han requerido</t>
  </si>
  <si>
    <t>Se actualizaron 5 hojas de vida, cargando la documentación correspondiente a historias laborales (certificaciones, diplomas, antecedentes judiciales, resoluciones entre otras) en el aplicativo Prodygytek
Se evidencia un gran volumen de documentación en físico desde el año 2016 para el respectivo inventario, que además por la pandemia no se llevó a cabo trabajo documental alguno, como tampoco gestión por el contratista vigencia 2021; sin embargo, se ha adelantado clasificación y organización en estado natural en esta vigencia; falta acceder al archivo físico.
El aplicativo solo permite el cargue del documento cuando se realiza directo en la plataforma más no de archivos digitales que se descargan desde el correo electrónico lo que genera reproceso.
Se solicitó a la Red de Datos en varias ocasiones la capacitación sobre el aplicativo y una vez se llevó a cabo, se evidenció que no estaba habilitada la totalidad de las funciones, por lo tanto se presentaron retrasos en el cargue de documentación.</t>
  </si>
  <si>
    <t>Se proyectó el Plan Institucional de Capacitacion 2022 con su componente Plan de Bienestar Social e Incentivos en primera version estableciendo el marco teórico y el plan de trabajo. Se remitió en oficio a la Oficina Asesora de Planeación y Control en cumplimiento a la Circular 005 y a la Vicerrectoría Administrativa y Financiera</t>
  </si>
  <si>
    <t>Se tiene estimado comenzar la proyección del Plan de acción en mayo 2022, toda vez que se debe retomar los avances 2021 con el equipo de gestores.</t>
  </si>
  <si>
    <t xml:space="preserve">Se procesaron todos la informacion recibida por la seccion de contabilidad, para obtener los estados financieros de la Universidad Distrital Francisco Jose de Caldas. </t>
  </si>
  <si>
    <t>El informe de Monitoreo al Mapa de Riesgos, se entregará la primera semana del mes de mayo, de acuerdo con la Circular de Rectoría enviada por la oficina Asesora de Planeación y Control, donde se muestra un cronograma con las fechas de entrega a las actividades solicitadas.</t>
  </si>
  <si>
    <t>Se solicitó a la OAPC - SIGUD, a través de los siguientes envíos:  
-CorreoUDFJC-Envío a OAPC y VAF 24 archivos actualización procedimientos Sigud.
-GI-PR-005-FR-012 -ACTUALIZACIÓN GRF-PR-003, CERTIFICADO DE DISPONIBILIDAD PRESUPUESTAL</t>
  </si>
  <si>
    <t>se envía dentro de las fechas establecidas a la Oficina Asesora de Planeacion, el informe correspondiente al monitoreo del 1er trimestre de la vigencia 2022, del Mapa Integral de Riesgos  con sus correspondientes soportes de manera aleatoria, por el volumen de información que reporta la Tesorería General.</t>
  </si>
  <si>
    <t>Se realizó el registro de las provisiones de los procesos judiciales con probabilidad de fallo y se concilió con la información cargada por la Oficina Asesora Jurídica en el SIPROJ.</t>
  </si>
  <si>
    <t>Seguimiento para II trimestre</t>
  </si>
  <si>
    <t>Seguimiento para III trimestre</t>
  </si>
  <si>
    <t>Se establecieron actividades respecto del seguimiento a las actividades del comité de conciliacion en el plan de accion de la OAJ para la vigencia 2022</t>
  </si>
  <si>
    <t>N/A para este periodo</t>
  </si>
  <si>
    <t xml:space="preserve">Durante el primer trimestre de 2022, se proyectó la primera version del Plan de Participacion Ciudadana de la Universidad Distrital, en el cual se incluyen los antecedentes de los espacios de participacion ciudadana en la Institucion, no obstante es menester resaltar que, el documento aqui presentado en adjunto esta pendinte por aprobacion y no es documento oficial de divulgacion hasta tanto no sea aprobado.
Evidencia: </t>
  </si>
  <si>
    <t xml:space="preserve">Mediante oficio OQRAC 184 - 2022 con asunto: SOLICITUD DE CAPACITACIÓN INSTITUCIONAL – PIC 2022, se remitio a la Division de Recursos Humanos la solicitud de incluir en el PIC 2022, el tema de " El ejercicio de la función pública y su responsabilidad con la ciudadanía" </t>
  </si>
  <si>
    <t>Se elaboro, aprobo y publico la encuesta de satisfaccion de la informacion publicada  de los indices de de Transparencia y Acceso a la Informacion, en la pagina web del portal.</t>
  </si>
  <si>
    <t>Se elaboro el procedimiento  de seguimiento y actualizacion de informacion publica en el Portal de Transparencia y Acceso a la Informacion de la Institucion, no obstante esta esta pendiente por revision, aprobacion.</t>
  </si>
  <si>
    <t xml:space="preserve">Mediante oficio OQRAC 184 - 2022 con asunto: SOLICITUD DE CAPACITACIÓN INSTITUCIONAL – PIC 2022, se remitio a la Division de Recursos Humanos la solicitud de incluir en el PIC 2022, el tema de "• La importancia de la Ley de Transparencia y Acceso a la Información" </t>
  </si>
  <si>
    <t>Se realizó la actualización del procedimiento  por parte de la Oficina Asesora de Sistemas, se envió a la oficina asesrora de planeación para que sea ajustado y aprobado</t>
  </si>
  <si>
    <t xml:space="preserve">Se está relizando la actualización del procedimiento por parte de la Oficina Asesora de Sistemas </t>
  </si>
  <si>
    <t>se actualizó falta la publicación por parte de la oficina asesora de planeacion y control</t>
  </si>
  <si>
    <t>se realiza la alimentación de la base de datos de conocimiento en donde se realiza tranferencia de temas de manera escrita a los miembros de este grupo.</t>
  </si>
  <si>
    <t>El personal técnico asignado al proceso tiene múltiples actividades y responsabilidades, y debe atender la operatividad de los sistemas asignados que son administrados por la Red de Datos. Por lo que se retrasa el avance en esta actividad</t>
  </si>
  <si>
    <r>
      <rPr>
        <sz val="12"/>
        <color theme="1"/>
        <rFont val="Calibri"/>
        <family val="2"/>
      </rPr>
      <t xml:space="preserve">1. Estadisticas de visitas de la página para el primer trimestre de 2022
2. Se realizan copias de seguridad diarias a la página para el primer trimestre de 2022, las cuales no se comparten por temas de confidencialidad
Evidencia: </t>
    </r>
    <r>
      <rPr>
        <u/>
        <sz val="12"/>
        <color theme="1"/>
        <rFont val="Calibri"/>
        <family val="2"/>
      </rPr>
      <t>https://drive.google.com/drive/u/0/folders/1xIY7WwZND-A3w7GsXrY3iJg9uYQkY5jf</t>
    </r>
  </si>
  <si>
    <t>No se solicitaron publicaciones para el primer trimestre de 2022</t>
  </si>
  <si>
    <t>Utilización de las plataformas de colaboracion como: Microsoft Office 365 para educacion y Google Workspace para educacion</t>
  </si>
  <si>
    <t>No se solicitó asesoría o acompañamiento para el cumplimiento de los criterios de accesibilidad durante el primer trimestre de 2022</t>
  </si>
  <si>
    <t>El primer trimestre del año 2022 el área de plataformas de la Red de Datos UDNET asiste a un total de 4 capacitaciones brindadas por el equipo de Seguridad Digital de la Alta Consejeria Distrital de TIC, entre ellas se encuentran:
1. Comite Distrital de Seguridad, introducción y repaso de actividades, realizada el 10 de febrero del 2022 de manera presencial.
2. Introducción a Seguridad Digital, realizada el 23 de febrero del 2022 de manera virtual. 
3. Capacitación MSPI - Modelo de Seguridad y Privacidad de la Información, realizada el 24 de febrero del 2022 de manera virtual.
4. Capacitación Plan Distrital de Protección de Datos Personales, realizada el 24 de marzo del 2022 de manera virtual.</t>
  </si>
  <si>
    <t>En el primer trimestre se realiza la instalación e implementación de la mesa de ayuda OsTicket en el servidor de desarrollo, llegando a un 90 % del desarrollo final</t>
  </si>
  <si>
    <t>Reportes mensuales cumplieminto de ANS de la solución de conectividad WAN y acceso a Internet
Reporte de virus encontrados</t>
  </si>
  <si>
    <t>1. Borrador politica correo electrónico
2. Borrador politica almacenamiento
3. Borrador politica copias de seguridad
4. Borrador politica licencias de Microsoft
5. Borrador politica configuración de los equipos
6. Borrador politica carpetas compartidas
7. Borrador politica Backup
8. Borrador politica difusión de información
9. Borrador politica de telefonía IP
10. Borrador politica servicios de Datacenter
Uno de los principales problemas es que el personal técnico asignado al proceso tiene múltiples actividades y responsabilidades, y debe atender la operatividad de los sistemas asignados que son administrados por la Red de Datos</t>
  </si>
  <si>
    <t>1. Actualización de inventario Networking LAN y WLAN - última actualización marzo 2022
2. Actualización de inventario Telefonía IP - última actualización marzo 2022
3. Actualización de inventario Infraestructura de Datacenter - última actualización marzo 2022
4. Inventario equipos servidores - última actualización marzo 2022
5. Desarrollo de aplicativo de hoja de vida de servidores  - Actualmente al 70%
6. Inventario equipos computadores, impresoras y escaner asigandos a la Red de Datos y torre administrativo - última actualización febero de 2022
7. Inventario páginas web - última actualización marzo 2022
8. Inventario software</t>
  </si>
  <si>
    <t>No se presentaron solicitudes sobre asesoría técnica en los criterios de accesibilidad y usabilidad web para trámites e la Universidad durante el primer trimestre de 2022</t>
  </si>
  <si>
    <t>1. Se han implemementado en mécanismos para dar continuidad de los servicios técnologicos, como por ejemplo, enlaces de datos principal y Backup, supervivencia local en sedes remotas en servicio de voz IP, Firewall en alta disponibilidad, replicación de la inormación del almacenamiento interno, configuración de copias de seguridad a las carpetas compartidas de las dependencias administrativas de la Universidad.
2. Etapa inicial de la implementación de la solución de hiperconvergencia.
Se tienen proyectado otras soluciones, sin embargo, depende de la asignación de recursos</t>
  </si>
  <si>
    <t>Documento de pruebas de funcionalidad IPv6 (Redes internas de la Universidad con comunicaciones  redes externas con protocolo IPv6 - Red Wifi)</t>
  </si>
  <si>
    <r>
      <rPr>
        <sz val="12"/>
        <color theme="1"/>
        <rFont val="Calibri"/>
        <family val="2"/>
      </rPr>
      <t xml:space="preserve">El 15 de marzo se publicó el volumen 2 de los boletines de seguridad, que trata sobre el tema de "Phishing" publicado en </t>
    </r>
    <r>
      <rPr>
        <u/>
        <sz val="12"/>
        <color theme="1"/>
        <rFont val="Calibri"/>
        <family val="2"/>
      </rPr>
      <t>https://ti.udistrital.edu.co/boletin/boletin-informativo-volumen-2-numero-6-marzo-2022</t>
    </r>
  </si>
  <si>
    <t>se rinde informe de uso de datos abiertos en los temas tratados por el equipo técnico de seguridad de la Información en la sesión 2 del 2022</t>
  </si>
  <si>
    <t xml:space="preserve">se suscriben las actas del equipo técnico de Seguridad de la Información </t>
  </si>
  <si>
    <t>Se envía oficio a la jefatura de la División de Recurso Humano recomendando la inclusión del tema de seguridad de la Información al plan Institucional de Capacitación de la vigencia 2022</t>
  </si>
  <si>
    <t>Se estableció la actividad de divulgación en el plan de tratamiento de riesgo en seguridad y privacidad de la información y el plan de seguridad y privacidad de la información avalada por el Equipo técnico de seguridad de la información</t>
  </si>
  <si>
    <t>Por falta de asignación presupuestal y ley de garantías no se ha podido adelantar la actividad, sin embargo, se espera avanzar en los siguientes monitoreos</t>
  </si>
  <si>
    <t>Correos en a cargo de la Secretaria General
lista General U distrital: 359
Lista de Profesores: 11
Lista de egresados: 2
Lista Administrativos:6
Lista CSU: 43
Lista CA.: 56</t>
  </si>
  <si>
    <t xml:space="preserve">Se han realizado talleres de prospectiva estrategica que han determinado como factor critico talento humano, se partira de esta base para iniciar con acuerdos de gestión que propendan: estudio de cargas, diseño de perfiles, actualización de manual de funciones </t>
  </si>
  <si>
    <t xml:space="preserve">No se han realizado avances en esta area en el primer semestre </t>
  </si>
  <si>
    <t xml:space="preserve">Se realizan reuniones y se inicia con la documentacion referente </t>
  </si>
  <si>
    <t xml:space="preserve">Se crea el comité de tranformación digital. Se adquieren carteleras digitales, se firma convenio con ETB, se realiza el evento Hackaton Reto Bogota </t>
  </si>
  <si>
    <t xml:space="preserve">Se han realizado mesas de trabjo para la construcción de la politica de comunicaciones </t>
  </si>
  <si>
    <t>Las ponderaciones del documento Programa de Gestión de Documentos Electrónicos de Archivo y sus avance son:
Elaboración: Ponderación(75%) Avance(40%)
Aval SAAM: Ponderación(5%) Avance(0%)
Aval ET-SIGAUD: Ponderación(5%) Avance(0%)
Aprobación CIGD: Ponderación(5%) Avance(0%)
Publicación Pág Web SAAM: Ponderación(5%) Avance(0%)
Socialización: Ponderación(5%) Avance(0%)</t>
  </si>
  <si>
    <t>Las ponderaciones de las TVD y sus avance son:
*Historia Institucional: Ponderación(4%) Avance (4%)
*Cuadro Evolutivo: Ponderación(4%) Avance (4%)
*Entrega de ajustes al diagnóstico del fondo: Ponderación (4%) Avance (4%)
*Plan de trabajo: Ponderación(4%) Avance (4%)
*Presentar informe del estado y lugar donde queda la documentación con deterioro biológico: Ponderación(4%) Avance (4%)
*Presentar informe del nivel de afectación y tipo de agente que está afectando la documentación: Ponderación(4%) Avance (4%).
*Presentar una relación del material que fue identificado con deterioro biológico y que permita determinar la cantidad, estado y soporte en el que se encuentra: Ponderación(4%) Avance (4%)
*Informe de Preclasificación:  Ponderación(4%) Avance (4%)
*Informe de Normatividad Relacionada: Ponderación(4%) Avance (4%)
*Memoria descriptiva: Ponderación(4%) Avance (4%)
*Cuadro de Clasificación Documental: Ponderación(7%) Avance (3%)
*Fichas de Valoración Documental: Ponderación(8%) Avance (3%)
*Inventario Documental: Ponderación (20%) Avance (8%)
*Tablas de Valoración Documental Ponderación(25%) Avance (10%)</t>
  </si>
  <si>
    <t>No se han iniciado las actividades en los archivos de gestión programados para esta vigencia debido a que no se ha asignado el presupuesto para su desarrollo.</t>
  </si>
  <si>
    <t>No se ha iniciado esta actividad. Se tiene programado para el 4to trimestre.</t>
  </si>
  <si>
    <t>Las ponderaciones del documento Plan de conservación y sus avances son:
Elaboración: Ponderación(75%) Avance(100%)
Aval SAAM: Ponderación(5%) Avance(0%)
Aval ET-SIGAUD: Ponderación(5%) Avance(0%)
Aprobación CIGD: Ponderación(5%) Avance(0%)
Publicación Pág Web SAAM: Ponderación(5%) Avance(0%)
Socialización: Ponderación(5%) Avance(0%)</t>
  </si>
  <si>
    <t>Las ponderaciones del documento Plan de preservación digital a largo plazo y sus avances son:
Elaboración: Ponderación(75%) Avance(100%)
Aval SAAM: Ponderación(5%) Avance(0%)
Aval ET-SIGAUD: Ponderación(5%) Avance(0%)
Aprobación CIGD: Ponderación(5%) Avance(0%)
Publicación Pág Web SAAM: Ponderación(5%) Avance(0%)
Socialización: Ponderación(5%) Avance(0%)</t>
  </si>
  <si>
    <t>Las ponderaciones del instrumento archivístico Tablas de Control de Acceso y sus avances son:
Elaboración: Ponderación(75%) Avance(85%)
Aval SAAM: Ponderación(5%) Avance(0%)
Aval ET-SIGAUD: Ponderación(5%) Avance(0%)
Aprobación CIGD: Ponderación(5%) Avance(0%)
Publicación Pág Web SAAM: Ponderación(5%) Avance(0%)
Socialización: Ponderación(5%) Avance(0%)</t>
  </si>
  <si>
    <t>Las ponderaciones del documento reglamento de gestión documental y archivo y sus avances son:
Elaboración: Ponderación(76%) Avance(100%)
Aval SAAM: Ponderación(4%) Avance(0%)
Aval ET-SIGAUD: Ponderación(4%) Avance(0%)
Aprobación CIGD: Ponderación(4%) Avance(0%)
Resolución Rectoría: Ponderación(4%) Avance(0%)
Publicación Pág Web SAAM: Ponderación(4%) Avance(0%)
Socialización: Ponderación(4%) Avance(0%)</t>
  </si>
  <si>
    <t>No se ha asignado el presupuesto para su desarrollo.</t>
  </si>
  <si>
    <t>No se ha asignado el presupuesto para su adquisición.</t>
  </si>
  <si>
    <t>La Vicerrectoría Administrativa y Financiera tiene programado realizar el informe a  30 de  junio  de 2022  y asignó  a un profesional  para su  ejecución, Se  ha avanzado en el análisis de cumplimiento 2021 frente  a los resultados 2020 y en el proyecto de resolución para adopción, se tiene un documento borrador.  Evidencia:  Informe de seguimiento II Sem2021 y Proyecto de resolución 2022</t>
  </si>
  <si>
    <t>Se ha dispuesto una profesional de la Vicerrectoría Administrativa y  Finaniera a cargo del ejercicio de  Rendición de Cuentas 2021 programado para el mes de mayo de 2022,  para avanzar en el informe y coordinar la consolidación de insumos requeridos para dicha actividad.</t>
  </si>
  <si>
    <t>Se  ha  continuado  con la implementación de la Política Institucional de Cero Papel, el uso del correo electrónico y demás medios magnéticos para emitir comunicaciones e informes requeridos por los diferentes entes internos y externos de acuerdo con la Circular 012 de 2018 emitida por la VAF, así como el uso de la firma digital, de acuerdo con lo establecido en el Plan de Austeridad del Gasto.Evidencia: Circular y  Seguimiento  II Semestre plan de Austeridad  del Gasto II semestre.</t>
  </si>
  <si>
    <t>No se han presentado culminaciones de contratos en  el periodo. Igualmente la información  de  los avances de ejecución  del contrato y la evidencias  de las CPS  de la VAF están dispuestas en un drive creado para tal fin. Evidencia disponible   en: https://drive.google.com/drive/folders/1OWmulAx-HtxtThK41FSLSMZGMBbcJqnl?usp=sharing  y a través  de la  iplementación del sistema de cumplidos  en linea  disponible en https://contratistas.portaloas.udistrital.edu.co/#/</t>
  </si>
  <si>
    <t>Se realizó la  entrega  del cargo de Vicerrector  Administrativo y Financiero por parte del profesional  Eduard Pinilla en el  mes  de enero de 2022. Evidencia  resolución  de nombramiento del Dr.Elverth Santos.</t>
  </si>
  <si>
    <t>De acuerdo con los procesos  de  contratación establecidos en el Estatuto 03 de  Contratación de la Universidad, en la presente vigencia  se  ha  venido cumpliento  la publicación  de los procesos contractuales.   Evidencia  Disponible en  https://contratacion.udistrital.edu.co/</t>
  </si>
  <si>
    <t>Se publicó la ejecución mensual de ingresos y gastos de la Universidad. Evidencia: Archivo de ejecuciones de gastos e inversión a 31 de marzo de2022.pdf y disponible en https://viceadmin.udistrital.edu.co/seccion-presupuesto/index.php/ejecuciones-presupuestales/ejecucion-de-gastos-e-inversion
En cuanto al seguimiento  de ejecución presupuestal, se avanza en la elaboración de los informes de seguimientos al PAA 2022, actividad que no se encuentra actualizada a este corte.</t>
  </si>
  <si>
    <t>Requerir a los abogados externos, recordándoles la obligación de ejercer la representación judicial en favor de los intereses de la Universidad, surtiendo todas las etapas y actuaciones procesales en cada caso asignado.</t>
  </si>
  <si>
    <t>Requerir a los abogados externos, para que se incluya en la elaboración de las fichas técnicas en el aplicativo SIPROJ, un capitulo de estudio de herramientas de costo beneficio de la conciliación.</t>
  </si>
  <si>
    <t>Requerir a la División Financiera para que obedezca si es del caso los parámetros fijados en los decretos  2469 de 2015 y 1342 de 2016 que reglamentan los pagos desde el Decreto único del sector hacienda y crédito público.</t>
  </si>
  <si>
    <t>Requerir a la Sección de contabilidad con el fin de que realice el seguimiento y evaluación del estado contable de los créditos judiciales.</t>
  </si>
  <si>
    <t>Se solicitó a Talento humano que se evalúe la viabilidad de incluir en el plan anual de capacitaciones, las actualizaciones normativas en lo que se refiere a las competencias de actuación en los procesos orales y en general de defensa judicial.</t>
  </si>
  <si>
    <t>Se requirió a través de correo electrónico a los abogados externos, recordándoles la obligación de ejercer la representación judicial en favor de los intereses de la Universidad, surtiendo todas las etapas y actuaciones procesales en cada caso asignado.</t>
  </si>
  <si>
    <t>Se requirió a través de correo electrónico a los abogados externos, para que se incluya en la elaboración de las fichas técnicas en el aplicativo SIPROJ, un capitulo de estudio de herramientas de costo beneficio de la conciliación.</t>
  </si>
  <si>
    <t>Se requirió a través de correo electrónico a la División Financiera para que obedezca si es del caso los parámetros fijados en los decretos  2469 de 2015 y 1342 de 2016 que reglamentan los pagos desde el Decreto único del sector hacienda y crédito público.</t>
  </si>
  <si>
    <t>Se requirió a través de correo electrónico a la Sección de contabilidad con el fin de que realice el seguimiento y evaluación del estado contable de los créditos judiciales.</t>
  </si>
  <si>
    <t xml:space="preserve">Se ejecutaron en este II  trimestre  Auditorías /Seguimientos de gestión a  los proyectos de inversión 7891 y 7899 </t>
  </si>
  <si>
    <t>El informe corresponde al corte del 30-04-2022 que se presentó en mayo de 2022.</t>
  </si>
  <si>
    <t>El informe corresponde al corte del 30-06-2022 que se presentó en julio de 2022. Este se realiza semestralmente.</t>
  </si>
  <si>
    <t>Para el segundo trimestre se publicaron 20 informes</t>
  </si>
  <si>
    <t>El informe se realizó en junio  con base en la Rendición de Cuentas vigencia 2021 , ejecutada el 27 de mayo de 2022 en Paiba.</t>
  </si>
  <si>
    <t xml:space="preserve">ACTA 02 y 03 del CCCI del 16 y 24  de mayo de 2022. Plan Contigencia Informe CSU. </t>
  </si>
  <si>
    <t>Se ejecuta en este trimestre  Seguimientos a los actos administrativos y normativos generados por parte de la alta dirección. En especial a la resolución de Creación del SRS -UD  y su Comité Técnico y la Modificacion del SAAI - UD.</t>
  </si>
  <si>
    <t>Se realizó los Seguimientos a los monitoreos en matería de Administración de Riegos y Control, y se reporta dicho informe con corte a la 30 de abril.</t>
  </si>
  <si>
    <t>No se ha establecido el Plan Estrategico del Area de Talento Humano por el responsable al interior de la Universidad,  por lo cual no se ha ejecutado el Seguimiento</t>
  </si>
  <si>
    <t>Se realizó capacitación al equipo OACI en temas de control interno y administración del riesgo el 17 de junio de 2022 en Compesar de Cajicá.</t>
  </si>
  <si>
    <t>Se realizó y aprobó el PAA 2022, según ACTA 01 del CCCI del 23 de febrero de 2022.</t>
  </si>
  <si>
    <t>ACTA 02 y 03 del CCCI del 16 y 24  de mayo de 2022. Plan Contigencia Informe CSU.</t>
  </si>
  <si>
    <t>Se realizó  Seguimiento al Subsistema de Seguridad de la Información -SGSI.</t>
  </si>
  <si>
    <t>ACTA 02 y 03 del CCCI del 16 y 24  de mayo de 2022. Plan Contigencia Informe CSU</t>
  </si>
  <si>
    <t>Se realizó  acompañamiento al Comité de Capacitaciones, según ACTA 01  del 02 de junio de 2022</t>
  </si>
  <si>
    <t>Se vienen realizando los Seguimientos a los  Riegos de los Contratos, así como  tambien  a los CPS, identificados por los supervisores e interventores, durante el segundo trimestre.</t>
  </si>
  <si>
    <t>Se realizó auditoría al Informe de Gestión de la División Recursos Humanos en el primer trimestre.</t>
  </si>
  <si>
    <t>Se vienen realizando los Seguimientos a los diferentes planes de mejoramiento, tanto internos como externos, entre elllos el de la Auditoría de Univalle.</t>
  </si>
  <si>
    <t>No existe directriz al respecto por parte del Gestor del Proceso</t>
  </si>
  <si>
    <t>Se registraron en la plataforma SIDEAP las novedades y situaciones adminsitrativas reportadas a las Division de Recursos Humanos asi: 1 para abril, 1 para mayo y  1 para junio 2022 .</t>
  </si>
  <si>
    <t>Se realiza documento diagnóstico de necesidades inmerso en el Plan de Bienestar, estímulos e incentivos.</t>
  </si>
  <si>
    <t>Se realizó reunión con Vicerrectoría Administrativa y Financiera en la cual se indagó sobre la estrategia para la implementación del teletrabajo en la Universidad, definiendo que aplicaría para una inicial de 20 personas que se encuentra en condición de prepensión. Se inicia con el diligenciamiento de formato reporte teletrabajo para el segundo semestre.</t>
  </si>
  <si>
    <t>Se tiene estimado comenzar en el tercer trimestre la proyección del plan de acción toda vez que se debe retomar los avances 2021 .</t>
  </si>
  <si>
    <t>Se proyectó en el Plan Institucional de Capacitacion 2022 el componente Inducción y Reinducción incluyendo en el eje temático el curso denominado "Ingreso al servicio público: Inducción - Reinducción " desarrollado por el DASC.</t>
  </si>
  <si>
    <t>Se proyectó en el Plan Institucional de Capacitación 2022 el componente Inducción y Reinducción incluyendo en el eje temático capacitación de reforzamiento en temas institucionales Universidad Distrital.</t>
  </si>
  <si>
    <t>En proceso de aprobación</t>
  </si>
  <si>
    <t>Al inicio de la vigencia se identificó e incluyó el riesgo de corrupción: Posibilidad de presentarse manipulaciones o malversiones en los diferentes actos administrativos generados por la División de Recursos Humanos, por información manipulada y/o alterada debido a la intención de favorecer o perjudicar a un tercero.</t>
  </si>
  <si>
    <t>Con el fin de cumplir la accion propuesta, la oficina juridica procedió a convocar a sesión ordinaria del comité de conciliación con el fin de que se estudiará la viabilidad de designar secretario técnico; para el efecto se adjunta Acta No. 15 de 2022 del comité mediante el cual se debatió la acción a cumplir y se tomó la decisión de designar al jefe jurídico como secretario técnico del comité de conciliación</t>
  </si>
  <si>
    <t>El secretario técnico se designó a través de acta No. 15 de 2022 del comité de conciliación; no se hace necesario expedir acto administrativo frente al particular, pues el reglamento Resolución 208 de 2019 no lo establece de tal forma.</t>
  </si>
  <si>
    <t>Con el fin de cumplir la acción propuesta, se llevó a cabo la sesión ordinaria No. 14 de 2022 del comité de conciliación a través del cual se presentó a los miembros del comité la justificación para la actualización de la Política de Prevención del Daño antijurídico; se adjunta acta 14 de 2022.</t>
  </si>
  <si>
    <t>Con el fin de cumplir la acción propuesta, se llevó a cabo la sesión ordinaria No. 02 de 2022 del comité de conciliación a través del cual se presentó a los miembros del comité la justificación para la contratación para la defensa judicial de la Universidad, la cual fue aprobada por unanimidad. Se adjunta acta 02 de 2022.</t>
  </si>
  <si>
    <t>Con el fin de cumplir la acción propuesta la secretaría técnica del comité de conciliación profirió circular que contine los criterios de procedencia de la conciliación en la Universidad, el cual fue socializado el 30 de junio de 2022 a través de correo electrónico masivo a la comunidad universitaria. Adjunto Circular y correo electrónico.</t>
  </si>
  <si>
    <t>La oficina juridica ha venido implementando y cumpliendo lo establecido en los art 13 y 14 de la resolución reglamentaría del comité que hacen referencia a la suscripción de las actas de las sesiones del comité; se anexan las actas suscritas durante la vigencia 2022. 14 ACTAS con corte a 30 de junio de 2022</t>
  </si>
  <si>
    <t>con el fin de cumplir la acción propuesta la oficina jurídica procedió a enviar correo electrónico de fecha 19 de junio de 2022 al representante legal de la firma de abogados que representa los intereses judiciales de la universidad, con el fin de que tenga en cuenta la recomendación dada. se anexa correo electrónico</t>
  </si>
  <si>
    <t>La oficina juridica incluyó en el plan de acción de la vigencia 2022 lo correspondiente a las acciones tendientes al cumplimiento y trámite de las solicitudes de conciliación que se radican en la universidad; se anexa plan de acción.</t>
  </si>
  <si>
    <t>Se realizó el Plan de Gestión Integral de Residuos Peligrosos, el cual se encuentra en proceso de revisión técnica por parte del Sistema Integrado de Gestión- SIGUD.</t>
  </si>
  <si>
    <t>La publicación del del Plan de Gestión Integral de Residuos Peligrosos esta sujeta a la aprobación y formalización de este.</t>
  </si>
  <si>
    <t xml:space="preserve">Se encuentra en proceso de formulación el procedimiento para el manejo de RAEE’s de acuerdo a los lineamientos actuales para la gestión integral. </t>
  </si>
  <si>
    <t xml:space="preserve">Esta actividad se realizará en el tercer trimestre del año 2022.  </t>
  </si>
  <si>
    <t xml:space="preserve">La reunión con la dependencia encargada de la Gestión Documental, para socializar la Política Ambiental de la Universidad y los lineamientos ambientales a incluir en los procesos contractuales, se realizará el día 11 de julio de 2022 en la oficina de archivo. </t>
  </si>
  <si>
    <t>Pendiente por validar con la jefatura</t>
  </si>
  <si>
    <t>Se encuentra en revisión técnica por parte de la OAPC del Plan de Participación Ciudadana en este periodo.</t>
  </si>
  <si>
    <t>No se generó avance de la aprobación del Procedimiento de seguimiento y actualización de información pública en el Portal de Transparencia y Acceso a la Información, en este periodo.</t>
  </si>
  <si>
    <t xml:space="preserve">No se realizaron acciones en este periodo para ejecucción de la presente actividad, no obstante, se realizará la actividad en el tercer trimestre de la vigencia. </t>
  </si>
  <si>
    <t>La Vicerrectoría  Administrativa realizó los ajustes solicitados a la  resolución y se  está a la espera de su revisión para aprobación.  Se inicio el proceso de seguimiento con corte a junio 30 y se encuentra en revisión de información e insumos para su elaboración.   Evidencia: Proyecto de resolución 2022 version ajustada para revisión y archivo de ejecución presupuestal de rubros objetivos de austeridad.</t>
  </si>
  <si>
    <t>La Vierrectoría Adminstrativa y Financiera participó en el ejercicio de Rendición de Cuentas llevado a cabo el 27 de mayo de 2022, realizando la presentación del informe de las áreas correspondientes a gestión presupuestal, plan anual de adquisiciones, gestión contractual, recursos  humanos, SST y recursos físicos. Evidencia: Presentación Rendición de Cuentas 2021 de la Vicerrectoría Adminstrativa y Financiera  realizada en el marco de la Audiencia Pública.
Video complementario disponible en: https://drive.google.com/file/d/1qhoHBJ5NFFrCk_Qz3nbIl-VA3tAzuc32/view?usp=sharing</t>
  </si>
  <si>
    <r>
      <t xml:space="preserve">Se  ha  continuado  con la implementación de la Política Institucional de Cero Papel, el uso del correo electrónico y demás medios magnéticos para emitir comunicaciones e informes requeridos por los diferentes entes internos y externos de acuerdo con la Circular 012 de 2018 emitida por la VAF, así como el uso de la firma digital, de acuerdo con lo establecido en el Plan de Austeridad del Gasto.Evidencia: </t>
    </r>
    <r>
      <rPr>
        <sz val="12"/>
        <color theme="1"/>
        <rFont val="Calibri (Cuerpo)"/>
      </rPr>
      <t>Circular 012 y   Seguimiento plan de Austeridad  del Gasto II semestre.</t>
    </r>
  </si>
  <si>
    <t>No se han presentado culminaciones de contratos  en  el periodo. Igualmente la información  de  los avances de ejecución  del contrato y la evidencias  de las CPS  de la VAF están dispuestas en un drive creado para tal fin. Evidencia disponible   en: https://drive.google.com/drive/folders/1OWmulAx-HtxtThK41FSLSMZGMBbcJqnl?usp=sharing  y a través  de la  iplementación del sistema de cumplidos  en linea  disponible en https://contratistas.portaloas.udistrital.edu.co/#/</t>
  </si>
  <si>
    <t>Para este  periodo no se han presentado traslados o desvinculación de servidores  públicos</t>
  </si>
  <si>
    <t>De acuerdo con las modalidades de contratación establecidos en el Estatuto 03 de  Contratación de la Universidad, los  procesos generados en el presente periodo han  venido cumpliendo  la respectiva publicación .   Evidencia  Disponible en  https://contratacion.udistrital.edu.co/</t>
  </si>
  <si>
    <t>Se realizó la publicación de la ejecución mensual de ingresos y gastos de la Universidad. Evidencia: Archivo de ejecuciones de gastos e inversión a 30 de junio de2022.pdf y   disponible en https://viceadmin.udistrital.edu.co/seccion-presupuesto/index.php/ejecuciones-presupuestales/ejecucion-de-gastos-e-inversion
En cuanto al seguimiento  de ejecución presupuestal, se avanza en la elaboración de los informes de seguimientos al PAA 2022, actividad que no se encuentra actualizada a este corte.</t>
  </si>
  <si>
    <t>Se procesaron todos la informacion recibida por la seccion de contabilidad, para obtener los estados financieros de la Universidad Distrital Francisco Jose de Caldas.</t>
  </si>
  <si>
    <t>El informe de Monitoreo al Mapa de Riesgos, se entregó en el mes de mayo, de acuerdo con la Circular de Rectoría enviada por la oficina Asesora de Planeación y Control, donde se muestra un cronograma con las fechas de entrega a las actividades solicitadas.</t>
  </si>
  <si>
    <t>Se adjunta Acta de aprobación PR-003 Presupuesto del procedimiento respectivo en proceso de firma, con la modificación solicitada</t>
  </si>
  <si>
    <t>Se adjunta monitoreo correspondiente al primer cuatrimestre de la vigencia 2022</t>
  </si>
  <si>
    <t>No se registró avance en el trimestre de esta actividad ya que no se cuenta con presupuesto para la contratación y continuidad de esta actividad.</t>
  </si>
  <si>
    <t>No se registró avance en el trimestre de esta actividad ya que se terminó el contrato 1857 de 2019 y se realizó declaración de incumplimiento del mismo.</t>
  </si>
  <si>
    <t>Se registró avance en la aplicación de las TRD de la documentación de la Oficina Asesora Jurídica que reposa en el Archivo Central</t>
  </si>
  <si>
    <t>Se realizó el levantamiento del inventario en estado natural de la documentación de la Oficina Asesora Jurídica que reposa en el Archivo Central</t>
  </si>
  <si>
    <t>Las ponderaciones del documento Plan de conservación y sus avances son:
Elaboración: Ponderación(75%) Avance(100%)
Aval SAAM: Ponderación(5%) Avance(100%)
Aval ET-SIGAUD: Ponderación(5%) Avance(100%)
Aprobación CIGD: Ponderación(5%) Avance(0%)
Publicación Pág Web SAAM: Ponderación(5%) Avance(0%)
Socialización: Ponderación(5%) Avance(0%)</t>
  </si>
  <si>
    <t>Las ponderaciones del documento Plan de preservación digital a largo plazo y sus avances son:
Elaboración: Ponderación(75%) Avance(100%)
Aval SAAM: Ponderación(5%) Avance(100%)
Aval ET-SIGAUD: Ponderación(5%) Avance(100%)
Aprobación CIGD: Ponderación(5%) Avance(0%)
Publicación Pág Web SAAM: Ponderación(5%) Avance(0%)
Socialización: Ponderación(5%) Avance(0%)</t>
  </si>
  <si>
    <t>Las ponderaciones del instrumento archivístico Tablas de Control de Acceso y sus avances son:
Elaboración: Ponderación(75%) Avance(100%)
Aval SAAM: Ponderación(5%) Avance(100%)
Aval ET-SIGAUD: Ponderación(5%) Avance(100%)
Aprobación CIGD: Ponderación(5%) Avance(0%)
Publicación Pág Web SAAM: Ponderación(5%) Avance(0%)
Socialización: Ponderación(5%) Avance(0%)</t>
  </si>
  <si>
    <t>No se avanzó en esta actividad para este trimestre</t>
  </si>
  <si>
    <t>AVANCES
1. Definición de una dependencia encargada de realizar el análisis de intervención y ajuste de la planta administrativa que permita actualizar el manual de funciones. (Vicerrectoría Administrativa).
DIFICULTADES
1. Ausencia de personal experto y calificado en levantamiento de cargas laborales que adelante el estudio.
2. Escenario de reforma estatutaría que reduce el campo de acción a un mecanismo de ajuste a la planta administrativa.</t>
  </si>
  <si>
    <t xml:space="preserve">DIFICULTADES
1. Dependencia de los avances de la Vicerrectoría Administrativa para adelantar las intervenciones requeridas. </t>
  </si>
  <si>
    <t>Reuniones con las areas encargadas</t>
  </si>
  <si>
    <t>Se crea el comité de tranformación digital , se realizan levantamiento y pruebas pilotos de sistemas de gestión documental de algunas unidades</t>
  </si>
  <si>
    <t xml:space="preserve">Se radico la política y esta en revisión y modificaciones por parte del CSU </t>
  </si>
  <si>
    <t>Se proyecta gestionar dicha actividad durante el segundo trimestre.</t>
  </si>
  <si>
    <t>Se realiza la revisión del documento de Caracterización de Usuarios, Ciudadanos y Grupos de Valor.</t>
  </si>
  <si>
    <t>Actividad finalizada en el primer trimestre.</t>
  </si>
  <si>
    <t>No se adelantó la actividad en el segundo trimestre de la vigencia.</t>
  </si>
  <si>
    <t>Se contó con dos interpretes durante la Audiencia Publica de Rendición de Cuentas, una se logro a travez del Proyecto NEISS y la otra se gestiono atravez de Rectoría.</t>
  </si>
  <si>
    <t>Se cumplio en el primer trimestre</t>
  </si>
  <si>
    <t>Se genera el Informe del Despliegue de la Estrategia de Rendición de Cuentas el cual se espera sea evaluado durante el CIGD del mes de Julio.</t>
  </si>
  <si>
    <t>No se desarrolló la actividad en la rendición de cuentas, por lo tanto, no será cumplida en la presente vigencia.</t>
  </si>
  <si>
    <t>Se participa en el taller de racionalización de Trámites realizado por la Secretaría General de la Alcaldía Distrital.</t>
  </si>
  <si>
    <t>Se participa en el taller de racionalización de Trámites y lenguaje Claro, realizado por la Secretaría General de la Alcaldía Distrital.</t>
  </si>
  <si>
    <t>Se generan los Informes de Datos de Operación correspondiente al primer y segundo trimestre de la Vigencia.</t>
  </si>
  <si>
    <t>No se adelantó la actividad en el segundo trimestre de la vigencia</t>
  </si>
  <si>
    <t>Se tiene programado relizar activiadades para el III trimestre.</t>
  </si>
  <si>
    <t>En el Comité Institucional de Gestión y Desempeño del 14 de junio de 2022 se expusó el avance de las acciones para mejorar la implementación del MIPG, igualmente, se informó la tarea de actualizar los niveles documentales de los Procesos incluido el Mapa Integral de Riesgos.</t>
  </si>
  <si>
    <t>Se elaboró el 1° Informe de Monitoreo Trimestral al Plan de Mejoramiento MIPG 2022 el cual fue presentado ante el Comité Institucional de Gestión y Desempeño en la sesión del 14 de junio.</t>
  </si>
  <si>
    <t>Se elaboró el Primer Informe de Monitoreo Cuatrimestral del 2022 al Mapa Integral de Riesgos, el cual fue presentado ante el Comité Institucional de Gestión y Desempeño en la sesión del 14 de junio, y fue publicado en el portal web del SIGUD en la sección del Plan Anticorrupción y de Atención al Ciudadano 2022.</t>
  </si>
  <si>
    <t>Se tiene programado realizar actividades para el III trimestre.</t>
  </si>
  <si>
    <t>Se gestionara durante el segundo semestre del año.</t>
  </si>
  <si>
    <t>Se recibe el procedimiento con ajustes y se realizan por parte de la oficina los ajustes pertinentes</t>
  </si>
  <si>
    <t>Se realiza un análisis por parte de la oficina asesora de sistemas en conjunto con la red de datos UDNET y se determina que este procedimieto ya no aplica unicamente a el proceso de telecomunicaciones sino a todos los procesos por lo se elimina del proceso, para esto se realiza el proceso necesario y se envía a rectoría para su aprobación</t>
  </si>
  <si>
    <t>El PETI se encuentra actualizado, queda pendiente solicitar a la Oficina de Quejas y Reclamos su publicación en la página de transparencia y acceso a la información pública.</t>
  </si>
  <si>
    <t>La actividad se tuvo que  desfinanciar y se solicito adición presupuestal, si esta se da se puede continuar con la actividad, de lo contrario la actividad no se puede ejecutar</t>
  </si>
  <si>
    <t>se esta trabajando en la actualización de la guía</t>
  </si>
  <si>
    <t>se esta trabajando en la generación del instructivo</t>
  </si>
  <si>
    <t>Debido a reducción de personal la oficina no cuenta con personas para realizar esta actividad por lo que no se ha realizado avance</t>
  </si>
  <si>
    <t>No se presentaron solicitudes sobre asesoría técnica en los criterios de accesibilidad y usabilidad web para trámites e la Universidad durante el  trimestre</t>
  </si>
  <si>
    <t>Se esta trabajando para realizar la funcionalidad, sin embargo, El personal técnico asignado al proceso tiene múltiples actividades y responsabilidades, y debe atender la operatividad de los sistemas asignados que son administrados por la Red de Datos. Por lo que se retrasa el avance en esta actividad</t>
  </si>
  <si>
    <t>No se solicitaron publicaciones para el segundo trimestre de 2022</t>
  </si>
  <si>
    <t xml:space="preserve">No se solicitó asesoría o acompañamiento para el cumplimiento de los criterios de accesibilidad durante el trimestre </t>
  </si>
  <si>
    <t xml:space="preserve">No se asistio a reuniones durante este trimestre </t>
  </si>
  <si>
    <t>Se realiza la revision del procedimiento con la Oficina Asesora de Sistemas y se define eliminar el procedimiento puesto que los estudios de mercado que contemplen el análisis de alternativas de solución y/o tendencias tecnológicas para la adquisición de TI, se encuentran en los procdimientos establecidos por la Oficina Asesora de Planeacion y Control</t>
  </si>
  <si>
    <t>En el trimestre se realizan pruebas internas de la mesa de ayuda OsTicket</t>
  </si>
  <si>
    <t>Se avanza en la formulacion de las siguientes politicas: 
1. Borrador politica correo electrónico
2. Borrador politica almacenamiento
3.Borrador politica Backup
4. Borrador politica de telefonía IP
5. Borrador politica servicios de Datacenter
Uno de los principales problemas es que el personal técnico asignado al proceso tiene múltiples actividades y responsabilidades, y debe atender la operatividad de los sistemas asignados que son administrados por la Red de Datos</t>
  </si>
  <si>
    <t>Se mantene la actualizacion de inventarios reportada en el mes de marzo, cabe aclarar que, esta actividad es permanente puesto que  los inventarios se mantienen en constante actualizacion.</t>
  </si>
  <si>
    <t>No se presentaron solicitudes sobre asesoría técnica en los criterios de accesibilidad y usabilidad web para trámites e la Universidad durante el trimestre</t>
  </si>
  <si>
    <t xml:space="preserve">No se avanza en la formulacion del plan de continuidad durante el trimestre. </t>
  </si>
  <si>
    <t xml:space="preserve">Se avanza en 30% la elaboracion del informe de activación de políticas de seguridad para la implementación del Protocolo de Internet versión 6 (IPV6). </t>
  </si>
  <si>
    <t>No se avanza en el documento de pruebas de funcionalidad IPv6.</t>
  </si>
  <si>
    <r>
      <rPr>
        <sz val="12"/>
        <color theme="1"/>
        <rFont val="Calibri"/>
        <family val="2"/>
      </rPr>
      <t xml:space="preserve">Se realizo la publicacion de 4 boletines de  seguridad, publicados en </t>
    </r>
    <r>
      <rPr>
        <u/>
        <sz val="12"/>
        <color theme="1"/>
        <rFont val="Calibri"/>
        <family val="2"/>
      </rPr>
      <t>https://ti.udistrital.edu.co/boletines</t>
    </r>
  </si>
  <si>
    <t>Se han realizado 4 mesas de trabjajo con  equipo tecnico de seguridad de la información para establecer el conjunto de base de datos abiertos que deben reportar las unidades, en las siguientes sesiones se cocretará el producto teniendo en cuenta el trabajo adelantado, Solicitamos cambiar el peridodo de ejecución para "toda la vigencia"</t>
  </si>
  <si>
    <t>Se suscriben actas del equipo de seguridad de la información</t>
  </si>
  <si>
    <t>Se moderó de forma oportuna todas las listas de correos a cargo de la Secretaria General, discriminadas de las siguiente manera
Lista General U distrital: 552
Lista de Profesores: 16
Lista de Egresados: 0
Lista Administrativos: 4
Lista CSU: 75
Lista CA: 27
Lista Profesores Planta: 6</t>
  </si>
  <si>
    <t>Mediante solicitud de correo electronico el jueves 31 de marzo se envia la oficina asesora de planeación Respuesta Circular Actualización Documental de Procesos  de la secretaria general, estamos a la espera de agendamiento de mesa de ttrabajo por la oficina asesora de planeación</t>
  </si>
  <si>
    <r>
      <rPr>
        <b/>
        <sz val="12"/>
        <color theme="1"/>
        <rFont val="Calibri"/>
        <family val="2"/>
        <scheme val="minor"/>
      </rPr>
      <t>AVANCES</t>
    </r>
    <r>
      <rPr>
        <sz val="12"/>
        <color theme="1"/>
        <rFont val="Calibri"/>
        <family val="2"/>
        <scheme val="minor"/>
      </rPr>
      <t xml:space="preserve">
1. Radicación ante la Asamblea Universitaria de documentos (planes y estatutos) que precisan cambios estructurales que dan soporte a una reforma administrativa. 
2. Análisis presupuestal en el marco de Plan de Adquisiciones para aforar. 
3. Solicitud de auditoria en la División de Recursos Humanos que coadyude a establecer mecanismos de intervención. 
</t>
    </r>
    <r>
      <rPr>
        <b/>
        <sz val="12"/>
        <color theme="1"/>
        <rFont val="Calibri"/>
        <family val="2"/>
        <scheme val="minor"/>
      </rPr>
      <t>DIFICULTADES</t>
    </r>
    <r>
      <rPr>
        <sz val="12"/>
        <color theme="1"/>
        <rFont val="Calibri"/>
        <family val="2"/>
        <scheme val="minor"/>
      </rPr>
      <t xml:space="preserve">
1. Equipo experto y dedicado 100% a la definición de una estrategia de intervención
2. Ley de Garantías Electorales que limito procesos contractuales. </t>
    </r>
  </si>
  <si>
    <t>En razón a la Circular Interna No. 004 2022 de la Rectoría, se adelanta la  actualización documental del Proceso de Gestion y Desarrollo del Talento Humano que incluye el Normograma</t>
  </si>
  <si>
    <t>En razón a la Circular Interna No. 004 2022 Rectoría, se adelanta la actualización documental del Proceso de Gestion y Desarrollo del Talento Humano teniendo en cuenta los lineamientos vigentes</t>
  </si>
  <si>
    <t>Se proyectó Circular Interna N. 03 del 2022. A junio 30 de 2022, 37 funcionarios realizaron la actualización de la Hoja de Vida y Declaración de Bienes y Rentas en el Sistema SIDEAP. Con relación a los contratistas, se aclara que la Oficina Asesora Jurídica es la encargada de gestionar que los contratistas realicen lo pertinente en el Sistema SIDEAP.</t>
  </si>
  <si>
    <t>Se han actualizado 20 Hojas de Vida digitalizadas en el aplicativo Prodygytek para las Hojas de Vida del personal de planta, pensionados y docentes de vinculación especial según las instrucciones dadas y de acuerdo a directrices institucionales vigentes; guardando la reserva y confidencialidad de la información. 
Se archivaron 14 Hojas de Vida en físico de pensionados y se actualizó 1 Hoja de Vida de personal de planta en el Archivo de la División, según las instrucciones dadas y de acuerdo a directrices institucionales vigentes; guardando la reserva y confidencialidad de la información. 
Se realizó inventario general de la documentación en físico que reposa en las instalaciones de la División fuera del Archivo.</t>
  </si>
  <si>
    <t>En razón a la Circular Interna No. 004 2022 de la Rectoría, se adelanta la  actualización documental del Proceso de Gestión y Desarrollo del Talento Humano que incluyen la revisión de los Indicadores</t>
  </si>
  <si>
    <t>Se tiene estimado comenzar en el tercer trimestre la proyección del Plan de Acción toda vez que se debe retomar los avances 2021 .</t>
  </si>
  <si>
    <t xml:space="preserve">Se realizaron reuniones de avance de socialización </t>
  </si>
  <si>
    <t>Para este trimestre no se realizaron actividades ya que se tienen programadas para el III trimestre.</t>
  </si>
  <si>
    <t xml:space="preserve">Se realizaron mesas de trabajo para desarrollar  el ejercicio  de prospectiva de la universidad y se generar el documento  base Prospectiva Institucional </t>
  </si>
  <si>
    <t xml:space="preserve">Se realizaron reuniones  para revisar los documentos   </t>
  </si>
  <si>
    <t xml:space="preserve">No se ha realizado avance </t>
  </si>
  <si>
    <t xml:space="preserve">Se realizo reunión para la revisión del borrador del procedimiento </t>
  </si>
  <si>
    <t xml:space="preserve">Se ha realizado pruebas del sistema  </t>
  </si>
  <si>
    <t xml:space="preserve">Se solicitaron los informes de seguimiento a cada uno de los responsables de los proyectos </t>
  </si>
  <si>
    <t>Se revisaron y atendieron  las solicitudes de los proyectos</t>
  </si>
  <si>
    <t>Se realizaron las visitas necesarias para lograr adecuar y prestar un servicio adecuado ala población discapacitada</t>
  </si>
  <si>
    <t>Se genera la "Guía para el Despliegue de la Estrategia de Rendición de Cuentas", la cual se encuentra pendiente de aprobación.</t>
  </si>
  <si>
    <t>Se aprueba y se publica el documento de Caracterización de Grupos de Valor e Interés de la Universidad Distrital Francisco José de Caldas.</t>
  </si>
  <si>
    <t>No presenta avance para el periodo evaluado.</t>
  </si>
  <si>
    <t>Se generó el  documento del Plan Indicativo y se presento al Consejo Académico.</t>
  </si>
  <si>
    <t>Se trabajó con la Coordinación de Currículo y Calidad en la generación de Dasboart de los Indicadores de los cuales se tiene la información pertinente.</t>
  </si>
  <si>
    <t>Se elaboró documento metodológico de capacitación para realizar la actualización de los Indicadores por Proceso.</t>
  </si>
  <si>
    <t>Se realizo reunión para la revisión del borrador del procedimiento.</t>
  </si>
  <si>
    <t>Se genera el Procedimiento para la Construcción, Monitoreo y Seguimiento al Plan Anticorrupción y de Atención al Ciudadano - PAAC, y se encuentra pendiente para aprobación por parte del señor Rector.</t>
  </si>
  <si>
    <t>Se realizaron mesas de trabajo de seguimiento del aplicativo diseñado para la formulación del plan de acción 2023.</t>
  </si>
  <si>
    <t>Se revisaron los informes enviados por los reponsables de los proyectos y se realizaron reuniones de seguimiento.</t>
  </si>
  <si>
    <t>Se realizaron reuniones con los responsables de los proyectos.</t>
  </si>
  <si>
    <t>Se genera la "Guía para el Despliegue de la Estrategia  de Rendición de Cuentas", la cual se encuentra pendiente de aprobación.</t>
  </si>
  <si>
    <t>Actividad generada en el periodo anterior</t>
  </si>
  <si>
    <t>Se cumplió en el primer trimestre</t>
  </si>
  <si>
    <t>Se generará en el último cuatrimestre</t>
  </si>
  <si>
    <t>La Oficina Asesora de Planeación y Control participó en las Mesas de Trabajo convocadas por la Secretaría General de la Alcaldía Mayor de Bogotá y el Departamento Administrativo de la Función Pública - DAFP, en cuanto a la revisión de las Estrategias de Racionalización, lenguaje claro para los Trámites y lineamientos para la identificación de Riesgos de Corrupción en Trámites, OPA´s y Consultas de Información.</t>
  </si>
  <si>
    <t>Los Trámites y OPA´s inscritos en el SUIT correspondientes a la Universidad Distrital, se encuentran actualizados en la Guía de Trámites y Servicios de la Alcaldía Distrital.</t>
  </si>
  <si>
    <t>Se genera el Informe de Datos de Operación correspondiente al tercer trimestre de la vigencia</t>
  </si>
  <si>
    <t>No se adelantó la actividad en el presente periodo</t>
  </si>
  <si>
    <t>No se adelantó la actividad en el tercer trimestre de la vigencia</t>
  </si>
  <si>
    <t xml:space="preserve">El día 28 de septiembre de 2022 se envió la versión actualizada y para publicar del Plan de Gestión Integral de Residuos Peligrosos al SIGUD. </t>
  </si>
  <si>
    <t xml:space="preserve">El Plan de Gestión Integral de Residuos Peligrosos, con el componente de manejo de Residuos de Aparatos Eléctricos y Electrónicos RAEE’s, se encuentra publicado en la pagina del Subsistema de Gestión Ambiental. </t>
  </si>
  <si>
    <t xml:space="preserve">Se encuentra en proceso de elaboración el procedimiento para el manejo de Residuos de Aparatos Eléctricos y Electrónicos RAEE’s, con el fin de que se encuentre alineado con el actual Plan de Gestión Integral de Residuos Peligrosos. </t>
  </si>
  <si>
    <t>Se realizo la consulta a la Oficina Asesora Jurídica, con el fin de obtener lineamientos normativos para la implementación de esta actividad.</t>
  </si>
  <si>
    <t xml:space="preserve">El día 11 de julio de 2022 se realizó la reunión con la Sección de Actas, Archivo y Microfilmación, en la cual se socializo la política ambiental, los lineamientos ambientales a incluir en sus procesos contractuales y otros temas que comparte el Subsistema de Gestión Ambiental con la Sección de Actas, Archivo y Microfilmación.  </t>
  </si>
  <si>
    <t>Se genero el documento metodológico para la capacitación orientada a la actualización de indicadores.</t>
  </si>
  <si>
    <t>Se consolido la información de los indicadores reportada por cada uno de los procesos.</t>
  </si>
  <si>
    <t>Se realizo la revisón de la información de los indicadores  reportada por cada responsable.</t>
  </si>
  <si>
    <t>No se adelanto la actividad en este periodo.</t>
  </si>
  <si>
    <t xml:space="preserve">Se elaboró el Acta No. 004 del CIGD </t>
  </si>
  <si>
    <t>Se elaboró el 2° Informe de Monitoreo Trimestral al Plan de Mejoramiento MIPG 2022 el cual fue presentado ante el Comité Institucional de Gestión y Desempeño - CIGD en la sesión del 09 de agosto.</t>
  </si>
  <si>
    <t>Se atendieron las necesidades en temas de accesibilidad.</t>
  </si>
  <si>
    <t>Se elaboró el Segundo Informe de Monitoreo Cuatrimestral del 2022 al Mapa Integral de Riesgos - MIR, el cual será presentado ante el Comité Institucional de Gestión y Desempeño en la sesión del mes de noviembre, y fue publicado en el portal web del SIGUD en la sección del Plan Anticorrupción y de Atención al Ciudadano - PAAC 2022.</t>
  </si>
  <si>
    <t>Se realizó la actualización del Formato de Cuadro de Mando Integral.</t>
  </si>
  <si>
    <t>se envía el acta de modificacion y actualización a rectoría para su aprobación</t>
  </si>
  <si>
    <t>se envía el acta de eliminación de procedimiento en conjunto con la red de datos a rectoría en espera de respuesta</t>
  </si>
  <si>
    <t>se realiza la contratación del grupo de arquitectura para la nueva actualización del peti</t>
  </si>
  <si>
    <t>se realiza la contratación del grupo de arquitectura para la generación del catálogo</t>
  </si>
  <si>
    <t>se realiza la contratación del grupo de arquitectura para esta actividad</t>
  </si>
  <si>
    <t>se alimenta la base de datos de conocimiento con transferencia de temas</t>
  </si>
  <si>
    <t>se realiza contratación para ejecución de proyectos asociados a la oas</t>
  </si>
  <si>
    <t>se realiza la contratación de personal para realizar esta actualizacion</t>
  </si>
  <si>
    <t>se esta trabajando en conjunto con la secretaria general en la actualización de la política de seguridad</t>
  </si>
  <si>
    <t>se contrato al personal para realizar esta acatividad</t>
  </si>
  <si>
    <t>se esta trabajando en la actualización del instructivo</t>
  </si>
  <si>
    <t>debido a reducción de personal la oficina no cuenta con personas para realizar esta actividad por lo que no se ha realizado avance</t>
  </si>
  <si>
    <t>Se esta trabajando para realizar la funcionalidad, sin embargo,  no se ha podido finalizar ya que el personal técnico asignado al proceso tiene múltiples actividades y responsabilidades, y debe atender la operatividad de los sistemas asignados que son administrados por la Red de Datos. Por lo que se retrasa el avance en esta actividad</t>
  </si>
  <si>
    <t>No se solicitaron publicaciones para el tercer trimestre de 2022</t>
  </si>
  <si>
    <t>El tercer trimestre del año 2022 el área de plataformas de la Red de Datos UDNET asiste a un total de 6 capacitaciones relacionadas con seguridad de la informacion asi: 
1. Cómo aplicar Zero Trust para las aplicaciones de misión crítica - 29 de septiembre 2022
2. Segunda mesa sectorial de seguridad digital Sector Educación - 07 de septiembre 2022
3. Gestión y respuesta a ciberataques… ¡Sin morir en el intento! - 25 de agosto de 2022
4. 1ª Mesa de Infraestructura Crítica Distrital - 08 de agosto de 2022
5. PMU CIBERSEGURIDAD - Toma de Posesión nuevo Gobierno - 07 de agosto de 2022
6. Buenas prácticas en seguridad de sitios web - 14 de julio de 2022</t>
  </si>
  <si>
    <t>Se realiza la revision de los procedimientos para incluir los ANS</t>
  </si>
  <si>
    <t xml:space="preserve">Se realiza la implementacion de la mesa de ayuda de la Red de Datos </t>
  </si>
  <si>
    <t>Se avanza en la formulacion de las siguientes politicas: 
1. Borrador politica correo electrónico
2. Borrador politica almacenamiento
3.Borrador politica Backup
4. Borrador politica de telefonía IP
5. Borrador politica servicios de Datacenter
6. Politica de dominio
Uno de los principales problemas es que el personal técnico asignado al proceso tiene múltiples actividades y responsabilidades, y debe atender la operatividad de los sistemas asignados que son administrados por la Red de Datos</t>
  </si>
  <si>
    <t>Esta actividad es permanente puesto que  los inventarios se mantienen en constante actualizacion.</t>
  </si>
  <si>
    <t xml:space="preserve">No se avanza en la elaboracion del informe de activación de políticas de seguridad para la implementación del Protocolo de Internet versión 6 (IPV6). </t>
  </si>
  <si>
    <t>Se realizo la publicacion de 3 boletines de  seguridad, publicados en https://ti.udistrital.edu.co/boletines</t>
  </si>
  <si>
    <t>Se avanzó en el Indice de informacion clasificada y resevada, registro de activos de informacion y el esquema de publicación (unicamente el componente de documentos)</t>
  </si>
  <si>
    <t>se realizó mesa de trabajo interno de la SAAM donde se avaló los documentos de información clasificada y resevada, registro de activos de información y el esquema de publicación (unicamente el componente de documentos) que seran enviado a equipo de tecnico de seguridad de la información para su aval</t>
  </si>
  <si>
    <t>Se han realizado una mesa de trabjajo con  equipo tecnico de seguridad de la información para establecer el conjunto de base de datos abiertos que deben reportar las unidades, en las siguientes sesiones se cocretará el producto teniendo en cuenta el trabajo adelantado, Solicitamos cambiar el peridodo de ejecución para "toda la vigencia"</t>
  </si>
  <si>
    <t>Se adelantó la contratación de un profesional y tecnico para la elaboracion de la política de seguridad de la Información de la UDFJC</t>
  </si>
  <si>
    <t>Se adelanta el estudio de propuestas para adelantar convenio o acuerdo de intercambio de seguridad. La actividad se cerrará en el cuarto trimenste del 2022</t>
  </si>
  <si>
    <t>Se moderó de forma oportuna todas las listas de correos a cargo de la Secretaria General, discriminadas de las siguiente manera:
Lista General U. Distrital: 382
Lista de Profesores: 5
Lista de Egresados: 0
Lista Administrativos: 7
Lista CSU: 23
Lista CA: 23
Lista Profesores Planta: 1</t>
  </si>
  <si>
    <t>Se rescibe respuesta de la Oficina de Planeación y control en donde se ajustan los responsables de procedimientos de acuerdo al mapa de procesos</t>
  </si>
  <si>
    <t>Se ejecutaron en este III  trimestre  Auditorías /Seguimientos de gestión al proyecto de inversión 7896</t>
  </si>
  <si>
    <t>El informe corresponde al corte del 31-08-2022 que se presentó en septiembre de 2022.</t>
  </si>
  <si>
    <t>Para el tercer trimestre se publicaron 26 informes</t>
  </si>
  <si>
    <t>Para este trimestre no se realiza informe de la Rendición de Cuentas vigencia 2021, ejecutada el 27 de mayo de 2022 en Paiba.</t>
  </si>
  <si>
    <t>No se evidencian reuniones del CCCI para este Tercer trimestre.</t>
  </si>
  <si>
    <t>Se ejecuta en este trimestre  Seguimientos a los actos administrativos y normativos generados por parte de la alta dirección. En especial a la resolución de Rectoría de modificación del SRS -UD  y su Comité Técnico N. 534 del 29-09-2022.</t>
  </si>
  <si>
    <t>Se realizó los Seguimientos a los monitoreos en matería de Administración de Riegos y Control, y se reporta dicho informe con corte a la 31 de agosto.</t>
  </si>
  <si>
    <t>El Informe con consecutivo" 048 Seguimiento del MIR", se realizó en el mes de septiembre de 2022, según PAA.</t>
  </si>
  <si>
    <t>No se ejecutaron en este trimestre  Auditorías o Seguimientos especificamente en lo concerniente al Manual de Funciones.</t>
  </si>
  <si>
    <t>Se realizó capacitación al equipo OACI en temas de control interno y Planes de Mejoramiento y su aplicativo SISIFO evidenciadad en reunion del 22-09-2022 en la Sala de Juntas dela OACI.</t>
  </si>
  <si>
    <t>No se ejecutaron en este trimestre  Auditorías o Seguimientos especificamente en lo concerniente al Subsistema de Seguridad de la Información -SGSI.</t>
  </si>
  <si>
    <t>Se realizó  acompañamiento al Comité de Capacitaciones, según ACTA 03  del 05 de agosto de 2022</t>
  </si>
  <si>
    <t>Se vienen realizando los Seguimientos a los  Riegos de los Contratos, así como  tambien  a los CPS, identificados por los supervisores e interventores, durante el tercer trimestre.</t>
  </si>
  <si>
    <t>No se han establecido acciones o actividades sobre el Código de Integridad al interior de la Universidad por parte del responsable (DRH),  por lo cual no se ha ejecutado el Seguimiento.</t>
  </si>
  <si>
    <t>Se realizó auditoría al Informe de Gestión de la División Recursos Humanos en el primer trimestre</t>
  </si>
  <si>
    <t>Se vienen realizando los Seguimientos a los diferentes planes de mejoramiento, tanto internos como externos, entre elllos el de la Auditoría de Univalle, a través  del Aplicativo SÍSIFO.</t>
  </si>
  <si>
    <t>No se han establecido  Auditorías con base en la NTC-6047  para el segundo trimestre.</t>
  </si>
  <si>
    <t>No se han establecido  Auditorías con base en la NTC-6047  para el tercer trimestre.</t>
  </si>
  <si>
    <r>
      <t xml:space="preserve">Informe </t>
    </r>
    <r>
      <rPr>
        <i/>
        <sz val="12"/>
        <color theme="1"/>
        <rFont val="Calibri"/>
        <family val="2"/>
        <scheme val="minor"/>
      </rPr>
      <t xml:space="preserve">027 Estado Avance Implementacion MIPG  </t>
    </r>
    <r>
      <rPr>
        <sz val="12"/>
        <color theme="1"/>
        <rFont val="Calibri"/>
        <family val="2"/>
        <scheme val="minor"/>
      </rPr>
      <t>realizado el 28 de junio de 2022, según PAA.</t>
    </r>
  </si>
  <si>
    <t>Para el tercer trimestre no ejecutó Informe sobre el Estado Avance Implementacion MIPG, el cual se  realizó el 28 de junio de 2022, según PAA.</t>
  </si>
  <si>
    <t>Para el primer trimestre se publicaron  21 informes</t>
  </si>
  <si>
    <t>Para el primer trimestre se publicaron 21 informes</t>
  </si>
  <si>
    <t>Se procesaron todos la información recibida por la sección de contabilidad, para obtener los estados financieros de la Universidad Distrital Francisco José de Caldas.</t>
  </si>
  <si>
    <t>El informe de Monitoreo al Mapa de Riesgos, se entregó en el mes de septiembre, de acuerdo con la Circular de Rectoría enviada por la oficina Asesora de Planeación y Control, donde se muestra un cronograma con las fechas de entrega a las actividades solicitadas.</t>
  </si>
  <si>
    <t>La meta se cumplió en el segundo trimestre, se anexa captura pantalla  GRF-PR-003 MODIFICADO Y PUBLICADO EN SIGUD (contiene firma profesional) con el ajuste solicitado.</t>
  </si>
  <si>
    <t>se envía dentro de las fechas establecidas a la Oficina Asesora de Planeación, el informe correspondiente al monitoreo del 2do trimestre de la vigencia 2022, del Mapa Integral de Riesgos  con sus correspondientes soportes de manera aleatoria, por el volumen de información que reporta la Tesorería General.</t>
  </si>
  <si>
    <t>A la fecha no hay definido un Plan de Inducción y Reinducción para la Vigencia 2022.
Se iniciará fase de elaboración del Plan de Inducción y Reinducción en el Cuarto Trimestre contemplando la Vigencia 2023</t>
  </si>
  <si>
    <t>Se identificaron los responsables de cada uno de los documentos y se solicitó informe de actualización a más tardar para el viernes 4 de noviembre.</t>
  </si>
  <si>
    <t>Se proyectó Circular Interna N. 03 del 2022. A julio 30 de 2022, 179 funcionarios (administrativos y oficiales) realizaron la actualización de la Hoja de Vida y Declaración de Bienes y Rentas en el Sistema SIDEAP. 
Con relación a los contratistas, se aclara que la Oficina Asesora Jurídica es la encargada de gestionar que los contratistas realicen lo pertinente en el Sistema SIDEAP.</t>
  </si>
  <si>
    <t>Se registraron en la plataforma SIDEAP las novedades y situaciones administrativas reportadas a las División de Recursos Humanos así: 1 para julio, 1 para agosto y  1 para septiembre 2022 .</t>
  </si>
  <si>
    <t>Se elaboró el Plan Estratégico de Talento humano, junto con los Planes de Vacantes, Previsión de Recursos Humanos, Institucional de Capacitación e Incentivos Institucionales que están inmersos en él.
Continúa el trámite respectivo para su publicación y ejecución.</t>
  </si>
  <si>
    <t>Se han actualizado 135 Hojas de Vida digitalizadas en el aplicativo Prodygytek para las Hojas de Vida del personal de planta, pensionados y docentes de vinculación especial según las instrucciones dadas y de acuerdo a directrices institucionales vigentes; guardando la reserva y confidencialidad de la información. 
Se archivaron 101 Hojas de Vida en físico de pensionados y se actualizó 1 Hoja de Vida de personal de planta en el Archivo de la División, según las instrucciones dadas y de acuerdo a directrices institucionales vigentes; guardando la reserva y confidencialidad de la información. 
Se realizó inventario general de la documentación en físico que reposa en las instalaciones de la División fuera del Archivo.</t>
  </si>
  <si>
    <t xml:space="preserve">Se envió correo a los funcionarios que al 29 de julio de 2022 no habían cumplido con la obligación,  recordando su diligenciamiento oportuno </t>
  </si>
  <si>
    <t>A la fecha no se ha Actualizado el Procedimiento GDTH-PR-004. 
Se realizará actualización en el Cuarto Trimestre.</t>
  </si>
  <si>
    <t>A la fecha no se han iniciado las capacitaciones para la vigencia 2022.</t>
  </si>
  <si>
    <t xml:space="preserve">Se recibe propuesta del Plan de Bienestar Social e Incentivos para la vigencia 2022, pendiente de aprobación y publicación. </t>
  </si>
  <si>
    <t xml:space="preserve">Se reciben documentos en borrador para la Implementación de Teletrabajo, pendiente de aprobación y publicación. </t>
  </si>
  <si>
    <t>Dentro de los temas de las Capacitaciones a realizar se incluyó el Curso de "Gestión del Riesgo y Prevención de la Corrupción". Pendiente iniciar Capacitación.</t>
  </si>
  <si>
    <t>No se ha elaborado el Plan de Integridad 2022
Se evidencia Plan de Integridad 2021, el cuál no culminó en su totalidad.
Se inicia fase de elaboración Plan de Integridad 2022-2023</t>
  </si>
  <si>
    <t>Dentro de los Cursos incluidos en las Capacitaciones vigencia 2022, no hay ninguno que incluya temas dirigidos al desarrollo de competencias en TI.
Nos encontramos a la espera de que la Pontificia Universidad Javeriana nos confirme si como valor agregado nos pueden dar un Curso en Uso de la Plataforma Teems.</t>
  </si>
  <si>
    <t>-</t>
  </si>
  <si>
    <t>Se tiene previsto realizar la revisión para el IV trimestre de 2022</t>
  </si>
  <si>
    <t xml:space="preserve">A través de correo electrónico de socializó a los miembros del comité de conciliación el Informe de Éxito procesal de la defensa judicial durante el I semestre de 2022. se anexa informe de éxito. </t>
  </si>
  <si>
    <t>Los abogados de representación judicial mantienen depurado el siproj y con las  piezas procesales correspondientes a las tablas de retención de la Universidad. Adjunto base de datos procesos judiciales radicados en siproj.</t>
  </si>
  <si>
    <t xml:space="preserve">Se procedió a la actualización del procedimiento de defensa judicial -seguimiento y control de demandas en donde se tuvieron en cuenta las recomendaciones hechas en el plan de acción; se adjunta acta de actualización y el link del proceso https://sigud.udistrital.edu.co/vision/filesSIGUD/SIGUD%202018/Gestion%20Juridica/GJ-PR-004/#list </t>
  </si>
  <si>
    <t>A través de los correos electrónicos de fechas 19 de septiembre de 2022, se remitió al Ministerio Público informe de estudio de acciones de repetición llevadas en las sesiones del comité de conciliación de la vigencia 2022; se anexa oficio y correo electrónico de envío</t>
  </si>
  <si>
    <t>Teniendo en cuenta el Diagnóstico de revisión de documentación asociada al proceso de Servicio al Ciudadano, se estableció que era necesario actualizar 21 documentos (caracterización, formatos, procedimientos, indicadores, normograma, protocolos), para lo cual en el tercer trimestre se actualizaron trece (13) documentos, dejando un avance del 60%.</t>
  </si>
  <si>
    <t>Durante el tercer trimestre no se realizaron acciones que dieran cumplimiento a esta actividad, no obstante, en el cuarto trimestre se solicitará a la División de Recursos Físicos un informe del estado de la infraestructura respecto del cumplimiento de la NTC 6047 y demás normas de accesibilidad para personas en condición de accesibilidad.</t>
  </si>
  <si>
    <t>El equipo de la Oficina de Quejas, Reclamos y Atención al Ciudadano asistió a dos capacitaciones, con el fin de dar cumplimiento a esta actividad.
1. Taller "Cómo interactuar con personas con discapacidad visual". Duración: 3 horas
2. Taller de profundización en criterios de accesibilidad Resolución 1519 de 2020.
3. Taller de introducción en accesibilidad de contenidos digitales
4. Generalidades de Accesibilidad al Espacio Físico.
6. Comunicación en Lenguaje Claro</t>
  </si>
  <si>
    <t>Durante el tercer trimestre no se realizaron acciones que dieran cumplimiento a esta actividad, no obstante, en el cuarto trimestre se diseñaran los afiches que serán publicados en cada una de las siete sedes de mayor afluencia de ciudadanía de la Universidad.</t>
  </si>
  <si>
    <t xml:space="preserve">Se incluyó la nota de recolección de información bajo la Política de Protección y Tratamiento de Datos Personales Ley 1581 de 2015 y Resolución 436 de 2016, en los formatos en los cuales se recolectan datos personales tales como: SC-PR-003-FR-005, Registro de Atención Presencial y Telefónica   y SC-PR-003-FR-006, Encuesta de Percepción de Atención al Ciudadano  </t>
  </si>
  <si>
    <t>En el tercer trimestre se requirió realizar el cierre por desistimiento tácito de tres peticiones, para lo cual se proyectaron y firmaron tres constancias secretariales como acto administrativo que soporta la decisión del desistimiento tácito.</t>
  </si>
  <si>
    <t>Durante el tercer trimestre no se realizaron acciones que dieran cumplimiento a esta actividad, no obstante en el cuarto trimestre se programará una reunión con la Red de Datos UDNET para revisar la viabilidad de esta actividad con el apoyo tecnológico existente.</t>
  </si>
  <si>
    <t>Teniendo en cuenta que los planes de acción son dinámicos, una vez revisado y evaluado el documento a presentar, se estableció que este documento debía plantearse como una Guía de Participación Ciudadana (decisión interna tomada a través de acta de la OQRAC N° 005) en la cual se estableció el diagnostico de participación ciudadana en la Institución, documento aprobado por el gestor del proceso como corresponde.</t>
  </si>
  <si>
    <t>Durante el tercer trimestre no se desarrollaron las mesas de trabajo, no obstante, en el cuarto trimestre se planean realizar estas mesas de trabajo y desarrollar otros mecanismos de participación a través de la pagina web de la OQRAC.</t>
  </si>
  <si>
    <t>Teniendo en cuenta que los planes de acción son dinámicos, una vez revisado y evaluado el documento a presentar, se estableció que este documento debía plantearse como una Guía de Participación Ciudadana (Decisión interna tomada a través de acta de la OQRAC N° 005), dicha Guía fue publicada en la Pagina Web de la OQRAC para conocimiento de la comunidad universitaria y ciudadanía en general, adicionalmente se dispondrá en el cuarto trimestre un formulario para recibir observaciones que los diversos actores tengan acerca del documento.</t>
  </si>
  <si>
    <t>Durante el tercer trimestre no se realizaron acciones que dieran cumplimiento a esta actividad, no obstante, en el cuarto trimestre se consolidara la información obtenida de la publicación de los formularios de participación.</t>
  </si>
  <si>
    <t>Durante el tercer trimestre no se realizaron acciones que dieran cumplimiento a esta actividad, no obstante, en el cuarto trimestre se dejará proyectado el aparte del documento referente a gestión de tramites que se integrara al informe de gestión de 2022, para el espacio de Rendición de Cuentas.</t>
  </si>
  <si>
    <t>Durante el tercer trimestre no se realizaron acciones que dieran cumplimiento a esta actividad.</t>
  </si>
  <si>
    <t>Durante el tercer trimestre no se realizaron acciones que dieran cumplimiento a esta actividad, no obstante durante el cuarto trimestre se publicara una encuesta de satisfacción de los tramites existentes en la pagina web de la OQRAC, con el fin de conocer cuales tramites presentan mayor inconformidad  por la comunidad universitaria y ciudadanía en general, con el fin de priorizar la racionalización de dichos tramites</t>
  </si>
  <si>
    <t>Durante el tercer trimestre no se realizaron acciones que dieran cumplimiento a esta actividad, no obstante, esta encuesta se promoverá a partir de las bases de datos de los registros de atenciones por la OQRAC en el año 2022.</t>
  </si>
  <si>
    <t>Durante el tercer trimestre no se realizaron acciones que dieran cumplimiento a esta actividad, no obstante durante el cuarto trimestre se espera programar una reunión con la OAS.</t>
  </si>
  <si>
    <t>Actividad completada en el primer trimestre.</t>
  </si>
  <si>
    <t xml:space="preserve">No se hizo necesario realizar la solicitud al comité institucional de Gestión y Desempeño la aprobación de un plan de participación Ciudadana, toda vez que el documento que se estableció presentar mediante acta N° 005 OQRAC, es un "Guía de Participación Ciudadana", y que de conformidad con la "Guía de normalización de documentos para el sistema integrado de gestión SIGUD" las guías deben ser revisadas y aprobadas por le gestor del proceso, requisito surtido en la OQRAC. </t>
  </si>
  <si>
    <t xml:space="preserve">Se aprobó debidamente el procedimiento  SC-PR-006, Seguimiento índice de Transparencia y Acceso a la información </t>
  </si>
  <si>
    <t>Durante el tercer trimestre no se realizaron acciones que dieran cumplimiento a esta actividad, no obstante, se solicitará al Ministerio del Interior, la colaboración para capacitar a los colaboradores de la Oficina de Quejas, Reclamos y Atención al Ciudadano en este tema.</t>
  </si>
  <si>
    <t>Durante el tercer trimestre no se realizaron acciones que dieran cumplimiento a esta actividad, no obstante, se invitará a estas dependecias a desarrollar una reunión en torno a la actualización de la página web de conformidad con las normas de accesibilidad en especial la Resolución 1519 de 2020.</t>
  </si>
  <si>
    <t xml:space="preserve">La vicerrectoría  se encuentra en la revisión de la pertinencia en contenido, parámetro y demás, sobre la resolución para la austeridad el gasto. La revisión de los rubros objetos de austeridad también se encuentra en revisión y se tiene planificado terminar el informe a mediados del mes de noviembre de la presente vigencia.
Se está trabajando en una estrategia para generar el segundo informe según lo planificado.
</t>
  </si>
  <si>
    <t>La actividad fue cumplida en el segundo trimestre, con la participación en el ejercicio de Rendición de Cuentas llevado a cabo el 27 de mayo de 2022, presentando la información sobre la gestión presupuestal, contractual y de recursos físicos, humanos sobre la vigencia 2021</t>
  </si>
  <si>
    <t>En cumplimiento a la actividad planteada, la Vicerrectoría Administrativa y Financiera continúa con el cumplimiento de Circular 012 de 2018 donde se establece la Política de Cero Papel, mediante el manejo y gestion de la información de la VAF por medios electrónicos y magnético.</t>
  </si>
  <si>
    <t>Para el tercer trimestre se culminaron 8 contratos y se cuenta con 11 vigentes. La ejecución de los contratos y las diferentes obligaciones se cargan en el DRIVE https://drive.google.com/drive/folders/1OWmulAx-HtxtThK41FSLSMZGMBbcJqnl?usp=share_link
La información se encuentra ordenada por meses y dentro de cada mes se encuentra una carpeta por contratista donde se cargan las evidencias de la ejecución contractual.</t>
  </si>
  <si>
    <t>Se continúa con los funcionarios asignados en la VAF y no se han presentado desvinculación o traslados de servidores que afecten la gestión documental.</t>
  </si>
  <si>
    <t xml:space="preserve">
Los procesos de contratación se pueden evidenciar mediante el siguiente enlace https://contratacion.udistrital.edu.co
En el espacio relacionado se encuentran los procesos en las diferentes modalidades establecidas en el Estatuto 03 de Contratación de la Universidad de encuentran publicados.</t>
  </si>
  <si>
    <t xml:space="preserve">
La ejecución presupuestal se encuentra publicada y se puede evidenciar en el enlace https://viceadmin.udistrital.edu.co/seccion-presupuesto/index.php/ejecuciones-presupuestales/ejecucion-de-gastos-e-inversion 
La ejecución se publica mensualmente y a la fecha del presente reporte se encuentra actualizado con corte a octubre 2022.</t>
  </si>
  <si>
    <r>
      <rPr>
        <b/>
        <sz val="12"/>
        <color theme="1"/>
        <rFont val="Calibri"/>
        <family val="2"/>
        <scheme val="minor"/>
      </rPr>
      <t>AVANCES</t>
    </r>
    <r>
      <rPr>
        <sz val="12"/>
        <color theme="1"/>
        <rFont val="Calibri"/>
        <family val="2"/>
        <scheme val="minor"/>
      </rPr>
      <t xml:space="preserve">
1. Radicación ante la Asamblea Universitaria de documentos (planes y estatutos) que precisan cambios estructurales que dan soporte a una reforma administrativa. 
2. Análisis presupuestal en el marco de Plan de Adquisiciones para aforar. 
3. Solicitud de auditoria en la División de Recursos Humanos que coadyude a establecer mecanismos de intervención. 
</t>
    </r>
    <r>
      <rPr>
        <b/>
        <sz val="12"/>
        <color theme="1"/>
        <rFont val="Calibri"/>
        <family val="2"/>
        <scheme val="minor"/>
      </rPr>
      <t>DIFICULTADES</t>
    </r>
    <r>
      <rPr>
        <sz val="12"/>
        <color theme="1"/>
        <rFont val="Calibri"/>
        <family val="2"/>
        <scheme val="minor"/>
      </rPr>
      <t xml:space="preserve">
1. Equipo experto y dedicado 100% a la definición de una estrategia de intervención
</t>
    </r>
  </si>
  <si>
    <t>AVANCES
1. Definición de una dependencia encargada de realizar el análisis de intervención y ajuste de la planta administrativa que permita actualizar el manual de funciones. (Vicerrectoría Administrativa).
DIFICULTADES
1. Escenario de reforma estatutaría que reduce el campo de acción a un mecanismo de ajuste a la planta administrativa.</t>
  </si>
  <si>
    <t xml:space="preserve"> no se realizarón actividades en este periodo </t>
  </si>
  <si>
    <t>Se registró avance en la aplicación de las TRD asociadas a la campaña aplicando ando las TRD en las que se realizó jornadas de socilaización de las mismas.</t>
  </si>
  <si>
    <t>La meta se cumplió por parte de la Sección de Presupuesto en el segundo trimestre, cuando se anexó captura pantalla  GRF-PR-003 MODIFICADO Y PUBLICADO EN SIGUD (contiene firma profesional) con el ajuste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</si>
</sst>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sz val="11"/>
      <color theme="1"/>
      <name val="Calibri"/>
      <family val="2"/>
      <scheme val="minor"/>
    </font>
    <font>
      <b/>
      <sz val="11"/>
      <color theme="1"/>
      <name val="Calibri"/>
      <family val="2"/>
      <scheme val="minor"/>
    </font>
    <font>
      <b/>
      <sz val="12"/>
      <color theme="0"/>
      <name val="Calibri "/>
    </font>
    <font>
      <sz val="12"/>
      <color theme="1"/>
      <name val="Calibri"/>
      <family val="2"/>
      <scheme val="minor"/>
    </font>
    <font>
      <b/>
      <sz val="12"/>
      <name val="Calibri"/>
      <family val="2"/>
      <scheme val="minor"/>
    </font>
    <font>
      <sz val="10"/>
      <name val="Calibri"/>
      <family val="2"/>
      <scheme val="minor"/>
    </font>
    <font>
      <sz val="12"/>
      <name val="Calibri"/>
      <family val="2"/>
      <scheme val="minor"/>
    </font>
    <font>
      <b/>
      <sz val="12"/>
      <color theme="1"/>
      <name val="Calibri"/>
      <family val="2"/>
      <scheme val="minor"/>
    </font>
    <font>
      <b/>
      <sz val="12"/>
      <color theme="0"/>
      <name val="Calibri"/>
      <family val="2"/>
      <scheme val="minor"/>
    </font>
    <font>
      <u/>
      <sz val="12"/>
      <color theme="1"/>
      <name val="Calibri"/>
      <family val="2"/>
      <scheme val="minor"/>
    </font>
    <font>
      <b/>
      <sz val="9"/>
      <color indexed="81"/>
      <name val="Tahoma"/>
      <family val="2"/>
    </font>
    <font>
      <sz val="11"/>
      <name val="Calibri"/>
      <family val="2"/>
      <scheme val="minor"/>
    </font>
    <font>
      <sz val="11"/>
      <color theme="1"/>
      <name val="Calibri "/>
    </font>
    <font>
      <sz val="11"/>
      <color rgb="FF000000"/>
      <name val="Calibri "/>
    </font>
    <font>
      <sz val="11"/>
      <color theme="1"/>
      <name val="Calibri"/>
      <family val="2"/>
    </font>
    <font>
      <sz val="11"/>
      <name val="Calibri"/>
      <family val="2"/>
      <charset val="1"/>
    </font>
    <font>
      <sz val="12"/>
      <color theme="1"/>
      <name val="Calibri"/>
      <family val="2"/>
    </font>
    <font>
      <sz val="12"/>
      <color theme="1"/>
      <name val="Calibri"/>
      <family val="2"/>
    </font>
    <font>
      <u/>
      <sz val="12"/>
      <color theme="1"/>
      <name val="Calibri"/>
      <family val="2"/>
    </font>
    <font>
      <sz val="12"/>
      <color theme="1"/>
      <name val="Calibri"/>
      <family val="2"/>
    </font>
    <font>
      <sz val="12"/>
      <color theme="1"/>
      <name val="Calibri (Cuerpo)"/>
    </font>
    <font>
      <i/>
      <sz val="12"/>
      <color theme="1"/>
      <name val="Calibri"/>
      <family val="2"/>
      <scheme val="minor"/>
    </font>
  </fonts>
  <fills count="11">
    <fill>
      <patternFill patternType="none"/>
    </fill>
    <fill>
      <patternFill patternType="gray125"/>
    </fill>
    <fill>
      <patternFill patternType="solid">
        <fgColor theme="5"/>
        <bgColor indexed="64"/>
      </patternFill>
    </fill>
    <fill>
      <patternFill patternType="solid">
        <fgColor rgb="FF0070C0"/>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rgb="FFDEEAF6"/>
        <bgColor rgb="FFDEEAF6"/>
      </patternFill>
    </fill>
    <fill>
      <patternFill patternType="solid">
        <fgColor rgb="FFC5E0B3"/>
        <bgColor rgb="FFC5E0B3"/>
      </patternFill>
    </fill>
    <fill>
      <patternFill patternType="solid">
        <fgColor rgb="FFC5E0B3"/>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262">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4"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4" borderId="0" xfId="0" applyFont="1" applyFill="1" applyAlignment="1" applyProtection="1">
      <alignment horizontal="justify" vertical="center" wrapText="1"/>
      <protection locked="0"/>
    </xf>
    <xf numFmtId="0" fontId="4" fillId="5" borderId="2" xfId="0" applyFont="1" applyFill="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7" borderId="3" xfId="0" applyFont="1" applyFill="1" applyBorder="1" applyAlignment="1" applyProtection="1">
      <alignment horizontal="justify" vertical="center" wrapText="1"/>
      <protection locked="0"/>
    </xf>
    <xf numFmtId="0" fontId="4" fillId="5" borderId="3" xfId="0" applyFont="1" applyFill="1" applyBorder="1" applyAlignment="1" applyProtection="1">
      <alignment horizontal="justify" vertical="center" wrapText="1"/>
      <protection locked="0"/>
    </xf>
    <xf numFmtId="0" fontId="4" fillId="5" borderId="14" xfId="0" applyFont="1" applyFill="1" applyBorder="1" applyAlignment="1" applyProtection="1">
      <alignment horizontal="justify" vertical="center" wrapText="1"/>
      <protection locked="0"/>
    </xf>
    <xf numFmtId="1" fontId="4" fillId="4" borderId="0" xfId="0" applyNumberFormat="1" applyFont="1" applyFill="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4" borderId="0" xfId="0"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9" fontId="4" fillId="7" borderId="3" xfId="1" applyFont="1" applyFill="1" applyBorder="1" applyAlignment="1" applyProtection="1">
      <alignment horizontal="center" vertical="center" wrapText="1"/>
    </xf>
    <xf numFmtId="9" fontId="4" fillId="5" borderId="3" xfId="1" applyFont="1" applyFill="1" applyBorder="1" applyAlignment="1" applyProtection="1">
      <alignment horizontal="center" vertical="center" wrapText="1"/>
    </xf>
    <xf numFmtId="9" fontId="4" fillId="5" borderId="3" xfId="1" applyFont="1" applyFill="1" applyBorder="1" applyAlignment="1" applyProtection="1">
      <alignment horizontal="center" vertical="center" wrapText="1"/>
      <protection locked="0"/>
    </xf>
    <xf numFmtId="0" fontId="10" fillId="4" borderId="0" xfId="0" applyFont="1" applyFill="1" applyAlignment="1" applyProtection="1">
      <alignment horizontal="center" vertical="center" wrapText="1"/>
    </xf>
    <xf numFmtId="0" fontId="5" fillId="4"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4" fillId="4" borderId="0" xfId="0" applyNumberFormat="1" applyFont="1" applyFill="1" applyAlignment="1" applyProtection="1">
      <alignment horizontal="justify" vertical="center" wrapText="1"/>
      <protection locked="0"/>
    </xf>
    <xf numFmtId="0" fontId="0" fillId="5" borderId="0" xfId="0" applyFill="1" applyAlignment="1">
      <alignment horizontal="center" vertical="center" wrapText="1"/>
    </xf>
    <xf numFmtId="0" fontId="0" fillId="5" borderId="0" xfId="0" applyFont="1" applyFill="1" applyAlignment="1">
      <alignment horizontal="center" vertical="center" wrapText="1"/>
    </xf>
    <xf numFmtId="0" fontId="3" fillId="2" borderId="26" xfId="0" applyFont="1" applyFill="1" applyBorder="1" applyAlignment="1" applyProtection="1">
      <alignment horizontal="center" vertical="center" wrapText="1"/>
    </xf>
    <xf numFmtId="9" fontId="4" fillId="7" borderId="15" xfId="1" applyFont="1" applyFill="1" applyBorder="1" applyAlignment="1" applyProtection="1">
      <alignment horizontal="center" vertical="center" wrapText="1"/>
    </xf>
    <xf numFmtId="0" fontId="4" fillId="7" borderId="15" xfId="0" applyFont="1" applyFill="1" applyBorder="1" applyAlignment="1" applyProtection="1">
      <alignment horizontal="justify" vertical="center" wrapText="1"/>
      <protection locked="0"/>
    </xf>
    <xf numFmtId="9" fontId="4" fillId="5" borderId="15" xfId="1" applyFont="1" applyFill="1" applyBorder="1" applyAlignment="1" applyProtection="1">
      <alignment horizontal="center" vertical="center" wrapText="1"/>
    </xf>
    <xf numFmtId="0" fontId="4" fillId="5" borderId="15" xfId="0" applyFont="1" applyFill="1" applyBorder="1" applyAlignment="1" applyProtection="1">
      <alignment horizontal="justify" vertical="center" wrapText="1"/>
      <protection locked="0"/>
    </xf>
    <xf numFmtId="9" fontId="4" fillId="5" borderId="15" xfId="1" applyFont="1" applyFill="1" applyBorder="1" applyAlignment="1" applyProtection="1">
      <alignment horizontal="center" vertical="center" wrapText="1"/>
      <protection locked="0"/>
    </xf>
    <xf numFmtId="0" fontId="4" fillId="5" borderId="16" xfId="0" applyFont="1" applyFill="1" applyBorder="1" applyAlignment="1" applyProtection="1">
      <alignment horizontal="justify" vertical="center" wrapText="1"/>
      <protection locked="0"/>
    </xf>
    <xf numFmtId="9" fontId="4" fillId="7" borderId="28" xfId="1" applyFont="1" applyFill="1" applyBorder="1" applyAlignment="1" applyProtection="1">
      <alignment horizontal="center" vertical="center" wrapText="1"/>
    </xf>
    <xf numFmtId="0" fontId="4" fillId="7" borderId="28" xfId="0" applyFont="1" applyFill="1" applyBorder="1" applyAlignment="1" applyProtection="1">
      <alignment horizontal="justify" vertical="center" wrapText="1"/>
      <protection locked="0"/>
    </xf>
    <xf numFmtId="9" fontId="4" fillId="5" borderId="28" xfId="1" applyFont="1" applyFill="1" applyBorder="1" applyAlignment="1" applyProtection="1">
      <alignment horizontal="center" vertical="center" wrapText="1"/>
    </xf>
    <xf numFmtId="0" fontId="4" fillId="5" borderId="28" xfId="0" applyFont="1" applyFill="1" applyBorder="1" applyAlignment="1" applyProtection="1">
      <alignment horizontal="justify" vertical="center" wrapText="1"/>
      <protection locked="0"/>
    </xf>
    <xf numFmtId="9" fontId="4" fillId="5" borderId="28" xfId="1" applyFont="1" applyFill="1" applyBorder="1" applyAlignment="1" applyProtection="1">
      <alignment horizontal="center" vertical="center" wrapText="1"/>
      <protection locked="0"/>
    </xf>
    <xf numFmtId="0" fontId="4" fillId="5" borderId="29" xfId="0" applyFont="1" applyFill="1" applyBorder="1" applyAlignment="1" applyProtection="1">
      <alignment horizontal="justify" vertical="center" wrapText="1"/>
      <protection locked="0"/>
    </xf>
    <xf numFmtId="9" fontId="4" fillId="7" borderId="1" xfId="1" applyFont="1" applyFill="1" applyBorder="1" applyAlignment="1" applyProtection="1">
      <alignment horizontal="center" vertical="center" wrapText="1"/>
    </xf>
    <xf numFmtId="0" fontId="4" fillId="7" borderId="1" xfId="0" applyFont="1" applyFill="1" applyBorder="1" applyAlignment="1" applyProtection="1">
      <alignment horizontal="justify" vertical="center" wrapText="1"/>
      <protection locked="0"/>
    </xf>
    <xf numFmtId="9" fontId="4" fillId="5" borderId="1" xfId="1" applyFont="1" applyFill="1" applyBorder="1" applyAlignment="1" applyProtection="1">
      <alignment horizontal="center" vertical="center" wrapText="1"/>
    </xf>
    <xf numFmtId="0" fontId="4" fillId="5" borderId="1" xfId="0" applyFont="1" applyFill="1" applyBorder="1" applyAlignment="1" applyProtection="1">
      <alignment horizontal="justify" vertical="center" wrapText="1"/>
      <protection locked="0"/>
    </xf>
    <xf numFmtId="9" fontId="4" fillId="5" borderId="1" xfId="1" applyFont="1"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32" xfId="0" applyFont="1" applyFill="1" applyBorder="1" applyAlignment="1" applyProtection="1">
      <alignment horizontal="center" vertical="center" wrapText="1"/>
    </xf>
    <xf numFmtId="9" fontId="4" fillId="5" borderId="33" xfId="1" applyFont="1" applyFill="1" applyBorder="1" applyAlignment="1" applyProtection="1">
      <alignment horizontal="justify" vertical="center" wrapText="1"/>
      <protection locked="0"/>
    </xf>
    <xf numFmtId="9" fontId="4" fillId="5" borderId="10" xfId="1" applyFont="1" applyFill="1" applyBorder="1" applyAlignment="1" applyProtection="1">
      <alignment horizontal="justify" vertical="center" wrapText="1"/>
      <protection locked="0"/>
    </xf>
    <xf numFmtId="9" fontId="4" fillId="5" borderId="34" xfId="1" applyFont="1" applyFill="1" applyBorder="1" applyAlignment="1" applyProtection="1">
      <alignment horizontal="justify" vertical="center" wrapText="1"/>
      <protection locked="0"/>
    </xf>
    <xf numFmtId="9" fontId="4" fillId="5" borderId="25" xfId="1" applyFont="1" applyFill="1" applyBorder="1" applyAlignment="1" applyProtection="1">
      <alignment horizontal="justify" vertical="center" wrapText="1"/>
      <protection locked="0"/>
    </xf>
    <xf numFmtId="164" fontId="4" fillId="7" borderId="7" xfId="0" applyNumberFormat="1" applyFont="1" applyFill="1" applyBorder="1" applyAlignment="1" applyProtection="1">
      <alignment horizontal="center" vertical="center" wrapText="1"/>
      <protection locked="0"/>
    </xf>
    <xf numFmtId="164" fontId="4" fillId="7" borderId="8"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164" fontId="4" fillId="7" borderId="3" xfId="0" applyNumberFormat="1" applyFont="1" applyFill="1" applyBorder="1" applyAlignment="1" applyProtection="1">
      <alignment horizontal="center" vertical="center" wrapText="1"/>
      <protection locked="0"/>
    </xf>
    <xf numFmtId="164" fontId="4" fillId="7" borderId="30" xfId="0" applyNumberFormat="1" applyFont="1" applyFill="1" applyBorder="1" applyAlignment="1" applyProtection="1">
      <alignment horizontal="center" vertical="center" wrapText="1"/>
      <protection locked="0"/>
    </xf>
    <xf numFmtId="164" fontId="4" fillId="7" borderId="15" xfId="0" applyNumberFormat="1" applyFont="1" applyFill="1" applyBorder="1" applyAlignment="1" applyProtection="1">
      <alignment horizontal="center" vertical="center" wrapText="1"/>
      <protection locked="0"/>
    </xf>
    <xf numFmtId="164" fontId="4" fillId="5" borderId="1" xfId="0" applyNumberFormat="1" applyFont="1" applyFill="1" applyBorder="1" applyAlignment="1" applyProtection="1">
      <alignment horizontal="center" vertical="center" wrapText="1"/>
      <protection locked="0"/>
    </xf>
    <xf numFmtId="164" fontId="4" fillId="5" borderId="3" xfId="0" applyNumberFormat="1" applyFont="1" applyFill="1" applyBorder="1" applyAlignment="1" applyProtection="1">
      <alignment horizontal="center" vertical="center" wrapText="1"/>
      <protection locked="0"/>
    </xf>
    <xf numFmtId="164" fontId="4" fillId="5" borderId="15"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 xfId="0" applyNumberFormat="1"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4" fillId="0" borderId="3" xfId="0" applyFont="1" applyBorder="1" applyAlignment="1" applyProtection="1">
      <alignment horizontal="justify" vertical="center" wrapText="1"/>
    </xf>
    <xf numFmtId="0" fontId="4" fillId="0" borderId="3" xfId="0" applyFont="1" applyFill="1" applyBorder="1" applyAlignment="1" applyProtection="1">
      <alignment horizontal="justify" vertical="center" wrapText="1"/>
    </xf>
    <xf numFmtId="9" fontId="4" fillId="0" borderId="3" xfId="0" applyNumberFormat="1" applyFont="1" applyFill="1" applyBorder="1" applyAlignment="1" applyProtection="1">
      <alignment horizontal="center" vertical="center" wrapText="1"/>
    </xf>
    <xf numFmtId="9" fontId="4" fillId="0" borderId="3" xfId="0" applyNumberFormat="1" applyFont="1" applyBorder="1" applyAlignment="1" applyProtection="1">
      <alignment horizontal="justify" vertical="center" wrapText="1"/>
    </xf>
    <xf numFmtId="0" fontId="4" fillId="0" borderId="3"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4" fillId="0" borderId="15" xfId="0" applyFont="1" applyBorder="1" applyAlignment="1" applyProtection="1">
      <alignment horizontal="justify" vertical="center" wrapText="1"/>
    </xf>
    <xf numFmtId="0" fontId="4" fillId="0" borderId="15" xfId="0" applyFont="1" applyFill="1" applyBorder="1" applyAlignment="1" applyProtection="1">
      <alignment horizontal="justify" vertical="center" wrapText="1"/>
    </xf>
    <xf numFmtId="9" fontId="4" fillId="0" borderId="1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xf>
    <xf numFmtId="0" fontId="4" fillId="0" borderId="3" xfId="0" applyNumberFormat="1" applyFont="1" applyBorder="1" applyAlignment="1" applyProtection="1">
      <alignment horizontal="center" vertical="center" wrapText="1"/>
    </xf>
    <xf numFmtId="0" fontId="4" fillId="0" borderId="15" xfId="0" applyNumberFormat="1" applyFont="1" applyBorder="1" applyAlignment="1" applyProtection="1">
      <alignment horizontal="center" vertical="center" wrapText="1"/>
    </xf>
    <xf numFmtId="9" fontId="4" fillId="0" borderId="3" xfId="1" applyFont="1" applyBorder="1" applyAlignment="1" applyProtection="1">
      <alignment horizontal="center" vertical="center" wrapText="1"/>
    </xf>
    <xf numFmtId="0" fontId="4" fillId="0" borderId="31" xfId="0" applyFont="1" applyBorder="1" applyAlignment="1" applyProtection="1">
      <alignment horizontal="justify" vertical="center" wrapText="1"/>
    </xf>
    <xf numFmtId="0" fontId="4" fillId="0" borderId="1" xfId="0" applyFont="1" applyFill="1" applyBorder="1" applyAlignment="1" applyProtection="1">
      <alignment vertical="center" wrapText="1"/>
    </xf>
    <xf numFmtId="0" fontId="12"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9" fontId="4" fillId="0" borderId="1" xfId="1" applyFont="1" applyBorder="1" applyAlignment="1" applyProtection="1">
      <alignment horizontal="center" vertical="center" wrapText="1"/>
    </xf>
    <xf numFmtId="0" fontId="4" fillId="5" borderId="3" xfId="0" applyFont="1" applyFill="1" applyBorder="1" applyAlignment="1" applyProtection="1">
      <alignment horizontal="justify" vertical="center" wrapText="1"/>
    </xf>
    <xf numFmtId="9" fontId="4" fillId="0" borderId="3" xfId="1" applyFont="1" applyFill="1" applyBorder="1" applyAlignment="1" applyProtection="1">
      <alignment horizontal="center" vertical="center" wrapText="1"/>
    </xf>
    <xf numFmtId="9" fontId="4" fillId="0" borderId="3" xfId="0" applyNumberFormat="1" applyFont="1" applyFill="1" applyBorder="1" applyAlignment="1" applyProtection="1">
      <alignment horizontal="justify" vertical="center" wrapText="1"/>
    </xf>
    <xf numFmtId="0" fontId="4" fillId="0" borderId="3" xfId="0" applyFont="1" applyBorder="1" applyAlignment="1" applyProtection="1">
      <alignment horizontal="center" vertical="center" wrapText="1"/>
    </xf>
    <xf numFmtId="1" fontId="4" fillId="0" borderId="3" xfId="0" applyNumberFormat="1"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7" fillId="0" borderId="3" xfId="0" applyFont="1" applyBorder="1" applyAlignment="1" applyProtection="1">
      <alignment horizontal="justify" vertical="center" wrapText="1"/>
    </xf>
    <xf numFmtId="0" fontId="7" fillId="0" borderId="3" xfId="0" applyFont="1" applyBorder="1" applyAlignment="1" applyProtection="1">
      <alignment horizontal="center" vertical="center" wrapText="1"/>
    </xf>
    <xf numFmtId="0" fontId="13" fillId="0" borderId="3" xfId="0" applyFont="1" applyBorder="1" applyAlignment="1" applyProtection="1">
      <alignment horizontal="justify" vertical="center" wrapText="1"/>
    </xf>
    <xf numFmtId="9" fontId="4" fillId="0" borderId="3" xfId="0" applyNumberFormat="1" applyFont="1" applyBorder="1" applyAlignment="1" applyProtection="1">
      <alignment horizontal="center" vertical="center" wrapText="1"/>
    </xf>
    <xf numFmtId="0" fontId="14" fillId="0" borderId="3" xfId="0" applyFont="1" applyBorder="1" applyAlignment="1" applyProtection="1">
      <alignment horizontal="justify" vertical="center" wrapText="1"/>
    </xf>
    <xf numFmtId="0" fontId="15" fillId="0" borderId="3" xfId="0" applyFont="1" applyBorder="1" applyAlignment="1" applyProtection="1">
      <alignment horizontal="left" vertical="center" wrapText="1"/>
    </xf>
    <xf numFmtId="0" fontId="15" fillId="0" borderId="15" xfId="0" applyFont="1" applyBorder="1" applyAlignment="1" applyProtection="1">
      <alignment vertical="center" wrapText="1"/>
    </xf>
    <xf numFmtId="0" fontId="15" fillId="0" borderId="1" xfId="0" applyFont="1" applyBorder="1" applyAlignment="1" applyProtection="1">
      <alignment horizontal="justify" vertical="center" wrapText="1"/>
    </xf>
    <xf numFmtId="0" fontId="16" fillId="0" borderId="3" xfId="0" applyFont="1" applyBorder="1" applyAlignment="1" applyProtection="1">
      <alignment horizontal="justify" vertical="center" wrapText="1"/>
    </xf>
    <xf numFmtId="0" fontId="4" fillId="4" borderId="3" xfId="0" applyFont="1" applyFill="1" applyBorder="1" applyAlignment="1" applyProtection="1">
      <alignment horizontal="justify" vertical="center" wrapText="1"/>
    </xf>
    <xf numFmtId="0" fontId="15" fillId="0" borderId="3" xfId="0" applyFont="1" applyBorder="1" applyAlignment="1" applyProtection="1">
      <alignment horizontal="justify" vertical="center" wrapText="1"/>
    </xf>
    <xf numFmtId="14" fontId="4" fillId="0" borderId="3" xfId="0" applyNumberFormat="1" applyFont="1" applyBorder="1" applyAlignment="1" applyProtection="1">
      <alignment horizontal="justify" vertical="center" wrapText="1"/>
    </xf>
    <xf numFmtId="0" fontId="4" fillId="4" borderId="3" xfId="0" applyFont="1" applyFill="1" applyBorder="1" applyAlignment="1" applyProtection="1">
      <alignment horizontal="justify" vertical="top" wrapText="1"/>
    </xf>
    <xf numFmtId="0" fontId="4" fillId="4" borderId="3" xfId="0" applyFont="1" applyFill="1" applyBorder="1" applyAlignment="1" applyProtection="1">
      <alignment horizontal="center" vertical="center" wrapText="1"/>
    </xf>
    <xf numFmtId="0" fontId="0" fillId="4" borderId="3" xfId="0" applyFill="1" applyBorder="1" applyAlignment="1" applyProtection="1">
      <alignment horizontal="justify" vertical="center" wrapText="1"/>
    </xf>
    <xf numFmtId="0" fontId="17" fillId="0" borderId="3" xfId="0" applyFont="1" applyBorder="1" applyAlignment="1" applyProtection="1">
      <alignment horizontal="left" vertical="center" wrapText="1"/>
    </xf>
    <xf numFmtId="0" fontId="7" fillId="4" borderId="3" xfId="0" applyFont="1" applyFill="1" applyBorder="1" applyAlignment="1" applyProtection="1">
      <alignment horizontal="center" vertical="center" wrapText="1"/>
    </xf>
    <xf numFmtId="0" fontId="15" fillId="0" borderId="3" xfId="0" applyFont="1" applyBorder="1" applyAlignment="1" applyProtection="1">
      <alignment vertical="center" wrapText="1"/>
    </xf>
    <xf numFmtId="9" fontId="4" fillId="0" borderId="15" xfId="0" applyNumberFormat="1" applyFont="1" applyBorder="1" applyAlignment="1" applyProtection="1">
      <alignment horizontal="center" vertical="center" wrapText="1"/>
    </xf>
    <xf numFmtId="164" fontId="4" fillId="7" borderId="8"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164" fontId="4" fillId="7" borderId="7" xfId="0" applyNumberFormat="1" applyFont="1" applyFill="1" applyBorder="1" applyAlignment="1" applyProtection="1">
      <alignment horizontal="center" vertical="center" wrapText="1"/>
    </xf>
    <xf numFmtId="164" fontId="4" fillId="5" borderId="3" xfId="0" applyNumberFormat="1" applyFont="1" applyFill="1" applyBorder="1" applyAlignment="1" applyProtection="1">
      <alignment horizontal="center" vertical="center" wrapText="1"/>
    </xf>
    <xf numFmtId="164" fontId="4" fillId="7" borderId="3" xfId="0" applyNumberFormat="1" applyFont="1" applyFill="1" applyBorder="1" applyAlignment="1" applyProtection="1">
      <alignment horizontal="center" vertical="center" wrapText="1"/>
    </xf>
    <xf numFmtId="9" fontId="4" fillId="5" borderId="9" xfId="1" applyFont="1" applyFill="1" applyBorder="1" applyAlignment="1" applyProtection="1">
      <alignment horizontal="center" vertical="center" wrapText="1"/>
      <protection locked="0"/>
    </xf>
    <xf numFmtId="0" fontId="8" fillId="0" borderId="35" xfId="0" applyFont="1" applyBorder="1" applyAlignment="1" applyProtection="1">
      <alignment horizontal="center" vertical="center" wrapText="1"/>
    </xf>
    <xf numFmtId="0" fontId="4" fillId="0" borderId="28" xfId="0" applyFont="1" applyBorder="1" applyAlignment="1" applyProtection="1">
      <alignment horizontal="justify" vertical="center" wrapText="1"/>
    </xf>
    <xf numFmtId="0" fontId="4" fillId="0" borderId="28" xfId="0" applyFont="1" applyFill="1" applyBorder="1" applyAlignment="1" applyProtection="1">
      <alignment horizontal="justify" vertical="center" wrapText="1"/>
    </xf>
    <xf numFmtId="0" fontId="4" fillId="0" borderId="28" xfId="0" applyFont="1" applyFill="1" applyBorder="1" applyAlignment="1" applyProtection="1">
      <alignment horizontal="center" vertical="center" wrapText="1"/>
    </xf>
    <xf numFmtId="164" fontId="4" fillId="7" borderId="28" xfId="0" applyNumberFormat="1" applyFont="1" applyFill="1" applyBorder="1" applyAlignment="1" applyProtection="1">
      <alignment horizontal="center" vertical="center" wrapText="1"/>
      <protection locked="0"/>
    </xf>
    <xf numFmtId="164" fontId="4" fillId="5" borderId="28" xfId="0" applyNumberFormat="1" applyFont="1" applyFill="1" applyBorder="1" applyAlignment="1" applyProtection="1">
      <alignment horizontal="center" vertical="center" wrapText="1"/>
    </xf>
    <xf numFmtId="164" fontId="4" fillId="5" borderId="28" xfId="0" applyNumberFormat="1" applyFont="1" applyFill="1" applyBorder="1" applyAlignment="1" applyProtection="1">
      <alignment horizontal="center" vertical="center" wrapText="1"/>
      <protection locked="0"/>
    </xf>
    <xf numFmtId="9" fontId="4" fillId="5" borderId="22" xfId="1" applyFont="1" applyFill="1" applyBorder="1" applyAlignment="1" applyProtection="1">
      <alignment horizontal="center" vertical="center" wrapText="1"/>
      <protection locked="0"/>
    </xf>
    <xf numFmtId="9" fontId="4" fillId="5" borderId="13" xfId="1" applyFont="1" applyFill="1" applyBorder="1" applyAlignment="1" applyProtection="1">
      <alignment horizontal="center" vertical="center" wrapText="1"/>
      <protection locked="0"/>
    </xf>
    <xf numFmtId="9" fontId="4" fillId="0" borderId="28" xfId="0" applyNumberFormat="1" applyFont="1" applyFill="1" applyBorder="1" applyAlignment="1" applyProtection="1">
      <alignment horizontal="center" vertical="center" wrapText="1"/>
    </xf>
    <xf numFmtId="164" fontId="4" fillId="7" borderId="35" xfId="0" applyNumberFormat="1" applyFont="1" applyFill="1" applyBorder="1" applyAlignment="1" applyProtection="1">
      <alignment horizontal="center" vertical="center" wrapText="1"/>
      <protection locked="0"/>
    </xf>
    <xf numFmtId="164" fontId="4" fillId="7" borderId="30" xfId="0" applyNumberFormat="1" applyFont="1" applyFill="1" applyBorder="1" applyAlignment="1" applyProtection="1">
      <alignment horizontal="center" vertical="center" wrapText="1"/>
    </xf>
    <xf numFmtId="164" fontId="4" fillId="5" borderId="15" xfId="0" applyNumberFormat="1" applyFont="1" applyFill="1" applyBorder="1" applyAlignment="1" applyProtection="1">
      <alignment horizontal="center" vertical="center" wrapText="1"/>
    </xf>
    <xf numFmtId="9" fontId="4" fillId="5" borderId="27" xfId="1"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wrapText="1"/>
    </xf>
    <xf numFmtId="0" fontId="4" fillId="0" borderId="37" xfId="0" applyFont="1" applyBorder="1" applyAlignment="1" applyProtection="1">
      <alignment horizontal="justify" vertical="center" wrapText="1"/>
    </xf>
    <xf numFmtId="0" fontId="4" fillId="0" borderId="37" xfId="0" applyNumberFormat="1" applyFont="1" applyBorder="1" applyAlignment="1" applyProtection="1">
      <alignment horizontal="center" vertical="center" wrapText="1"/>
    </xf>
    <xf numFmtId="164" fontId="4" fillId="7" borderId="36" xfId="0" applyNumberFormat="1" applyFont="1" applyFill="1" applyBorder="1" applyAlignment="1" applyProtection="1">
      <alignment horizontal="center" vertical="center" wrapText="1"/>
    </xf>
    <xf numFmtId="164" fontId="4" fillId="7" borderId="37" xfId="0" applyNumberFormat="1" applyFont="1" applyFill="1" applyBorder="1" applyAlignment="1" applyProtection="1">
      <alignment horizontal="center" vertical="center" wrapText="1"/>
      <protection locked="0"/>
    </xf>
    <xf numFmtId="9" fontId="4" fillId="7" borderId="37" xfId="1" applyFont="1" applyFill="1" applyBorder="1" applyAlignment="1" applyProtection="1">
      <alignment horizontal="center" vertical="center" wrapText="1"/>
    </xf>
    <xf numFmtId="0" fontId="4" fillId="7" borderId="37" xfId="0" applyFont="1" applyFill="1" applyBorder="1" applyAlignment="1" applyProtection="1">
      <alignment horizontal="justify" vertical="center" wrapText="1"/>
      <protection locked="0"/>
    </xf>
    <xf numFmtId="164" fontId="4" fillId="5" borderId="37" xfId="0" applyNumberFormat="1" applyFont="1" applyFill="1" applyBorder="1" applyAlignment="1" applyProtection="1">
      <alignment horizontal="center" vertical="center" wrapText="1"/>
    </xf>
    <xf numFmtId="164" fontId="4" fillId="5" borderId="37" xfId="0" applyNumberFormat="1" applyFont="1" applyFill="1" applyBorder="1" applyAlignment="1" applyProtection="1">
      <alignment horizontal="center" vertical="center" wrapText="1"/>
      <protection locked="0"/>
    </xf>
    <xf numFmtId="9" fontId="4" fillId="5" borderId="37" xfId="1" applyFont="1" applyFill="1" applyBorder="1" applyAlignment="1" applyProtection="1">
      <alignment horizontal="center" vertical="center" wrapText="1"/>
    </xf>
    <xf numFmtId="0" fontId="4" fillId="5" borderId="37" xfId="0" applyFont="1" applyFill="1" applyBorder="1" applyAlignment="1" applyProtection="1">
      <alignment horizontal="justify" vertical="center" wrapText="1"/>
      <protection locked="0"/>
    </xf>
    <xf numFmtId="9" fontId="4" fillId="5" borderId="24" xfId="1" applyFont="1" applyFill="1" applyBorder="1" applyAlignment="1" applyProtection="1">
      <alignment horizontal="justify" vertical="center" wrapText="1"/>
      <protection locked="0"/>
    </xf>
    <xf numFmtId="9" fontId="4" fillId="5" borderId="18" xfId="1" applyFont="1" applyFill="1" applyBorder="1" applyAlignment="1" applyProtection="1">
      <alignment horizontal="center" vertical="center" wrapText="1"/>
      <protection locked="0"/>
    </xf>
    <xf numFmtId="0" fontId="4" fillId="5" borderId="38" xfId="0" applyFont="1" applyFill="1" applyBorder="1" applyAlignment="1" applyProtection="1">
      <alignment horizontal="justify" vertical="center" wrapText="1"/>
      <protection locked="0"/>
    </xf>
    <xf numFmtId="0" fontId="4" fillId="0" borderId="28" xfId="0" applyNumberFormat="1" applyFont="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5" borderId="28" xfId="0" applyFont="1" applyFill="1" applyBorder="1" applyAlignment="1" applyProtection="1">
      <alignment horizontal="justify" vertical="center" wrapText="1"/>
    </xf>
    <xf numFmtId="0" fontId="4" fillId="0" borderId="37" xfId="0" applyFont="1" applyFill="1" applyBorder="1" applyAlignment="1" applyProtection="1">
      <alignment horizontal="justify" vertical="center" wrapText="1"/>
    </xf>
    <xf numFmtId="0" fontId="4" fillId="0" borderId="37" xfId="0" applyFont="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164" fontId="4" fillId="7" borderId="7" xfId="0" applyNumberFormat="1" applyFont="1" applyFill="1" applyBorder="1" applyAlignment="1">
      <alignment horizontal="center" vertical="center" wrapText="1"/>
    </xf>
    <xf numFmtId="164" fontId="4" fillId="7" borderId="35" xfId="0" applyNumberFormat="1" applyFont="1" applyFill="1" applyBorder="1" applyAlignment="1">
      <alignment horizontal="center" vertical="center" wrapText="1"/>
    </xf>
    <xf numFmtId="0" fontId="4" fillId="7" borderId="3" xfId="0" applyFont="1" applyFill="1" applyBorder="1" applyAlignment="1">
      <alignment horizontal="justify" vertical="center" wrapText="1"/>
    </xf>
    <xf numFmtId="164" fontId="4" fillId="7" borderId="8" xfId="0" applyNumberFormat="1" applyFont="1" applyFill="1" applyBorder="1" applyAlignment="1">
      <alignment horizontal="center" vertical="center" wrapText="1"/>
    </xf>
    <xf numFmtId="164" fontId="4" fillId="7" borderId="30" xfId="0" applyNumberFormat="1" applyFont="1" applyFill="1" applyBorder="1" applyAlignment="1">
      <alignment horizontal="center" vertical="center" wrapText="1"/>
    </xf>
    <xf numFmtId="164" fontId="18" fillId="8" borderId="39" xfId="0" applyNumberFormat="1" applyFont="1" applyFill="1" applyBorder="1" applyAlignment="1">
      <alignment horizontal="center" vertical="center" wrapText="1"/>
    </xf>
    <xf numFmtId="164" fontId="18" fillId="8" borderId="40" xfId="0" applyNumberFormat="1" applyFont="1" applyFill="1" applyBorder="1" applyAlignment="1">
      <alignment horizontal="center" vertical="center" wrapText="1"/>
    </xf>
    <xf numFmtId="9" fontId="18" fillId="8" borderId="40" xfId="0" applyNumberFormat="1" applyFont="1" applyFill="1" applyBorder="1" applyAlignment="1">
      <alignment horizontal="center" vertical="center" wrapText="1"/>
    </xf>
    <xf numFmtId="0" fontId="18" fillId="8" borderId="40" xfId="0" applyFont="1" applyFill="1" applyBorder="1" applyAlignment="1">
      <alignment horizontal="left" vertical="center" wrapText="1"/>
    </xf>
    <xf numFmtId="164" fontId="18" fillId="8" borderId="41" xfId="0" applyNumberFormat="1" applyFont="1" applyFill="1" applyBorder="1" applyAlignment="1">
      <alignment horizontal="center" vertical="center" wrapText="1"/>
    </xf>
    <xf numFmtId="164" fontId="18" fillId="8" borderId="42" xfId="0" applyNumberFormat="1" applyFont="1" applyFill="1" applyBorder="1" applyAlignment="1">
      <alignment horizontal="center" vertical="center" wrapText="1"/>
    </xf>
    <xf numFmtId="9" fontId="18" fillId="8" borderId="42" xfId="0" applyNumberFormat="1" applyFont="1" applyFill="1" applyBorder="1" applyAlignment="1">
      <alignment horizontal="center" vertical="center" wrapText="1"/>
    </xf>
    <xf numFmtId="0" fontId="18" fillId="8" borderId="42" xfId="0" applyFont="1" applyFill="1" applyBorder="1" applyAlignment="1">
      <alignment horizontal="left" vertical="center" wrapText="1"/>
    </xf>
    <xf numFmtId="164" fontId="4" fillId="7" borderId="36" xfId="0" applyNumberFormat="1" applyFont="1" applyFill="1" applyBorder="1" applyAlignment="1">
      <alignment horizontal="center" vertical="center" wrapText="1"/>
    </xf>
    <xf numFmtId="0" fontId="18" fillId="8" borderId="43" xfId="0" applyFont="1" applyFill="1" applyBorder="1" applyAlignment="1">
      <alignment horizontal="left" vertical="center" wrapText="1"/>
    </xf>
    <xf numFmtId="164" fontId="17" fillId="8" borderId="39" xfId="0" applyNumberFormat="1" applyFont="1" applyFill="1" applyBorder="1" applyAlignment="1">
      <alignment horizontal="center" vertical="center" wrapText="1"/>
    </xf>
    <xf numFmtId="164" fontId="17" fillId="8" borderId="40" xfId="0" applyNumberFormat="1" applyFont="1" applyFill="1" applyBorder="1" applyAlignment="1">
      <alignment horizontal="center" vertical="center" wrapText="1"/>
    </xf>
    <xf numFmtId="9" fontId="17" fillId="8" borderId="40" xfId="0" applyNumberFormat="1" applyFont="1" applyFill="1" applyBorder="1" applyAlignment="1">
      <alignment horizontal="center" vertical="center" wrapText="1"/>
    </xf>
    <xf numFmtId="0" fontId="17" fillId="8" borderId="40" xfId="0" applyFont="1" applyFill="1" applyBorder="1" applyAlignment="1">
      <alignment horizontal="left" vertical="center" wrapText="1"/>
    </xf>
    <xf numFmtId="0" fontId="19" fillId="8" borderId="40" xfId="0" applyFont="1" applyFill="1" applyBorder="1" applyAlignment="1">
      <alignment horizontal="left" vertical="center" wrapText="1"/>
    </xf>
    <xf numFmtId="0" fontId="17" fillId="8" borderId="40" xfId="0" applyFont="1" applyFill="1" applyBorder="1" applyAlignment="1">
      <alignment horizontal="center" vertical="center" wrapText="1"/>
    </xf>
    <xf numFmtId="164" fontId="17" fillId="8" borderId="40" xfId="0" applyNumberFormat="1" applyFont="1" applyFill="1" applyBorder="1" applyAlignment="1">
      <alignment horizontal="left" vertical="center" wrapText="1"/>
    </xf>
    <xf numFmtId="9" fontId="17" fillId="8" borderId="44" xfId="0" applyNumberFormat="1" applyFont="1" applyFill="1" applyBorder="1" applyAlignment="1">
      <alignment horizontal="center" vertical="center" wrapText="1"/>
    </xf>
    <xf numFmtId="9" fontId="17" fillId="8" borderId="40" xfId="0" applyNumberFormat="1" applyFont="1" applyFill="1" applyBorder="1" applyAlignment="1">
      <alignment horizontal="left" vertical="center" wrapText="1"/>
    </xf>
    <xf numFmtId="164" fontId="17" fillId="8" borderId="45" xfId="0" applyNumberFormat="1" applyFont="1" applyFill="1" applyBorder="1" applyAlignment="1">
      <alignment horizontal="center" vertical="center" wrapText="1"/>
    </xf>
    <xf numFmtId="164" fontId="17" fillId="8" borderId="44" xfId="0" applyNumberFormat="1" applyFont="1" applyFill="1" applyBorder="1" applyAlignment="1">
      <alignment horizontal="center" vertical="center" wrapText="1"/>
    </xf>
    <xf numFmtId="0" fontId="19" fillId="8" borderId="44" xfId="0" applyFont="1" applyFill="1" applyBorder="1" applyAlignment="1">
      <alignment horizontal="left" vertical="center" wrapText="1"/>
    </xf>
    <xf numFmtId="2" fontId="4" fillId="7" borderId="3" xfId="0" applyNumberFormat="1" applyFont="1" applyFill="1" applyBorder="1" applyAlignment="1" applyProtection="1">
      <alignment horizontal="center" vertical="center" wrapText="1"/>
      <protection locked="0"/>
    </xf>
    <xf numFmtId="10" fontId="4" fillId="4" borderId="0" xfId="0" applyNumberFormat="1" applyFont="1" applyFill="1" applyAlignment="1" applyProtection="1">
      <alignment horizontal="center" vertical="center" wrapText="1"/>
      <protection locked="0"/>
    </xf>
    <xf numFmtId="164" fontId="4" fillId="5" borderId="3" xfId="0" applyNumberFormat="1" applyFont="1" applyFill="1" applyBorder="1" applyAlignment="1">
      <alignment horizontal="center" vertical="center" wrapText="1"/>
    </xf>
    <xf numFmtId="164" fontId="4" fillId="5" borderId="28"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4" fillId="5" borderId="15" xfId="0" applyNumberFormat="1" applyFont="1" applyFill="1" applyBorder="1" applyAlignment="1">
      <alignment horizontal="center" vertical="center" wrapText="1"/>
    </xf>
    <xf numFmtId="164" fontId="20" fillId="9" borderId="40" xfId="0" applyNumberFormat="1" applyFont="1" applyFill="1" applyBorder="1" applyAlignment="1">
      <alignment horizontal="center" vertical="center" wrapText="1"/>
    </xf>
    <xf numFmtId="9" fontId="20" fillId="9" borderId="40" xfId="0" applyNumberFormat="1" applyFont="1" applyFill="1" applyBorder="1" applyAlignment="1">
      <alignment horizontal="center" vertical="center" wrapText="1"/>
    </xf>
    <xf numFmtId="0" fontId="20" fillId="9" borderId="40" xfId="0" applyFont="1" applyFill="1" applyBorder="1" applyAlignment="1">
      <alignment horizontal="left" vertical="center" wrapText="1"/>
    </xf>
    <xf numFmtId="164" fontId="20" fillId="9" borderId="42" xfId="0" applyNumberFormat="1" applyFont="1" applyFill="1" applyBorder="1" applyAlignment="1">
      <alignment horizontal="center" vertical="center" wrapText="1"/>
    </xf>
    <xf numFmtId="9" fontId="20" fillId="9" borderId="42" xfId="0" applyNumberFormat="1" applyFont="1" applyFill="1" applyBorder="1" applyAlignment="1">
      <alignment horizontal="center" vertical="center" wrapText="1"/>
    </xf>
    <xf numFmtId="0" fontId="20" fillId="9" borderId="42" xfId="0" applyFont="1" applyFill="1" applyBorder="1" applyAlignment="1">
      <alignment horizontal="left" vertical="center" wrapText="1"/>
    </xf>
    <xf numFmtId="164" fontId="4" fillId="5" borderId="37" xfId="0" applyNumberFormat="1" applyFont="1" applyFill="1" applyBorder="1" applyAlignment="1">
      <alignment horizontal="center" vertical="center" wrapText="1"/>
    </xf>
    <xf numFmtId="2" fontId="4" fillId="5" borderId="3" xfId="0" applyNumberFormat="1" applyFont="1" applyFill="1" applyBorder="1" applyAlignment="1" applyProtection="1">
      <alignment horizontal="center" vertical="center" wrapText="1"/>
      <protection locked="0"/>
    </xf>
    <xf numFmtId="2" fontId="4" fillId="5" borderId="1" xfId="0" applyNumberFormat="1" applyFont="1" applyFill="1" applyBorder="1" applyAlignment="1" applyProtection="1">
      <alignment horizontal="center" vertical="center" wrapText="1"/>
      <protection locked="0"/>
    </xf>
    <xf numFmtId="164" fontId="4" fillId="10" borderId="3" xfId="0" applyNumberFormat="1" applyFont="1" applyFill="1" applyBorder="1" applyAlignment="1">
      <alignment horizontal="center" vertical="center" wrapText="1"/>
    </xf>
    <xf numFmtId="0" fontId="4" fillId="10" borderId="3" xfId="0" applyFont="1" applyFill="1" applyBorder="1" applyAlignment="1">
      <alignment horizontal="center" vertical="center" wrapText="1"/>
    </xf>
    <xf numFmtId="9" fontId="4" fillId="10" borderId="3" xfId="0" applyNumberFormat="1" applyFont="1" applyFill="1" applyBorder="1" applyAlignment="1">
      <alignment horizontal="center" vertical="center" wrapText="1"/>
    </xf>
    <xf numFmtId="0" fontId="4" fillId="10" borderId="3" xfId="0" applyFont="1" applyFill="1" applyBorder="1" applyAlignment="1">
      <alignment vertical="center" wrapText="1"/>
    </xf>
    <xf numFmtId="0" fontId="1" fillId="10" borderId="3" xfId="0" applyFont="1" applyFill="1" applyBorder="1" applyAlignment="1">
      <alignment horizontal="center" vertical="center" wrapText="1"/>
    </xf>
    <xf numFmtId="164" fontId="17" fillId="9" borderId="3" xfId="0" applyNumberFormat="1" applyFont="1" applyFill="1" applyBorder="1" applyAlignment="1">
      <alignment horizontal="center" vertical="center" wrapText="1"/>
    </xf>
    <xf numFmtId="9" fontId="17" fillId="9" borderId="3" xfId="0" applyNumberFormat="1" applyFont="1" applyFill="1" applyBorder="1" applyAlignment="1">
      <alignment horizontal="center" vertical="center" wrapText="1"/>
    </xf>
    <xf numFmtId="0" fontId="17" fillId="9" borderId="3" xfId="0" applyFont="1" applyFill="1" applyBorder="1" applyAlignment="1">
      <alignment horizontal="left" vertical="center" wrapText="1"/>
    </xf>
    <xf numFmtId="0" fontId="17" fillId="5" borderId="3" xfId="0" applyFont="1" applyFill="1" applyBorder="1" applyAlignment="1" applyProtection="1">
      <alignment horizontal="justify" vertical="center" wrapText="1"/>
      <protection locked="0"/>
    </xf>
    <xf numFmtId="164" fontId="4" fillId="7"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justify" vertical="center" wrapText="1"/>
    </xf>
    <xf numFmtId="0" fontId="4" fillId="7" borderId="3" xfId="0" applyFont="1" applyFill="1" applyBorder="1" applyAlignment="1" applyProtection="1">
      <alignment horizontal="justify" vertical="center" wrapText="1"/>
    </xf>
    <xf numFmtId="164" fontId="4" fillId="7" borderId="15" xfId="0" applyNumberFormat="1" applyFont="1" applyFill="1" applyBorder="1" applyAlignment="1" applyProtection="1">
      <alignment horizontal="center" vertical="center" wrapText="1"/>
    </xf>
    <xf numFmtId="0" fontId="4" fillId="7" borderId="15" xfId="0" applyFont="1" applyFill="1" applyBorder="1" applyAlignment="1" applyProtection="1">
      <alignment horizontal="justify" vertical="center" wrapText="1"/>
    </xf>
    <xf numFmtId="164" fontId="4" fillId="7" borderId="28" xfId="0" applyNumberFormat="1" applyFont="1" applyFill="1" applyBorder="1" applyAlignment="1" applyProtection="1">
      <alignment horizontal="center" vertical="center" wrapText="1"/>
    </xf>
    <xf numFmtId="0" fontId="4" fillId="7" borderId="28" xfId="0" applyFont="1" applyFill="1" applyBorder="1" applyAlignment="1" applyProtection="1">
      <alignment horizontal="justify" vertical="center" wrapText="1"/>
    </xf>
    <xf numFmtId="0" fontId="7" fillId="7" borderId="3" xfId="0" applyFont="1" applyFill="1" applyBorder="1" applyAlignment="1" applyProtection="1">
      <alignment horizontal="justify" vertical="center" wrapText="1"/>
    </xf>
    <xf numFmtId="0" fontId="4" fillId="7" borderId="3" xfId="0" applyFont="1" applyFill="1" applyBorder="1" applyAlignment="1" applyProtection="1">
      <alignment horizontal="center" vertical="center" wrapText="1"/>
    </xf>
    <xf numFmtId="0" fontId="4" fillId="7" borderId="3" xfId="1" applyNumberFormat="1" applyFont="1" applyFill="1" applyBorder="1" applyAlignment="1" applyProtection="1">
      <alignment horizontal="center" vertical="center" wrapText="1"/>
    </xf>
    <xf numFmtId="1" fontId="4" fillId="7" borderId="3" xfId="1" applyNumberFormat="1" applyFont="1" applyFill="1" applyBorder="1" applyAlignment="1" applyProtection="1">
      <alignment horizontal="center" vertical="center" wrapText="1"/>
    </xf>
    <xf numFmtId="0" fontId="4" fillId="7" borderId="37" xfId="0" applyFont="1" applyFill="1" applyBorder="1" applyAlignment="1" applyProtection="1">
      <alignment horizontal="center" vertical="center" wrapText="1"/>
    </xf>
    <xf numFmtId="0" fontId="4" fillId="7" borderId="37" xfId="1"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1" xfId="1" applyNumberFormat="1" applyFont="1" applyFill="1" applyBorder="1" applyAlignment="1" applyProtection="1">
      <alignment horizontal="center" vertical="center" wrapText="1"/>
    </xf>
    <xf numFmtId="0" fontId="7" fillId="7" borderId="15" xfId="0" applyFont="1" applyFill="1" applyBorder="1" applyAlignment="1" applyProtection="1">
      <alignment horizontal="justify" vertical="center" wrapText="1"/>
    </xf>
    <xf numFmtId="0" fontId="7" fillId="7" borderId="28" xfId="0" applyFont="1" applyFill="1" applyBorder="1" applyAlignment="1" applyProtection="1">
      <alignment horizontal="justify" vertical="center" wrapText="1"/>
    </xf>
    <xf numFmtId="164" fontId="4" fillId="7" borderId="37" xfId="0" applyNumberFormat="1" applyFont="1" applyFill="1" applyBorder="1" applyAlignment="1" applyProtection="1">
      <alignment horizontal="center" vertical="center" wrapText="1"/>
    </xf>
    <xf numFmtId="0" fontId="4" fillId="7" borderId="37" xfId="0" applyFont="1" applyFill="1" applyBorder="1" applyAlignment="1" applyProtection="1">
      <alignment horizontal="justify" vertical="center" wrapText="1"/>
    </xf>
    <xf numFmtId="0" fontId="4" fillId="7" borderId="28" xfId="0" applyFont="1" applyFill="1" applyBorder="1" applyAlignment="1" applyProtection="1">
      <alignment horizontal="center" vertical="center" wrapText="1"/>
    </xf>
    <xf numFmtId="0" fontId="4" fillId="7" borderId="28" xfId="1" applyNumberFormat="1" applyFont="1" applyFill="1" applyBorder="1" applyAlignment="1" applyProtection="1">
      <alignment horizontal="center" vertical="center" wrapText="1"/>
    </xf>
    <xf numFmtId="0" fontId="7" fillId="7" borderId="37" xfId="0" applyFont="1" applyFill="1" applyBorder="1" applyAlignment="1" applyProtection="1">
      <alignment horizontal="justify" vertical="center" wrapText="1"/>
    </xf>
    <xf numFmtId="0" fontId="4" fillId="4" borderId="0" xfId="0" applyFont="1" applyFill="1" applyAlignment="1" applyProtection="1">
      <alignment horizontal="justify" vertical="center" wrapText="1"/>
    </xf>
    <xf numFmtId="0" fontId="4" fillId="0" borderId="0" xfId="0" applyFont="1" applyAlignment="1" applyProtection="1">
      <alignment horizontal="justify" vertical="center" wrapText="1"/>
    </xf>
    <xf numFmtId="0" fontId="9" fillId="6" borderId="5"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0" fillId="4" borderId="18"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411849</xdr:colOff>
      <xdr:row>1</xdr:row>
      <xdr:rowOff>181213</xdr:rowOff>
    </xdr:from>
    <xdr:to>
      <xdr:col>11</xdr:col>
      <xdr:colOff>529170</xdr:colOff>
      <xdr:row>3</xdr:row>
      <xdr:rowOff>191823</xdr:rowOff>
    </xdr:to>
    <xdr:pic>
      <xdr:nvPicPr>
        <xdr:cNvPr id="3" name="2 Imagen">
          <a:extLst>
            <a:ext uri="{FF2B5EF4-FFF2-40B4-BE49-F238E27FC236}">
              <a16:creationId xmlns:a16="http://schemas.microsoft.com/office/drawing/2014/main" id="{2CFD47EE-91C3-419D-B1F0-B29B85835A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016599" y="424630"/>
          <a:ext cx="1905904" cy="687943"/>
        </a:xfrm>
        <a:prstGeom prst="rect">
          <a:avLst/>
        </a:prstGeom>
        <a:noFill/>
        <a:ln w="9525">
          <a:noFill/>
          <a:miter lim="800000"/>
          <a:headEnd/>
          <a:tailEnd/>
        </a:ln>
      </xdr:spPr>
    </xdr:pic>
    <xdr:clientData/>
  </xdr:twoCellAnchor>
  <xdr:twoCellAnchor editAs="oneCell">
    <xdr:from>
      <xdr:col>4</xdr:col>
      <xdr:colOff>50270</xdr:colOff>
      <xdr:row>1</xdr:row>
      <xdr:rowOff>10582</xdr:rowOff>
    </xdr:from>
    <xdr:to>
      <xdr:col>4</xdr:col>
      <xdr:colOff>1018380</xdr:colOff>
      <xdr:row>3</xdr:row>
      <xdr:rowOff>326229</xdr:rowOff>
    </xdr:to>
    <xdr:pic>
      <xdr:nvPicPr>
        <xdr:cNvPr id="5" name="7 Imagen" descr="D:\Users\aplaneacion3\Documents\Desktop\Boris\Escudo UDFJC.png">
          <a:extLst>
            <a:ext uri="{FF2B5EF4-FFF2-40B4-BE49-F238E27FC236}">
              <a16:creationId xmlns:a16="http://schemas.microsoft.com/office/drawing/2014/main" id="{E65D1245-7E5E-41D2-A223-E1B303DA0D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614" y="212988"/>
          <a:ext cx="968110" cy="1006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i.udistrital.edu.co/boletin/boletin-informativo-volumen-2-numero-6-marzo-2022" TargetMode="External"/><Relationship Id="rId7" Type="http://schemas.openxmlformats.org/officeDocument/2006/relationships/comments" Target="../comments1.xml"/><Relationship Id="rId2" Type="http://schemas.openxmlformats.org/officeDocument/2006/relationships/hyperlink" Target="https://ti.udistrital.edu.co/boletin/boletin-informativo-volumen-2-numero-6-marzo-2022" TargetMode="External"/><Relationship Id="rId1" Type="http://schemas.openxmlformats.org/officeDocument/2006/relationships/hyperlink" Target="https://drive.google.com/drive/u/0/folders/1xIY7WwZND-A3w7GsXrY3iJg9uYQkY5j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J519"/>
  <sheetViews>
    <sheetView tabSelected="1" topLeftCell="Y4" zoomScale="80" zoomScaleNormal="80" workbookViewId="0">
      <selection activeCell="AB73" sqref="AB73"/>
    </sheetView>
  </sheetViews>
  <sheetFormatPr baseColWidth="10" defaultColWidth="9.140625" defaultRowHeight="15.75"/>
  <cols>
    <col min="1" max="1" width="3.5703125" style="3" customWidth="1"/>
    <col min="2" max="2" width="4.5703125" style="13" customWidth="1"/>
    <col min="3" max="3" width="19.140625" style="5" hidden="1" customWidth="1"/>
    <col min="4" max="4" width="13.42578125" style="5" hidden="1" customWidth="1"/>
    <col min="5" max="5" width="20.42578125" style="5" customWidth="1"/>
    <col min="6" max="6" width="60" style="5" customWidth="1"/>
    <col min="7" max="7" width="35.85546875" style="5" customWidth="1"/>
    <col min="8" max="8" width="11.85546875" style="5" customWidth="1"/>
    <col min="9" max="9" width="28.7109375" style="5" customWidth="1"/>
    <col min="10" max="10" width="23.85546875" style="5" customWidth="1"/>
    <col min="11" max="11" width="26.85546875" style="5" customWidth="1"/>
    <col min="12" max="12" width="13.5703125" style="5" customWidth="1"/>
    <col min="13" max="13" width="12.28515625" style="5" customWidth="1"/>
    <col min="14" max="14" width="12.85546875" style="5" customWidth="1"/>
    <col min="15" max="15" width="11.140625" style="5" customWidth="1"/>
    <col min="16" max="16" width="67.5703125" style="5" customWidth="1"/>
    <col min="17" max="18" width="12.42578125" style="5" customWidth="1"/>
    <col min="19" max="19" width="11.28515625" style="5" customWidth="1"/>
    <col min="20" max="20" width="73.7109375" style="5" customWidth="1"/>
    <col min="21" max="23" width="12.42578125" style="16" customWidth="1"/>
    <col min="24" max="24" width="73.7109375" style="16" customWidth="1"/>
    <col min="25" max="27" width="12.42578125" style="5" customWidth="1"/>
    <col min="28" max="28" width="75.7109375" style="5" customWidth="1"/>
    <col min="29" max="29" width="20.42578125" style="5" customWidth="1"/>
    <col min="30" max="30" width="71.42578125" style="5" customWidth="1"/>
    <col min="31" max="62" width="9.140625" style="3"/>
    <col min="63" max="16384" width="9.140625" style="5"/>
  </cols>
  <sheetData>
    <row r="1" spans="1:62" s="14" customFormat="1" ht="18.75" customHeight="1">
      <c r="A1" s="20"/>
      <c r="B1" s="15"/>
    </row>
    <row r="2" spans="1:62" s="14" customFormat="1" ht="27" customHeight="1">
      <c r="B2" s="245"/>
      <c r="C2" s="246"/>
      <c r="D2" s="247"/>
      <c r="E2" s="44"/>
      <c r="F2" s="256" t="s">
        <v>33</v>
      </c>
      <c r="G2" s="257"/>
      <c r="H2" s="257"/>
      <c r="I2" s="257"/>
      <c r="J2" s="258"/>
      <c r="K2" s="255"/>
      <c r="L2" s="255"/>
      <c r="M2" s="21"/>
      <c r="N2" s="21"/>
      <c r="O2" s="254"/>
      <c r="P2" s="254"/>
      <c r="Q2" s="242"/>
      <c r="R2" s="242"/>
      <c r="S2" s="242"/>
      <c r="T2" s="242"/>
    </row>
    <row r="3" spans="1:62" s="14" customFormat="1" ht="27" customHeight="1">
      <c r="B3" s="248"/>
      <c r="C3" s="249"/>
      <c r="D3" s="250"/>
      <c r="E3" s="45"/>
      <c r="F3" s="259" t="s">
        <v>18</v>
      </c>
      <c r="G3" s="260"/>
      <c r="H3" s="260"/>
      <c r="I3" s="260"/>
      <c r="J3" s="261"/>
      <c r="K3" s="255"/>
      <c r="L3" s="255"/>
      <c r="M3" s="22"/>
      <c r="N3" s="22"/>
      <c r="O3" s="254"/>
      <c r="P3" s="254"/>
      <c r="Q3" s="242"/>
      <c r="R3" s="242"/>
      <c r="S3" s="242"/>
      <c r="T3" s="242"/>
    </row>
    <row r="4" spans="1:62" s="14" customFormat="1" ht="27" customHeight="1">
      <c r="B4" s="251"/>
      <c r="C4" s="252"/>
      <c r="D4" s="253"/>
      <c r="E4" s="46"/>
      <c r="F4" s="259" t="s">
        <v>19</v>
      </c>
      <c r="G4" s="260"/>
      <c r="H4" s="260"/>
      <c r="I4" s="260"/>
      <c r="J4" s="261"/>
      <c r="K4" s="255"/>
      <c r="L4" s="255"/>
      <c r="M4" s="22"/>
      <c r="N4" s="22"/>
      <c r="O4" s="254"/>
      <c r="P4" s="254"/>
      <c r="Q4" s="242"/>
      <c r="R4" s="242"/>
      <c r="S4" s="242"/>
      <c r="T4" s="242"/>
    </row>
    <row r="5" spans="1:62" s="14" customFormat="1" ht="16.5" thickBot="1">
      <c r="B5" s="15"/>
    </row>
    <row r="6" spans="1:62" s="14" customFormat="1" ht="24.75" customHeight="1" thickBot="1">
      <c r="B6" s="15"/>
      <c r="M6" s="243" t="s">
        <v>22</v>
      </c>
      <c r="N6" s="244"/>
      <c r="O6" s="244"/>
      <c r="P6" s="244"/>
      <c r="Q6" s="239" t="s">
        <v>23</v>
      </c>
      <c r="R6" s="239"/>
      <c r="S6" s="239"/>
      <c r="T6" s="239"/>
      <c r="U6" s="244" t="s">
        <v>25</v>
      </c>
      <c r="V6" s="244"/>
      <c r="W6" s="244"/>
      <c r="X6" s="244"/>
      <c r="Y6" s="239" t="s">
        <v>26</v>
      </c>
      <c r="Z6" s="240"/>
      <c r="AA6" s="240"/>
      <c r="AB6" s="240"/>
      <c r="AC6" s="240"/>
      <c r="AD6" s="241"/>
    </row>
    <row r="7" spans="1:62" s="16" customFormat="1" ht="52.5" customHeight="1">
      <c r="A7" s="14"/>
      <c r="B7" s="26" t="s">
        <v>0</v>
      </c>
      <c r="C7" s="26" t="s">
        <v>17</v>
      </c>
      <c r="D7" s="26" t="s">
        <v>59</v>
      </c>
      <c r="E7" s="26" t="s">
        <v>661</v>
      </c>
      <c r="F7" s="26" t="s">
        <v>60</v>
      </c>
      <c r="G7" s="26" t="s">
        <v>1</v>
      </c>
      <c r="H7" s="26" t="s">
        <v>4</v>
      </c>
      <c r="I7" s="26" t="s">
        <v>27</v>
      </c>
      <c r="J7" s="26" t="s">
        <v>2</v>
      </c>
      <c r="K7" s="26" t="s">
        <v>3</v>
      </c>
      <c r="L7" s="154" t="s">
        <v>5</v>
      </c>
      <c r="M7" s="47" t="s">
        <v>58</v>
      </c>
      <c r="N7" s="48" t="s">
        <v>24</v>
      </c>
      <c r="O7" s="48" t="s">
        <v>6</v>
      </c>
      <c r="P7" s="48" t="s">
        <v>32</v>
      </c>
      <c r="Q7" s="49" t="s">
        <v>58</v>
      </c>
      <c r="R7" s="49" t="s">
        <v>24</v>
      </c>
      <c r="S7" s="49" t="s">
        <v>6</v>
      </c>
      <c r="T7" s="49" t="s">
        <v>32</v>
      </c>
      <c r="U7" s="48" t="s">
        <v>58</v>
      </c>
      <c r="V7" s="48" t="s">
        <v>24</v>
      </c>
      <c r="W7" s="48" t="s">
        <v>6</v>
      </c>
      <c r="X7" s="48" t="s">
        <v>32</v>
      </c>
      <c r="Y7" s="50" t="s">
        <v>58</v>
      </c>
      <c r="Z7" s="50" t="s">
        <v>24</v>
      </c>
      <c r="AA7" s="50" t="s">
        <v>6</v>
      </c>
      <c r="AB7" s="50" t="s">
        <v>32</v>
      </c>
      <c r="AC7" s="50" t="s">
        <v>29</v>
      </c>
      <c r="AD7" s="50" t="s">
        <v>28</v>
      </c>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62" s="8" customFormat="1" ht="235.5" hidden="1" customHeight="1">
      <c r="A8" s="23"/>
      <c r="B8" s="64">
        <v>1</v>
      </c>
      <c r="C8" s="65" t="s">
        <v>8</v>
      </c>
      <c r="D8" s="65" t="s">
        <v>75</v>
      </c>
      <c r="E8" s="65" t="s">
        <v>41</v>
      </c>
      <c r="F8" s="65" t="s">
        <v>76</v>
      </c>
      <c r="G8" s="65" t="s">
        <v>77</v>
      </c>
      <c r="H8" s="66">
        <v>1</v>
      </c>
      <c r="I8" s="65" t="s">
        <v>718</v>
      </c>
      <c r="J8" s="65" t="s">
        <v>227</v>
      </c>
      <c r="K8" s="65" t="s">
        <v>720</v>
      </c>
      <c r="L8" s="155" t="s">
        <v>14</v>
      </c>
      <c r="M8" s="115">
        <v>0</v>
      </c>
      <c r="N8" s="57">
        <v>0.2</v>
      </c>
      <c r="O8" s="39">
        <f>IF(OR(EXACT($I8,"Atención de solicitudes (solicitudes resueltas / solicitudes recibidas)"),EXACT($I8,"Cumplimiento (criterios cumplidos / criterios establecidos)")),(N8/M8)*1,(N8/$H8)*1)</f>
        <v>0.2</v>
      </c>
      <c r="P8" s="40" t="s">
        <v>809</v>
      </c>
      <c r="Q8" s="195">
        <f>N8</f>
        <v>0.2</v>
      </c>
      <c r="R8" s="61">
        <v>0.1</v>
      </c>
      <c r="S8" s="41">
        <f>IF(OR(EXACT($I8,"Atención de solicitudes (solicitudes resueltas / solicitudes recibidas)"),EXACT($I8,"Cumplimiento (criterios cumplidos / criterios establecidos)")),(Q8/Q8)*1,((Q8+R8)/$H8)*1)</f>
        <v>0.30000000000000004</v>
      </c>
      <c r="T8" s="42" t="s">
        <v>951</v>
      </c>
      <c r="U8" s="215">
        <f>Q8+R8</f>
        <v>0.30000000000000004</v>
      </c>
      <c r="V8" s="215"/>
      <c r="W8" s="39">
        <f>IF(OR(EXACT($I8,"Atención de solicitudes (solicitudes resueltas / solicitudes recibidas)"),EXACT($I8,"Cumplimiento (criterios cumplidos / criterios establecidos)")),(U8/U8)*1,((U8+V8)/$H8)*1)</f>
        <v>0.30000000000000004</v>
      </c>
      <c r="X8" s="216" t="s">
        <v>1104</v>
      </c>
      <c r="Y8" s="116">
        <f>U8+V8</f>
        <v>0.30000000000000004</v>
      </c>
      <c r="Z8" s="61"/>
      <c r="AA8" s="41">
        <f>IF(OR(EXACT($I8,"Atención de solicitudes (solicitudes resueltas / solicitudes recibidas)"),EXACT($I8,"Cumplimiento (criterios cumplidos / criterios establecidos)")),(Y8/Y8)*1,((Y8+Z8)/$H8)*1)</f>
        <v>0.30000000000000004</v>
      </c>
      <c r="AB8" s="51"/>
      <c r="AC8" s="129"/>
      <c r="AD8" s="7"/>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62" s="8" customFormat="1" ht="78.75" hidden="1">
      <c r="A9" s="6"/>
      <c r="B9" s="67">
        <v>2</v>
      </c>
      <c r="C9" s="68" t="s">
        <v>7</v>
      </c>
      <c r="D9" s="68">
        <v>1</v>
      </c>
      <c r="E9" s="68" t="s">
        <v>41</v>
      </c>
      <c r="F9" s="68" t="s">
        <v>78</v>
      </c>
      <c r="G9" s="69" t="s">
        <v>79</v>
      </c>
      <c r="H9" s="70">
        <v>1</v>
      </c>
      <c r="I9" s="68" t="s">
        <v>719</v>
      </c>
      <c r="J9" s="71" t="s">
        <v>80</v>
      </c>
      <c r="K9" s="68" t="s">
        <v>81</v>
      </c>
      <c r="L9" s="156" t="s">
        <v>13</v>
      </c>
      <c r="M9" s="55"/>
      <c r="N9" s="58"/>
      <c r="O9" s="17">
        <f>IFERROR(IF(OR(EXACT($I9,"Atención de solicitudes (solicitudes resueltas / solicitudes recibidas)"),EXACT($I9,"Cumplimiento (criterios cumplidos / criterios establecidos)")),(N9/M9)*1,(N9/$H9)*1),0)</f>
        <v>0</v>
      </c>
      <c r="P9" s="9" t="s">
        <v>763</v>
      </c>
      <c r="Q9" s="62"/>
      <c r="R9" s="62"/>
      <c r="S9" s="18">
        <f>IFERROR(IF(OR(EXACT($I9,"Atención de solicitudes (solicitudes resueltas / solicitudes recibidas)"),EXACT($I9,"Cumplimiento (criterios cumplidos / criterios establecidos)")),(R9/Q9)*1,(R9/$H9)*1),0)</f>
        <v>0</v>
      </c>
      <c r="T9" s="10"/>
      <c r="U9" s="119">
        <v>0</v>
      </c>
      <c r="V9" s="119">
        <v>0</v>
      </c>
      <c r="W9" s="17">
        <f>IFERROR(IF(OR(EXACT($I9,"Atención de solicitudes (solicitudes resueltas / solicitudes recibidas)"),EXACT($I9,"Cumplimiento (criterios cumplidos / criterios establecidos)")),(V9/U9)*1,(V9/$H9)*1),0)</f>
        <v>0</v>
      </c>
      <c r="X9" s="217" t="s">
        <v>1056</v>
      </c>
      <c r="Y9" s="62"/>
      <c r="Z9" s="62"/>
      <c r="AA9" s="18">
        <f>IFERROR(IF(OR(EXACT($I9,"Atención de solicitudes (solicitudes resueltas / solicitudes recibidas)"),EXACT($I9,"Cumplimiento (criterios cumplidos / criterios establecidos)")),(Z9/Y9)*1,(Z9/$H9)*1),0)</f>
        <v>0</v>
      </c>
      <c r="AB9" s="52"/>
      <c r="AC9" s="19"/>
      <c r="AD9" s="11"/>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s="8" customFormat="1" ht="63" hidden="1">
      <c r="A10" s="6"/>
      <c r="B10" s="67">
        <v>3</v>
      </c>
      <c r="C10" s="68" t="s">
        <v>7</v>
      </c>
      <c r="D10" s="68">
        <v>2</v>
      </c>
      <c r="E10" s="68" t="s">
        <v>41</v>
      </c>
      <c r="F10" s="68" t="s">
        <v>82</v>
      </c>
      <c r="G10" s="69" t="s">
        <v>83</v>
      </c>
      <c r="H10" s="72">
        <v>1</v>
      </c>
      <c r="I10" s="68" t="s">
        <v>718</v>
      </c>
      <c r="J10" s="68" t="s">
        <v>80</v>
      </c>
      <c r="K10" s="68" t="s">
        <v>84</v>
      </c>
      <c r="L10" s="156" t="s">
        <v>11</v>
      </c>
      <c r="M10" s="164">
        <v>0</v>
      </c>
      <c r="N10" s="58">
        <v>0.25</v>
      </c>
      <c r="O10" s="17">
        <f>IF(OR(EXACT($I10,"Atención de solicitudes (solicitudes resueltas / solicitudes recibidas)"),EXACT($I10,"Cumplimiento (criterios cumplidos / criterios establecidos)")),(N10/M10)*1,(N10/$H10)*1)</f>
        <v>0.25</v>
      </c>
      <c r="P10" s="166" t="s">
        <v>764</v>
      </c>
      <c r="Q10" s="193">
        <f>N10</f>
        <v>0.25</v>
      </c>
      <c r="R10" s="62">
        <v>0.3</v>
      </c>
      <c r="S10" s="18">
        <f>IF(OR(EXACT($I10,"Atención de solicitudes (solicitudes resueltas / solicitudes recibidas)"),EXACT($I10,"Cumplimiento (criterios cumplidos / criterios establecidos)")),(Q10/Q10)*1,((Q10+R10)/$H10)*1)</f>
        <v>0.55000000000000004</v>
      </c>
      <c r="T10" s="10" t="s">
        <v>952</v>
      </c>
      <c r="U10" s="119">
        <f>Q10+R10</f>
        <v>0.55000000000000004</v>
      </c>
      <c r="V10" s="119">
        <v>0</v>
      </c>
      <c r="W10" s="17">
        <f>IF(OR(EXACT($I10,"Atención de solicitudes (solicitudes resueltas / solicitudes recibidas)"),EXACT($I10,"Cumplimiento (criterios cumplidos / criterios establecidos)")),(U10/U10)*1,((U10+V10)/$H10)*1)</f>
        <v>0.55000000000000004</v>
      </c>
      <c r="X10" s="217" t="s">
        <v>1057</v>
      </c>
      <c r="Y10" s="118">
        <f>U10+V10</f>
        <v>0.55000000000000004</v>
      </c>
      <c r="Z10" s="62"/>
      <c r="AA10" s="18">
        <f>IF(OR(EXACT($I10,"Atención de solicitudes (solicitudes resueltas / solicitudes recibidas)"),EXACT($I10,"Cumplimiento (criterios cumplidos / criterios establecidos)")),(Y10/Y10)*1,((Y10+Z10)/$H10)*1)</f>
        <v>0.55000000000000004</v>
      </c>
      <c r="AB10" s="52"/>
      <c r="AC10" s="120"/>
      <c r="AD10" s="11"/>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62" s="8" customFormat="1" ht="78.75" hidden="1">
      <c r="A11" s="6"/>
      <c r="B11" s="67">
        <v>4</v>
      </c>
      <c r="C11" s="68" t="s">
        <v>7</v>
      </c>
      <c r="D11" s="68">
        <v>3</v>
      </c>
      <c r="E11" s="68" t="s">
        <v>41</v>
      </c>
      <c r="F11" s="68" t="s">
        <v>85</v>
      </c>
      <c r="G11" s="69" t="s">
        <v>86</v>
      </c>
      <c r="H11" s="70">
        <v>1</v>
      </c>
      <c r="I11" s="68" t="s">
        <v>719</v>
      </c>
      <c r="J11" s="68" t="s">
        <v>80</v>
      </c>
      <c r="K11" s="68" t="s">
        <v>84</v>
      </c>
      <c r="L11" s="156" t="s">
        <v>11</v>
      </c>
      <c r="M11" s="55">
        <v>100</v>
      </c>
      <c r="N11" s="58">
        <v>25</v>
      </c>
      <c r="O11" s="17">
        <f>IFERROR(IF(OR(EXACT($I11,"Atención de solicitudes (solicitudes resueltas / solicitudes recibidas)"),EXACT($I11,"Cumplimiento (criterios cumplidos / criterios establecidos)")),(N11/M11)*1,(N11/$H11)*1),0)</f>
        <v>0.25</v>
      </c>
      <c r="P11" s="166" t="s">
        <v>765</v>
      </c>
      <c r="Q11" s="62">
        <v>100</v>
      </c>
      <c r="R11" s="62">
        <v>50</v>
      </c>
      <c r="S11" s="18">
        <f>IFERROR(IF(OR(EXACT($I11,"Atención de solicitudes (solicitudes resueltas / solicitudes recibidas)"),EXACT($I11,"Cumplimiento (criterios cumplidos / criterios establecidos)")),(R11/Q11)*1,(R11/$H11)*1),0)</f>
        <v>0.5</v>
      </c>
      <c r="T11" s="10" t="s">
        <v>953</v>
      </c>
      <c r="U11" s="119">
        <v>0.5</v>
      </c>
      <c r="V11" s="119">
        <v>0</v>
      </c>
      <c r="W11" s="17">
        <f>IFERROR(IF(OR(EXACT($I11,"Atención de solicitudes (solicitudes resueltas / solicitudes recibidas)"),EXACT($I11,"Cumplimiento (criterios cumplidos / criterios establecidos)")),(V11/U11)*1,(V11/$H11)*1),0)</f>
        <v>0</v>
      </c>
      <c r="X11" s="217" t="s">
        <v>1057</v>
      </c>
      <c r="Y11" s="62"/>
      <c r="Z11" s="62"/>
      <c r="AA11" s="18">
        <f>IFERROR(IF(OR(EXACT($I11,"Atención de solicitudes (solicitudes resueltas / solicitudes recibidas)"),EXACT($I11,"Cumplimiento (criterios cumplidos / criterios establecidos)")),(Z11/Y11)*1,(Z11/$H11)*1),0)</f>
        <v>0</v>
      </c>
      <c r="AB11" s="52"/>
      <c r="AC11" s="19"/>
      <c r="AD11" s="11"/>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s="8" customFormat="1" ht="47.25" hidden="1">
      <c r="A12" s="6"/>
      <c r="B12" s="67">
        <v>5</v>
      </c>
      <c r="C12" s="68" t="s">
        <v>7</v>
      </c>
      <c r="D12" s="68">
        <v>4</v>
      </c>
      <c r="E12" s="68" t="s">
        <v>41</v>
      </c>
      <c r="F12" s="68" t="s">
        <v>662</v>
      </c>
      <c r="G12" s="69" t="s">
        <v>87</v>
      </c>
      <c r="H12" s="72">
        <v>1</v>
      </c>
      <c r="I12" s="68" t="s">
        <v>718</v>
      </c>
      <c r="J12" s="68" t="s">
        <v>80</v>
      </c>
      <c r="K12" s="68" t="s">
        <v>88</v>
      </c>
      <c r="L12" s="156" t="s">
        <v>12</v>
      </c>
      <c r="M12" s="164">
        <v>0</v>
      </c>
      <c r="N12" s="58"/>
      <c r="O12" s="17">
        <f>IF(OR(EXACT($I12,"Atención de solicitudes (solicitudes resueltas / solicitudes recibidas)"),EXACT($I12,"Cumplimiento (criterios cumplidos / criterios establecidos)")),(N12/M12)*1,(N12/$H12)*1)</f>
        <v>0</v>
      </c>
      <c r="P12" s="9"/>
      <c r="Q12" s="193">
        <f>N12</f>
        <v>0</v>
      </c>
      <c r="R12" s="62">
        <v>0</v>
      </c>
      <c r="S12" s="18">
        <f>IF(OR(EXACT($I12,"Atención de solicitudes (solicitudes resueltas / solicitudes recibidas)"),EXACT($I12,"Cumplimiento (criterios cumplidos / criterios establecidos)")),(Q12/Q12)*1,((Q12+R12)/$H12)*1)</f>
        <v>0</v>
      </c>
      <c r="T12" s="10" t="s">
        <v>858</v>
      </c>
      <c r="U12" s="119">
        <f>Q12+R12</f>
        <v>0</v>
      </c>
      <c r="V12" s="119">
        <v>0</v>
      </c>
      <c r="W12" s="17">
        <f>IF(OR(EXACT($I12,"Atención de solicitudes (solicitudes resueltas / solicitudes recibidas)"),EXACT($I12,"Cumplimiento (criterios cumplidos / criterios establecidos)")),(U12/U12)*1,((U12+V12)/$H12)*1)</f>
        <v>0</v>
      </c>
      <c r="X12" s="217" t="s">
        <v>858</v>
      </c>
      <c r="Y12" s="118">
        <f>U12+V12</f>
        <v>0</v>
      </c>
      <c r="Z12" s="62"/>
      <c r="AA12" s="18">
        <f>IF(OR(EXACT($I12,"Atención de solicitudes (solicitudes resueltas / solicitudes recibidas)"),EXACT($I12,"Cumplimiento (criterios cumplidos / criterios establecidos)")),(Y12/Y12)*1,((Y12+Z12)/$H12)*1)</f>
        <v>0</v>
      </c>
      <c r="AB12" s="52"/>
      <c r="AC12" s="120"/>
      <c r="AD12" s="11"/>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s="8" customFormat="1" ht="84.75" hidden="1" customHeight="1">
      <c r="A13" s="6"/>
      <c r="B13" s="67">
        <v>6</v>
      </c>
      <c r="C13" s="68" t="s">
        <v>7</v>
      </c>
      <c r="D13" s="68">
        <v>5</v>
      </c>
      <c r="E13" s="68" t="s">
        <v>41</v>
      </c>
      <c r="F13" s="68" t="s">
        <v>89</v>
      </c>
      <c r="G13" s="69" t="s">
        <v>90</v>
      </c>
      <c r="H13" s="70">
        <v>1</v>
      </c>
      <c r="I13" s="68" t="s">
        <v>719</v>
      </c>
      <c r="J13" s="68" t="s">
        <v>80</v>
      </c>
      <c r="K13" s="68" t="s">
        <v>88</v>
      </c>
      <c r="L13" s="156" t="s">
        <v>11</v>
      </c>
      <c r="M13" s="55">
        <v>100</v>
      </c>
      <c r="N13" s="58">
        <v>25</v>
      </c>
      <c r="O13" s="17">
        <f>IFERROR(IF(OR(EXACT($I13,"Atención de solicitudes (solicitudes resueltas / solicitudes recibidas)"),EXACT($I13,"Cumplimiento (criterios cumplidos / criterios establecidos)")),(N13/M13)*1,(N13/$H13)*1),0)</f>
        <v>0.25</v>
      </c>
      <c r="P13" s="166" t="s">
        <v>766</v>
      </c>
      <c r="Q13" s="62">
        <v>100</v>
      </c>
      <c r="R13" s="62">
        <v>50</v>
      </c>
      <c r="S13" s="18">
        <f>IFERROR(IF(OR(EXACT($I13,"Atención de solicitudes (solicitudes resueltas / solicitudes recibidas)"),EXACT($I13,"Cumplimiento (criterios cumplidos / criterios establecidos)")),(R13/Q13)*1,(R13/$H13)*1),0)</f>
        <v>0.5</v>
      </c>
      <c r="T13" s="10" t="s">
        <v>954</v>
      </c>
      <c r="U13" s="119">
        <v>100</v>
      </c>
      <c r="V13" s="119">
        <v>10</v>
      </c>
      <c r="W13" s="17">
        <f>IFERROR(IF(OR(EXACT($I13,"Atención de solicitudes (solicitudes resueltas / solicitudes recibidas)"),EXACT($I13,"Cumplimiento (criterios cumplidos / criterios establecidos)")),(V13/U13)*1,(V13/$H13)*1),0)</f>
        <v>0.1</v>
      </c>
      <c r="X13" s="217" t="s">
        <v>1058</v>
      </c>
      <c r="Y13" s="62"/>
      <c r="Z13" s="62"/>
      <c r="AA13" s="18">
        <f>IFERROR(IF(OR(EXACT($I13,"Atención de solicitudes (solicitudes resueltas / solicitudes recibidas)"),EXACT($I13,"Cumplimiento (criterios cumplidos / criterios establecidos)")),(Z13/Y13)*1,(Z13/$H13)*1),0)</f>
        <v>0</v>
      </c>
      <c r="AB13" s="52"/>
      <c r="AC13" s="19"/>
      <c r="AD13" s="11"/>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62" s="8" customFormat="1" ht="47.25" hidden="1">
      <c r="A14" s="6"/>
      <c r="B14" s="67">
        <v>7</v>
      </c>
      <c r="C14" s="68" t="s">
        <v>7</v>
      </c>
      <c r="D14" s="68" t="s">
        <v>91</v>
      </c>
      <c r="E14" s="68" t="s">
        <v>41</v>
      </c>
      <c r="F14" s="68" t="s">
        <v>92</v>
      </c>
      <c r="G14" s="69" t="s">
        <v>93</v>
      </c>
      <c r="H14" s="72">
        <v>2</v>
      </c>
      <c r="I14" s="68" t="s">
        <v>718</v>
      </c>
      <c r="J14" s="68" t="s">
        <v>80</v>
      </c>
      <c r="K14" s="68" t="s">
        <v>88</v>
      </c>
      <c r="L14" s="156" t="s">
        <v>13</v>
      </c>
      <c r="M14" s="164">
        <v>0</v>
      </c>
      <c r="N14" s="58"/>
      <c r="O14" s="17">
        <f>IF(OR(EXACT($I14,"Atención de solicitudes (solicitudes resueltas / solicitudes recibidas)"),EXACT($I14,"Cumplimiento (criterios cumplidos / criterios establecidos)")),(N14/M14)*1,(N14/$H14)*1)</f>
        <v>0</v>
      </c>
      <c r="P14" s="9"/>
      <c r="Q14" s="193">
        <f>N14</f>
        <v>0</v>
      </c>
      <c r="R14" s="62"/>
      <c r="S14" s="18">
        <f>IF(OR(EXACT($I14,"Atención de solicitudes (solicitudes resueltas / solicitudes recibidas)"),EXACT($I14,"Cumplimiento (criterios cumplidos / criterios establecidos)")),(Q14/Q14)*1,((Q14+R14)/$H14)*1)</f>
        <v>0</v>
      </c>
      <c r="T14" s="10"/>
      <c r="U14" s="119">
        <f>Q14+R14</f>
        <v>0</v>
      </c>
      <c r="V14" s="119">
        <v>0</v>
      </c>
      <c r="W14" s="17">
        <f>IF(OR(EXACT($I14,"Atención de solicitudes (solicitudes resueltas / solicitudes recibidas)"),EXACT($I14,"Cumplimiento (criterios cumplidos / criterios establecidos)")),(U14/U14)*1,((U14+V14)/$H14)*1)</f>
        <v>0</v>
      </c>
      <c r="X14" s="217" t="s">
        <v>858</v>
      </c>
      <c r="Y14" s="118">
        <f>U14+V14</f>
        <v>0</v>
      </c>
      <c r="Z14" s="62"/>
      <c r="AA14" s="18">
        <f>IF(OR(EXACT($I14,"Atención de solicitudes (solicitudes resueltas / solicitudes recibidas)"),EXACT($I14,"Cumplimiento (criterios cumplidos / criterios establecidos)")),(Y14/Y14)*1,((Y14+Z14)/$H14)*1)</f>
        <v>0</v>
      </c>
      <c r="AB14" s="52"/>
      <c r="AC14" s="120"/>
      <c r="AD14" s="11"/>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62" s="8" customFormat="1" ht="78.75" hidden="1">
      <c r="A15" s="6"/>
      <c r="B15" s="67">
        <v>8</v>
      </c>
      <c r="C15" s="68" t="s">
        <v>7</v>
      </c>
      <c r="D15" s="68">
        <v>11</v>
      </c>
      <c r="E15" s="68" t="s">
        <v>41</v>
      </c>
      <c r="F15" s="68" t="s">
        <v>94</v>
      </c>
      <c r="G15" s="69" t="s">
        <v>95</v>
      </c>
      <c r="H15" s="70">
        <v>1</v>
      </c>
      <c r="I15" s="68" t="s">
        <v>719</v>
      </c>
      <c r="J15" s="68" t="s">
        <v>80</v>
      </c>
      <c r="K15" s="68" t="s">
        <v>645</v>
      </c>
      <c r="L15" s="156" t="s">
        <v>11</v>
      </c>
      <c r="M15" s="55">
        <v>100</v>
      </c>
      <c r="N15" s="58">
        <v>25</v>
      </c>
      <c r="O15" s="17">
        <f>IFERROR(IF(OR(EXACT($I15,"Atención de solicitudes (solicitudes resueltas / solicitudes recibidas)"),EXACT($I15,"Cumplimiento (criterios cumplidos / criterios establecidos)")),(N15/M15)*1,(N15/$H15)*1),0)</f>
        <v>0.25</v>
      </c>
      <c r="P15" s="166" t="s">
        <v>767</v>
      </c>
      <c r="Q15" s="62">
        <v>100</v>
      </c>
      <c r="R15" s="62">
        <v>50</v>
      </c>
      <c r="S15" s="18">
        <f>IFERROR(IF(OR(EXACT($I15,"Atención de solicitudes (solicitudes resueltas / solicitudes recibidas)"),EXACT($I15,"Cumplimiento (criterios cumplidos / criterios establecidos)")),(R15/Q15)*1,(R15/$H15)*1),0)</f>
        <v>0.5</v>
      </c>
      <c r="T15" s="10" t="s">
        <v>859</v>
      </c>
      <c r="U15" s="119">
        <v>3</v>
      </c>
      <c r="V15" s="119">
        <v>3</v>
      </c>
      <c r="W15" s="17">
        <f>IFERROR(IF(OR(EXACT($I15,"Atención de solicitudes (solicitudes resueltas / solicitudes recibidas)"),EXACT($I15,"Cumplimiento (criterios cumplidos / criterios establecidos)")),(V15/U15)*1,(V15/$H15)*1),0)</f>
        <v>1</v>
      </c>
      <c r="X15" s="217" t="s">
        <v>1059</v>
      </c>
      <c r="Y15" s="62"/>
      <c r="Z15" s="62"/>
      <c r="AA15" s="18">
        <f>IFERROR(IF(OR(EXACT($I15,"Atención de solicitudes (solicitudes resueltas / solicitudes recibidas)"),EXACT($I15,"Cumplimiento (criterios cumplidos / criterios establecidos)")),(Z15/Y15)*1,(Z15/$H15)*1),0)</f>
        <v>0</v>
      </c>
      <c r="AB15" s="52"/>
      <c r="AC15" s="19"/>
      <c r="AD15" s="1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62" s="8" customFormat="1" ht="78.75" hidden="1">
      <c r="A16" s="6"/>
      <c r="B16" s="67">
        <v>9</v>
      </c>
      <c r="C16" s="68" t="s">
        <v>7</v>
      </c>
      <c r="D16" s="68" t="s">
        <v>96</v>
      </c>
      <c r="E16" s="68" t="s">
        <v>41</v>
      </c>
      <c r="F16" s="68" t="s">
        <v>663</v>
      </c>
      <c r="G16" s="69" t="s">
        <v>97</v>
      </c>
      <c r="H16" s="72">
        <v>1</v>
      </c>
      <c r="I16" s="68" t="s">
        <v>718</v>
      </c>
      <c r="J16" s="68" t="s">
        <v>80</v>
      </c>
      <c r="K16" s="68" t="s">
        <v>88</v>
      </c>
      <c r="L16" s="156" t="s">
        <v>13</v>
      </c>
      <c r="M16" s="164">
        <v>0</v>
      </c>
      <c r="N16" s="58"/>
      <c r="O16" s="17">
        <f>IF(OR(EXACT($I16,"Atención de solicitudes (solicitudes resueltas / solicitudes recibidas)"),EXACT($I16,"Cumplimiento (criterios cumplidos / criterios establecidos)")),(N16/M16)*1,(N16/$H16)*1)</f>
        <v>0</v>
      </c>
      <c r="P16" s="9"/>
      <c r="Q16" s="193">
        <f>N16</f>
        <v>0</v>
      </c>
      <c r="R16" s="62"/>
      <c r="S16" s="18">
        <f>IF(OR(EXACT($I16,"Atención de solicitudes (solicitudes resueltas / solicitudes recibidas)"),EXACT($I16,"Cumplimiento (criterios cumplidos / criterios establecidos)")),(Q16/Q16)*1,((Q16+R16)/$H16)*1)</f>
        <v>0</v>
      </c>
      <c r="T16" s="10"/>
      <c r="U16" s="119">
        <f>Q16+R16</f>
        <v>0</v>
      </c>
      <c r="V16" s="119">
        <v>0.33</v>
      </c>
      <c r="W16" s="17">
        <f>IF(OR(EXACT($I16,"Atención de solicitudes (solicitudes resueltas / solicitudes recibidas)"),EXACT($I16,"Cumplimiento (criterios cumplidos / criterios establecidos)")),(U16/U16)*1,((U16+V16)/$H16)*1)</f>
        <v>0.33</v>
      </c>
      <c r="X16" s="217" t="s">
        <v>1060</v>
      </c>
      <c r="Y16" s="118">
        <f>U16+V16</f>
        <v>0.33</v>
      </c>
      <c r="Z16" s="62"/>
      <c r="AA16" s="18">
        <f>IF(OR(EXACT($I16,"Atención de solicitudes (solicitudes resueltas / solicitudes recibidas)"),EXACT($I16,"Cumplimiento (criterios cumplidos / criterios establecidos)")),(Y16/Y16)*1,((Y16+Z16)/$H16)*1)</f>
        <v>0.33</v>
      </c>
      <c r="AB16" s="52"/>
      <c r="AC16" s="120"/>
      <c r="AD16" s="11"/>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s="8" customFormat="1" ht="267.75" hidden="1">
      <c r="A17" s="6"/>
      <c r="B17" s="67">
        <v>10</v>
      </c>
      <c r="C17" s="68" t="s">
        <v>7</v>
      </c>
      <c r="D17" s="68">
        <v>20</v>
      </c>
      <c r="E17" s="68" t="s">
        <v>41</v>
      </c>
      <c r="F17" s="68" t="s">
        <v>98</v>
      </c>
      <c r="G17" s="69" t="s">
        <v>99</v>
      </c>
      <c r="H17" s="70">
        <v>1</v>
      </c>
      <c r="I17" s="68" t="s">
        <v>719</v>
      </c>
      <c r="J17" s="68" t="s">
        <v>80</v>
      </c>
      <c r="K17" s="68" t="s">
        <v>88</v>
      </c>
      <c r="L17" s="156" t="s">
        <v>11</v>
      </c>
      <c r="M17" s="55">
        <v>100</v>
      </c>
      <c r="N17" s="58">
        <v>25</v>
      </c>
      <c r="O17" s="17">
        <f>IFERROR(IF(OR(EXACT($I17,"Atención de solicitudes (solicitudes resueltas / solicitudes recibidas)"),EXACT($I17,"Cumplimiento (criterios cumplidos / criterios establecidos)")),(N17/M17)*1,(N17/$H17)*1),0)</f>
        <v>0.25</v>
      </c>
      <c r="P17" s="9" t="s">
        <v>768</v>
      </c>
      <c r="Q17" s="62">
        <v>100</v>
      </c>
      <c r="R17" s="62">
        <v>50</v>
      </c>
      <c r="S17" s="18">
        <f>IFERROR(IF(OR(EXACT($I17,"Atención de solicitudes (solicitudes resueltas / solicitudes recibidas)"),EXACT($I17,"Cumplimiento (criterios cumplidos / criterios establecidos)")),(R17/Q17)*1,(R17/$H17)*1),0)</f>
        <v>0.5</v>
      </c>
      <c r="T17" s="10" t="s">
        <v>955</v>
      </c>
      <c r="U17" s="119">
        <v>100</v>
      </c>
      <c r="V17" s="119">
        <v>50</v>
      </c>
      <c r="W17" s="17">
        <f>IFERROR(IF(OR(EXACT($I17,"Atención de solicitudes (solicitudes resueltas / solicitudes recibidas)"),EXACT($I17,"Cumplimiento (criterios cumplidos / criterios establecidos)")),(V17/U17)*1,(V17/$H17)*1),0)</f>
        <v>0.5</v>
      </c>
      <c r="X17" s="217" t="s">
        <v>1061</v>
      </c>
      <c r="Y17" s="62"/>
      <c r="Z17" s="62"/>
      <c r="AA17" s="18">
        <f>IFERROR(IF(OR(EXACT($I17,"Atención de solicitudes (solicitudes resueltas / solicitudes recibidas)"),EXACT($I17,"Cumplimiento (criterios cumplidos / criterios establecidos)")),(Z17/Y17)*1,(Z17/$H17)*1),0)</f>
        <v>0</v>
      </c>
      <c r="AB17" s="52"/>
      <c r="AC17" s="19"/>
      <c r="AD17" s="11"/>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s="8" customFormat="1" ht="47.25" hidden="1">
      <c r="A18" s="6"/>
      <c r="B18" s="67">
        <v>11</v>
      </c>
      <c r="C18" s="68" t="s">
        <v>7</v>
      </c>
      <c r="D18" s="68">
        <v>22</v>
      </c>
      <c r="E18" s="68" t="s">
        <v>41</v>
      </c>
      <c r="F18" s="68" t="s">
        <v>100</v>
      </c>
      <c r="G18" s="69" t="s">
        <v>101</v>
      </c>
      <c r="H18" s="70">
        <v>1</v>
      </c>
      <c r="I18" s="68" t="s">
        <v>719</v>
      </c>
      <c r="J18" s="68" t="s">
        <v>80</v>
      </c>
      <c r="K18" s="68" t="s">
        <v>88</v>
      </c>
      <c r="L18" s="156" t="s">
        <v>13</v>
      </c>
      <c r="M18" s="55"/>
      <c r="N18" s="58"/>
      <c r="O18" s="17">
        <f>IFERROR(IF(OR(EXACT($I18,"Atención de solicitudes (solicitudes resueltas / solicitudes recibidas)"),EXACT($I18,"Cumplimiento (criterios cumplidos / criterios establecidos)")),(N18/M18)*1,(N18/$H18)*1),0)</f>
        <v>0</v>
      </c>
      <c r="P18" s="9"/>
      <c r="Q18" s="62"/>
      <c r="R18" s="62"/>
      <c r="S18" s="18">
        <f>IFERROR(IF(OR(EXACT($I18,"Atención de solicitudes (solicitudes resueltas / solicitudes recibidas)"),EXACT($I18,"Cumplimiento (criterios cumplidos / criterios establecidos)")),(R18/Q18)*1,(R18/$H18)*1),0)</f>
        <v>0</v>
      </c>
      <c r="T18" s="10"/>
      <c r="U18" s="119">
        <v>100</v>
      </c>
      <c r="V18" s="119">
        <v>84</v>
      </c>
      <c r="W18" s="17">
        <f>IFERROR(IF(OR(EXACT($I18,"Atención de solicitudes (solicitudes resueltas / solicitudes recibidas)"),EXACT($I18,"Cumplimiento (criterios cumplidos / criterios establecidos)")),(V18/U18)*1,(V18/$H18)*1),0)</f>
        <v>0.84</v>
      </c>
      <c r="X18" s="217" t="s">
        <v>1062</v>
      </c>
      <c r="Y18" s="62"/>
      <c r="Z18" s="62"/>
      <c r="AA18" s="18">
        <f>IFERROR(IF(OR(EXACT($I18,"Atención de solicitudes (solicitudes resueltas / solicitudes recibidas)"),EXACT($I18,"Cumplimiento (criterios cumplidos / criterios establecidos)")),(Z18/Y18)*1,(Z18/$H18)*1),0)</f>
        <v>0</v>
      </c>
      <c r="AB18" s="52"/>
      <c r="AC18" s="19"/>
      <c r="AD18" s="1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row>
    <row r="19" spans="1:62" s="8" customFormat="1" ht="78.75" hidden="1">
      <c r="A19" s="6"/>
      <c r="B19" s="67">
        <v>12</v>
      </c>
      <c r="C19" s="68" t="s">
        <v>7</v>
      </c>
      <c r="D19" s="68">
        <v>26</v>
      </c>
      <c r="E19" s="68" t="s">
        <v>41</v>
      </c>
      <c r="F19" s="68" t="s">
        <v>102</v>
      </c>
      <c r="G19" s="69" t="s">
        <v>103</v>
      </c>
      <c r="H19" s="70">
        <v>1</v>
      </c>
      <c r="I19" s="68" t="s">
        <v>719</v>
      </c>
      <c r="J19" s="68" t="s">
        <v>80</v>
      </c>
      <c r="K19" s="68" t="s">
        <v>88</v>
      </c>
      <c r="L19" s="156" t="s">
        <v>13</v>
      </c>
      <c r="M19" s="55"/>
      <c r="N19" s="58"/>
      <c r="O19" s="17">
        <f>IFERROR(IF(OR(EXACT($I19,"Atención de solicitudes (solicitudes resueltas / solicitudes recibidas)"),EXACT($I19,"Cumplimiento (criterios cumplidos / criterios establecidos)")),(N19/M19)*1,(N19/$H19)*1),0)</f>
        <v>0</v>
      </c>
      <c r="P19" s="9"/>
      <c r="Q19" s="62"/>
      <c r="R19" s="62"/>
      <c r="S19" s="18">
        <f>IFERROR(IF(OR(EXACT($I19,"Atención de solicitudes (solicitudes resueltas / solicitudes recibidas)"),EXACT($I19,"Cumplimiento (criterios cumplidos / criterios establecidos)")),(R19/Q19)*1,(R19/$H19)*1),0)</f>
        <v>0</v>
      </c>
      <c r="T19" s="10"/>
      <c r="U19" s="119">
        <v>0</v>
      </c>
      <c r="V19" s="119">
        <v>0</v>
      </c>
      <c r="W19" s="17">
        <f>IFERROR(IF(OR(EXACT($I19,"Atención de solicitudes (solicitudes resueltas / solicitudes recibidas)"),EXACT($I19,"Cumplimiento (criterios cumplidos / criterios establecidos)")),(V19/U19)*1,(V19/$H19)*1),0)</f>
        <v>0</v>
      </c>
      <c r="X19" s="217" t="s">
        <v>1056</v>
      </c>
      <c r="Y19" s="62"/>
      <c r="Z19" s="62"/>
      <c r="AA19" s="18">
        <f>IFERROR(IF(OR(EXACT($I19,"Atención de solicitudes (solicitudes resueltas / solicitudes recibidas)"),EXACT($I19,"Cumplimiento (criterios cumplidos / criterios establecidos)")),(Z19/Y19)*1,(Z19/$H19)*1),0)</f>
        <v>0</v>
      </c>
      <c r="AB19" s="52"/>
      <c r="AC19" s="19"/>
      <c r="AD19" s="1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row>
    <row r="20" spans="1:62" s="8" customFormat="1" ht="78.75" hidden="1">
      <c r="A20" s="6"/>
      <c r="B20" s="67">
        <v>13</v>
      </c>
      <c r="C20" s="68" t="s">
        <v>7</v>
      </c>
      <c r="D20" s="68">
        <v>27</v>
      </c>
      <c r="E20" s="68" t="s">
        <v>41</v>
      </c>
      <c r="F20" s="68" t="s">
        <v>104</v>
      </c>
      <c r="G20" s="69" t="s">
        <v>105</v>
      </c>
      <c r="H20" s="70">
        <v>1</v>
      </c>
      <c r="I20" s="68" t="s">
        <v>719</v>
      </c>
      <c r="J20" s="68" t="s">
        <v>80</v>
      </c>
      <c r="K20" s="68" t="s">
        <v>88</v>
      </c>
      <c r="L20" s="156" t="s">
        <v>13</v>
      </c>
      <c r="M20" s="55"/>
      <c r="N20" s="58"/>
      <c r="O20" s="17">
        <f>IFERROR(IF(OR(EXACT($I20,"Atención de solicitudes (solicitudes resueltas / solicitudes recibidas)"),EXACT($I20,"Cumplimiento (criterios cumplidos / criterios establecidos)")),(N20/M20)*1,(N20/$H20)*1),0)</f>
        <v>0</v>
      </c>
      <c r="P20" s="9"/>
      <c r="Q20" s="62"/>
      <c r="R20" s="62"/>
      <c r="S20" s="18">
        <f>IFERROR(IF(OR(EXACT($I20,"Atención de solicitudes (solicitudes resueltas / solicitudes recibidas)"),EXACT($I20,"Cumplimiento (criterios cumplidos / criterios establecidos)")),(R20/Q20)*1,(R20/$H20)*1),0)</f>
        <v>0</v>
      </c>
      <c r="T20" s="10"/>
      <c r="U20" s="119">
        <v>0</v>
      </c>
      <c r="V20" s="119">
        <v>0</v>
      </c>
      <c r="W20" s="17">
        <f>IFERROR(IF(OR(EXACT($I20,"Atención de solicitudes (solicitudes resueltas / solicitudes recibidas)"),EXACT($I20,"Cumplimiento (criterios cumplidos / criterios establecidos)")),(V20/U20)*1,(V20/$H20)*1),0)</f>
        <v>0</v>
      </c>
      <c r="X20" s="217" t="s">
        <v>1056</v>
      </c>
      <c r="Y20" s="62"/>
      <c r="Z20" s="62"/>
      <c r="AA20" s="18">
        <f>IFERROR(IF(OR(EXACT($I20,"Atención de solicitudes (solicitudes resueltas / solicitudes recibidas)"),EXACT($I20,"Cumplimiento (criterios cumplidos / criterios establecidos)")),(Z20/Y20)*1,(Z20/$H20)*1),0)</f>
        <v>0</v>
      </c>
      <c r="AB20" s="52"/>
      <c r="AC20" s="19"/>
      <c r="AD20" s="11"/>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s="8" customFormat="1" ht="73.5" hidden="1" customHeight="1">
      <c r="A21" s="6"/>
      <c r="B21" s="67">
        <v>14</v>
      </c>
      <c r="C21" s="68" t="s">
        <v>7</v>
      </c>
      <c r="D21" s="68">
        <v>29</v>
      </c>
      <c r="E21" s="68" t="s">
        <v>41</v>
      </c>
      <c r="F21" s="68" t="s">
        <v>664</v>
      </c>
      <c r="G21" s="69" t="s">
        <v>106</v>
      </c>
      <c r="H21" s="70">
        <v>1</v>
      </c>
      <c r="I21" s="68" t="s">
        <v>719</v>
      </c>
      <c r="J21" s="68" t="s">
        <v>80</v>
      </c>
      <c r="K21" s="68" t="s">
        <v>150</v>
      </c>
      <c r="L21" s="156" t="s">
        <v>12</v>
      </c>
      <c r="M21" s="55"/>
      <c r="N21" s="58"/>
      <c r="O21" s="17">
        <f>IFERROR(IF(OR(EXACT($I21,"Atención de solicitudes (solicitudes resueltas / solicitudes recibidas)"),EXACT($I21,"Cumplimiento (criterios cumplidos / criterios establecidos)")),(N21/M21)*1,(N21/$H21)*1),0)</f>
        <v>0</v>
      </c>
      <c r="P21" s="9"/>
      <c r="Q21" s="62">
        <v>100</v>
      </c>
      <c r="R21" s="62">
        <v>50</v>
      </c>
      <c r="S21" s="18">
        <f>IFERROR(IF(OR(EXACT($I21,"Atención de solicitudes (solicitudes resueltas / solicitudes recibidas)"),EXACT($I21,"Cumplimiento (criterios cumplidos / criterios establecidos)")),(R21/Q21)*1,(R21/$H21)*1),0)</f>
        <v>0.5</v>
      </c>
      <c r="T21" s="10" t="s">
        <v>956</v>
      </c>
      <c r="U21" s="119"/>
      <c r="V21" s="119">
        <v>0</v>
      </c>
      <c r="W21" s="17">
        <f>IFERROR(IF(OR(EXACT($I21,"Atención de solicitudes (solicitudes resueltas / solicitudes recibidas)"),EXACT($I21,"Cumplimiento (criterios cumplidos / criterios establecidos)")),(V21/U21)*1,(V21/$H21)*1),0)</f>
        <v>0</v>
      </c>
      <c r="X21" s="217" t="s">
        <v>1057</v>
      </c>
      <c r="Y21" s="62"/>
      <c r="Z21" s="62"/>
      <c r="AA21" s="18">
        <f>IFERROR(IF(OR(EXACT($I21,"Atención de solicitudes (solicitudes resueltas / solicitudes recibidas)"),EXACT($I21,"Cumplimiento (criterios cumplidos / criterios establecidos)")),(Z21/Y21)*1,(Z21/$H21)*1),0)</f>
        <v>0</v>
      </c>
      <c r="AB21" s="52"/>
      <c r="AC21" s="19"/>
      <c r="AD21" s="11"/>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s="8" customFormat="1" ht="94.5" hidden="1">
      <c r="A22" s="6"/>
      <c r="B22" s="67">
        <v>15</v>
      </c>
      <c r="C22" s="68" t="s">
        <v>7</v>
      </c>
      <c r="D22" s="68" t="s">
        <v>107</v>
      </c>
      <c r="E22" s="68" t="s">
        <v>41</v>
      </c>
      <c r="F22" s="68" t="s">
        <v>108</v>
      </c>
      <c r="G22" s="69" t="s">
        <v>109</v>
      </c>
      <c r="H22" s="72">
        <v>1</v>
      </c>
      <c r="I22" s="68" t="s">
        <v>718</v>
      </c>
      <c r="J22" s="68" t="s">
        <v>80</v>
      </c>
      <c r="K22" s="68" t="s">
        <v>646</v>
      </c>
      <c r="L22" s="156" t="s">
        <v>13</v>
      </c>
      <c r="M22" s="164">
        <v>0</v>
      </c>
      <c r="N22" s="58"/>
      <c r="O22" s="17">
        <f>IF(OR(EXACT($I22,"Atención de solicitudes (solicitudes resueltas / solicitudes recibidas)"),EXACT($I22,"Cumplimiento (criterios cumplidos / criterios establecidos)")),(N22/M22)*1,(N22/$H22)*1)</f>
        <v>0</v>
      </c>
      <c r="P22" s="9"/>
      <c r="Q22" s="193">
        <f>N22</f>
        <v>0</v>
      </c>
      <c r="R22" s="62"/>
      <c r="S22" s="18">
        <f>IF(OR(EXACT($I22,"Atención de solicitudes (solicitudes resueltas / solicitudes recibidas)"),EXACT($I22,"Cumplimiento (criterios cumplidos / criterios establecidos)")),(Q22/Q22)*1,((Q22+R22)/$H22)*1)</f>
        <v>0</v>
      </c>
      <c r="T22" s="10"/>
      <c r="U22" s="119">
        <f>Q22+R22</f>
        <v>0</v>
      </c>
      <c r="V22" s="119">
        <v>0</v>
      </c>
      <c r="W22" s="17">
        <f>IF(OR(EXACT($I22,"Atención de solicitudes (solicitudes resueltas / solicitudes recibidas)"),EXACT($I22,"Cumplimiento (criterios cumplidos / criterios establecidos)")),(U22/U22)*1,((U22+V22)/$H22)*1)</f>
        <v>0</v>
      </c>
      <c r="X22" s="217" t="s">
        <v>1063</v>
      </c>
      <c r="Y22" s="118">
        <f>U22+V22</f>
        <v>0</v>
      </c>
      <c r="Z22" s="62"/>
      <c r="AA22" s="18">
        <f>IF(OR(EXACT($I22,"Atención de solicitudes (solicitudes resueltas / solicitudes recibidas)"),EXACT($I22,"Cumplimiento (criterios cumplidos / criterios establecidos)")),(Y22/Y22)*1,((Y22+Z22)/$H22)*1)</f>
        <v>0</v>
      </c>
      <c r="AB22" s="52"/>
      <c r="AC22" s="120"/>
      <c r="AD22" s="11"/>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s="8" customFormat="1" ht="47.25" hidden="1">
      <c r="A23" s="6"/>
      <c r="B23" s="67">
        <v>16</v>
      </c>
      <c r="C23" s="68" t="s">
        <v>7</v>
      </c>
      <c r="D23" s="68" t="s">
        <v>110</v>
      </c>
      <c r="E23" s="68" t="s">
        <v>41</v>
      </c>
      <c r="F23" s="68" t="s">
        <v>111</v>
      </c>
      <c r="G23" s="69" t="s">
        <v>112</v>
      </c>
      <c r="H23" s="72">
        <v>1</v>
      </c>
      <c r="I23" s="68" t="s">
        <v>718</v>
      </c>
      <c r="J23" s="68" t="s">
        <v>80</v>
      </c>
      <c r="K23" s="68" t="s">
        <v>88</v>
      </c>
      <c r="L23" s="156" t="s">
        <v>14</v>
      </c>
      <c r="M23" s="164">
        <v>0</v>
      </c>
      <c r="N23" s="58"/>
      <c r="O23" s="17">
        <f>IF(OR(EXACT($I23,"Atención de solicitudes (solicitudes resueltas / solicitudes recibidas)"),EXACT($I23,"Cumplimiento (criterios cumplidos / criterios establecidos)")),(N23/M23)*1,(N23/$H23)*1)</f>
        <v>0</v>
      </c>
      <c r="P23" s="9"/>
      <c r="Q23" s="193">
        <f>N23</f>
        <v>0</v>
      </c>
      <c r="R23" s="62"/>
      <c r="S23" s="18">
        <f>IF(OR(EXACT($I23,"Atención de solicitudes (solicitudes resueltas / solicitudes recibidas)"),EXACT($I23,"Cumplimiento (criterios cumplidos / criterios establecidos)")),(Q23/Q23)*1,((Q23+R23)/$H23)*1)</f>
        <v>0</v>
      </c>
      <c r="T23" s="10"/>
      <c r="U23" s="119">
        <f>Q23+R23</f>
        <v>0</v>
      </c>
      <c r="V23" s="119">
        <v>0</v>
      </c>
      <c r="W23" s="17">
        <f>IF(OR(EXACT($I23,"Atención de solicitudes (solicitudes resueltas / solicitudes recibidas)"),EXACT($I23,"Cumplimiento (criterios cumplidos / criterios establecidos)")),(U23/U23)*1,((U23+V23)/$H23)*1)</f>
        <v>0</v>
      </c>
      <c r="X23" s="217" t="s">
        <v>1064</v>
      </c>
      <c r="Y23" s="118">
        <f>U23+V23</f>
        <v>0</v>
      </c>
      <c r="Z23" s="62"/>
      <c r="AA23" s="18">
        <f>IF(OR(EXACT($I23,"Atención de solicitudes (solicitudes resueltas / solicitudes recibidas)"),EXACT($I23,"Cumplimiento (criterios cumplidos / criterios establecidos)")),(Y23/Y23)*1,((Y23+Z23)/$H23)*1)</f>
        <v>0</v>
      </c>
      <c r="AB23" s="52"/>
      <c r="AC23" s="120"/>
      <c r="AD23" s="11"/>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row>
    <row r="24" spans="1:62" s="8" customFormat="1" ht="78.75" hidden="1">
      <c r="A24" s="6"/>
      <c r="B24" s="67">
        <v>17</v>
      </c>
      <c r="C24" s="68" t="s">
        <v>7</v>
      </c>
      <c r="D24" s="68" t="s">
        <v>113</v>
      </c>
      <c r="E24" s="68" t="s">
        <v>41</v>
      </c>
      <c r="F24" s="68" t="s">
        <v>665</v>
      </c>
      <c r="G24" s="69" t="s">
        <v>114</v>
      </c>
      <c r="H24" s="72">
        <v>1</v>
      </c>
      <c r="I24" s="68" t="s">
        <v>718</v>
      </c>
      <c r="J24" s="68" t="s">
        <v>80</v>
      </c>
      <c r="K24" s="68" t="s">
        <v>647</v>
      </c>
      <c r="L24" s="156" t="s">
        <v>10</v>
      </c>
      <c r="M24" s="164">
        <v>0</v>
      </c>
      <c r="N24" s="58">
        <v>0.5</v>
      </c>
      <c r="O24" s="17">
        <f>IF(OR(EXACT($I24,"Atención de solicitudes (solicitudes resueltas / solicitudes recibidas)"),EXACT($I24,"Cumplimiento (criterios cumplidos / criterios establecidos)")),(N24/M24)*1,(N24/$H24)*1)</f>
        <v>0.5</v>
      </c>
      <c r="P24" s="9" t="s">
        <v>769</v>
      </c>
      <c r="Q24" s="193">
        <f>N24</f>
        <v>0.5</v>
      </c>
      <c r="R24" s="62">
        <v>0.5</v>
      </c>
      <c r="S24" s="18">
        <f>IF(OR(EXACT($I24,"Atención de solicitudes (solicitudes resueltas / solicitudes recibidas)"),EXACT($I24,"Cumplimiento (criterios cumplidos / criterios establecidos)")),(Q24/Q24)*1,((Q24+R24)/$H24)*1)</f>
        <v>1</v>
      </c>
      <c r="T24" s="10" t="s">
        <v>860</v>
      </c>
      <c r="U24" s="119">
        <f>Q24+R24</f>
        <v>1</v>
      </c>
      <c r="V24" s="119">
        <v>0</v>
      </c>
      <c r="W24" s="17">
        <f>IF(OR(EXACT($I24,"Atención de solicitudes (solicitudes resueltas / solicitudes recibidas)"),EXACT($I24,"Cumplimiento (criterios cumplidos / criterios establecidos)")),(U24/U24)*1,((U24+V24)/$H24)*1)</f>
        <v>1</v>
      </c>
      <c r="X24" s="217" t="s">
        <v>1065</v>
      </c>
      <c r="Y24" s="118">
        <f>U24+V24</f>
        <v>1</v>
      </c>
      <c r="Z24" s="62"/>
      <c r="AA24" s="18">
        <f>IF(OR(EXACT($I24,"Atención de solicitudes (solicitudes resueltas / solicitudes recibidas)"),EXACT($I24,"Cumplimiento (criterios cumplidos / criterios establecidos)")),(Y24/Y24)*1,((Y24+Z24)/$H24)*1)</f>
        <v>1</v>
      </c>
      <c r="AB24" s="52"/>
      <c r="AC24" s="120"/>
      <c r="AD24" s="11"/>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row>
    <row r="25" spans="1:62" s="8" customFormat="1" ht="182.25" hidden="1" customHeight="1">
      <c r="A25" s="6"/>
      <c r="B25" s="67">
        <v>18</v>
      </c>
      <c r="C25" s="68" t="s">
        <v>7</v>
      </c>
      <c r="D25" s="68">
        <v>45</v>
      </c>
      <c r="E25" s="68" t="s">
        <v>41</v>
      </c>
      <c r="F25" s="68" t="s">
        <v>115</v>
      </c>
      <c r="G25" s="69" t="s">
        <v>116</v>
      </c>
      <c r="H25" s="72">
        <v>1</v>
      </c>
      <c r="I25" s="68" t="s">
        <v>718</v>
      </c>
      <c r="J25" s="68" t="s">
        <v>80</v>
      </c>
      <c r="K25" s="68" t="s">
        <v>648</v>
      </c>
      <c r="L25" s="156" t="s">
        <v>12</v>
      </c>
      <c r="M25" s="164">
        <v>0</v>
      </c>
      <c r="N25" s="58"/>
      <c r="O25" s="17">
        <f>IF(OR(EXACT($I25,"Atención de solicitudes (solicitudes resueltas / solicitudes recibidas)"),EXACT($I25,"Cumplimiento (criterios cumplidos / criterios establecidos)")),(N25/M25)*1,(N25/$H25)*1)</f>
        <v>0</v>
      </c>
      <c r="P25" s="9"/>
      <c r="Q25" s="193">
        <f>N25</f>
        <v>0</v>
      </c>
      <c r="R25" s="62">
        <v>0.5</v>
      </c>
      <c r="S25" s="18">
        <f>IF(OR(EXACT($I25,"Atención de solicitudes (solicitudes resueltas / solicitudes recibidas)"),EXACT($I25,"Cumplimiento (criterios cumplidos / criterios establecidos)")),(Q25/Q25)*1,((Q25+R25)/$H25)*1)</f>
        <v>0.5</v>
      </c>
      <c r="T25" s="10" t="s">
        <v>861</v>
      </c>
      <c r="U25" s="119">
        <f>Q25+R25</f>
        <v>0.5</v>
      </c>
      <c r="V25" s="119">
        <v>0</v>
      </c>
      <c r="W25" s="17">
        <f>IF(OR(EXACT($I25,"Atención de solicitudes (solicitudes resueltas / solicitudes recibidas)"),EXACT($I25,"Cumplimiento (criterios cumplidos / criterios establecidos)")),(U25/U25)*1,((U25+V25)/$H25)*1)</f>
        <v>0.5</v>
      </c>
      <c r="X25" s="217" t="s">
        <v>1066</v>
      </c>
      <c r="Y25" s="118">
        <f>U25+V25</f>
        <v>0.5</v>
      </c>
      <c r="Z25" s="62"/>
      <c r="AA25" s="18">
        <f>IF(OR(EXACT($I25,"Atención de solicitudes (solicitudes resueltas / solicitudes recibidas)"),EXACT($I25,"Cumplimiento (criterios cumplidos / criterios establecidos)")),(Y25/Y25)*1,((Y25+Z25)/$H25)*1)</f>
        <v>0.5</v>
      </c>
      <c r="AB25" s="52"/>
      <c r="AC25" s="120"/>
      <c r="AD25" s="11"/>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s="8" customFormat="1" ht="48" hidden="1" thickBot="1">
      <c r="A26" s="6"/>
      <c r="B26" s="73">
        <v>19</v>
      </c>
      <c r="C26" s="74" t="s">
        <v>7</v>
      </c>
      <c r="D26" s="74">
        <v>59</v>
      </c>
      <c r="E26" s="74" t="s">
        <v>41</v>
      </c>
      <c r="F26" s="74" t="s">
        <v>666</v>
      </c>
      <c r="G26" s="75" t="s">
        <v>117</v>
      </c>
      <c r="H26" s="76">
        <v>1</v>
      </c>
      <c r="I26" s="74" t="s">
        <v>719</v>
      </c>
      <c r="J26" s="74" t="s">
        <v>80</v>
      </c>
      <c r="K26" s="74" t="s">
        <v>88</v>
      </c>
      <c r="L26" s="157" t="s">
        <v>13</v>
      </c>
      <c r="M26" s="59"/>
      <c r="N26" s="60"/>
      <c r="O26" s="17">
        <f>IFERROR(IF(OR(EXACT($I26,"Atención de solicitudes (solicitudes resueltas / solicitudes recibidas)"),EXACT($I26,"Cumplimiento (criterios cumplidos / criterios establecidos)")),(N26/M26)*1,(N26/$H26)*1),0)</f>
        <v>0</v>
      </c>
      <c r="P26" s="28"/>
      <c r="Q26" s="63"/>
      <c r="R26" s="63"/>
      <c r="S26" s="18">
        <f>IFERROR(IF(OR(EXACT($I26,"Atención de solicitudes (solicitudes resueltas / solicitudes recibidas)"),EXACT($I26,"Cumplimiento (criterios cumplidos / criterios establecidos)")),(R26/Q26)*1,(R26/$H26)*1),0)</f>
        <v>0</v>
      </c>
      <c r="T26" s="30"/>
      <c r="U26" s="218">
        <v>100</v>
      </c>
      <c r="V26" s="218">
        <v>100</v>
      </c>
      <c r="W26" s="17">
        <f>IFERROR(IF(OR(EXACT($I26,"Atención de solicitudes (solicitudes resueltas / solicitudes recibidas)"),EXACT($I26,"Cumplimiento (criterios cumplidos / criterios establecidos)")),(V26/U26)*1,(V26/$H26)*1),0)</f>
        <v>1</v>
      </c>
      <c r="X26" s="219" t="s">
        <v>1067</v>
      </c>
      <c r="Y26" s="63"/>
      <c r="Z26" s="63"/>
      <c r="AA26" s="18">
        <f>IFERROR(IF(OR(EXACT($I26,"Atención de solicitudes (solicitudes resueltas / solicitudes recibidas)"),EXACT($I26,"Cumplimiento (criterios cumplidos / criterios establecidos)")),(Z26/Y26)*1,(Z26/$H26)*1),0)</f>
        <v>0</v>
      </c>
      <c r="AB26" s="53"/>
      <c r="AC26" s="31"/>
      <c r="AD26" s="32"/>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s="8" customFormat="1" ht="78.75" hidden="1">
      <c r="A27" s="6"/>
      <c r="B27" s="64">
        <v>20</v>
      </c>
      <c r="C27" s="65" t="s">
        <v>7</v>
      </c>
      <c r="D27" s="65">
        <v>3</v>
      </c>
      <c r="E27" s="65" t="s">
        <v>42</v>
      </c>
      <c r="F27" s="65" t="s">
        <v>118</v>
      </c>
      <c r="G27" s="77" t="s">
        <v>119</v>
      </c>
      <c r="H27" s="78">
        <v>1</v>
      </c>
      <c r="I27" s="65" t="s">
        <v>718</v>
      </c>
      <c r="J27" s="65" t="s">
        <v>80</v>
      </c>
      <c r="K27" s="65" t="s">
        <v>120</v>
      </c>
      <c r="L27" s="155" t="s">
        <v>14</v>
      </c>
      <c r="M27" s="167">
        <v>0</v>
      </c>
      <c r="N27" s="57"/>
      <c r="O27" s="39">
        <f t="shared" ref="O27:O49" si="0">IF(OR(EXACT($I27,"Atención de solicitudes (solicitudes resueltas / solicitudes recibidas)"),EXACT($I27,"Cumplimiento (criterios cumplidos / criterios establecidos)")),(N27/M27)*1,(N27/$H27)*1)</f>
        <v>0</v>
      </c>
      <c r="P27" s="40"/>
      <c r="Q27" s="195">
        <f t="shared" ref="Q27:Q33" si="1">N27</f>
        <v>0</v>
      </c>
      <c r="R27" s="61"/>
      <c r="S27" s="41">
        <f t="shared" ref="S27:S33" si="2">IF(OR(EXACT($I27,"Atención de solicitudes (solicitudes resueltas / solicitudes recibidas)"),EXACT($I27,"Cumplimiento (criterios cumplidos / criterios establecidos)")),(Q27/Q27)*1,((Q27+R27)/$H27)*1)</f>
        <v>0</v>
      </c>
      <c r="T27" s="42"/>
      <c r="U27" s="215">
        <f t="shared" ref="U27:U33" si="3">Q27+R27</f>
        <v>0</v>
      </c>
      <c r="V27" s="215">
        <v>0</v>
      </c>
      <c r="W27" s="39">
        <f t="shared" ref="W27:W33" si="4">IF(OR(EXACT($I27,"Atención de solicitudes (solicitudes resueltas / solicitudes recibidas)"),EXACT($I27,"Cumplimiento (criterios cumplidos / criterios establecidos)")),(U27/U27)*1,((U27+V27)/$H27)*1)</f>
        <v>0</v>
      </c>
      <c r="X27" s="216" t="s">
        <v>1068</v>
      </c>
      <c r="Y27" s="116">
        <f t="shared" ref="Y27:Y33" si="5">U27+V27</f>
        <v>0</v>
      </c>
      <c r="Z27" s="61"/>
      <c r="AA27" s="41">
        <f t="shared" ref="AA27:AA33" si="6">IF(OR(EXACT($I27,"Atención de solicitudes (solicitudes resueltas / solicitudes recibidas)"),EXACT($I27,"Cumplimiento (criterios cumplidos / criterios establecidos)")),(Y27/Y27)*1,((Y27+Z27)/$H27)*1)</f>
        <v>0</v>
      </c>
      <c r="AB27" s="51"/>
      <c r="AC27" s="129"/>
      <c r="AD27" s="7"/>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row>
    <row r="28" spans="1:62" s="8" customFormat="1" ht="78.75" hidden="1">
      <c r="A28" s="6"/>
      <c r="B28" s="67">
        <v>21</v>
      </c>
      <c r="C28" s="68" t="s">
        <v>7</v>
      </c>
      <c r="D28" s="68">
        <v>4</v>
      </c>
      <c r="E28" s="68" t="s">
        <v>42</v>
      </c>
      <c r="F28" s="68" t="s">
        <v>121</v>
      </c>
      <c r="G28" s="69" t="s">
        <v>122</v>
      </c>
      <c r="H28" s="72">
        <v>1</v>
      </c>
      <c r="I28" s="68" t="s">
        <v>718</v>
      </c>
      <c r="J28" s="68" t="s">
        <v>80</v>
      </c>
      <c r="K28" s="68" t="s">
        <v>120</v>
      </c>
      <c r="L28" s="156" t="s">
        <v>12</v>
      </c>
      <c r="M28" s="164">
        <v>0</v>
      </c>
      <c r="N28" s="58"/>
      <c r="O28" s="17">
        <f t="shared" si="0"/>
        <v>0</v>
      </c>
      <c r="P28" s="9"/>
      <c r="Q28" s="193">
        <f t="shared" si="1"/>
        <v>0</v>
      </c>
      <c r="R28" s="62">
        <v>0</v>
      </c>
      <c r="S28" s="18">
        <f t="shared" si="2"/>
        <v>0</v>
      </c>
      <c r="T28" s="10" t="s">
        <v>957</v>
      </c>
      <c r="U28" s="119">
        <f t="shared" si="3"/>
        <v>0</v>
      </c>
      <c r="V28" s="119">
        <v>0</v>
      </c>
      <c r="W28" s="17">
        <f t="shared" si="4"/>
        <v>0</v>
      </c>
      <c r="X28" s="217" t="s">
        <v>1068</v>
      </c>
      <c r="Y28" s="118">
        <f t="shared" si="5"/>
        <v>0</v>
      </c>
      <c r="Z28" s="62"/>
      <c r="AA28" s="18">
        <f t="shared" si="6"/>
        <v>0</v>
      </c>
      <c r="AB28" s="52"/>
      <c r="AC28" s="120"/>
      <c r="AD28" s="11"/>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row>
    <row r="29" spans="1:62" s="8" customFormat="1" ht="78.75" hidden="1">
      <c r="A29" s="6"/>
      <c r="B29" s="67">
        <v>22</v>
      </c>
      <c r="C29" s="68" t="s">
        <v>7</v>
      </c>
      <c r="D29" s="68">
        <v>5</v>
      </c>
      <c r="E29" s="68" t="s">
        <v>42</v>
      </c>
      <c r="F29" s="68" t="s">
        <v>667</v>
      </c>
      <c r="G29" s="69" t="s">
        <v>123</v>
      </c>
      <c r="H29" s="72">
        <v>1</v>
      </c>
      <c r="I29" s="68" t="s">
        <v>718</v>
      </c>
      <c r="J29" s="68" t="s">
        <v>80</v>
      </c>
      <c r="K29" s="68" t="s">
        <v>120</v>
      </c>
      <c r="L29" s="156" t="s">
        <v>12</v>
      </c>
      <c r="M29" s="164">
        <v>0</v>
      </c>
      <c r="N29" s="58"/>
      <c r="O29" s="17">
        <f t="shared" si="0"/>
        <v>0</v>
      </c>
      <c r="P29" s="9"/>
      <c r="Q29" s="193">
        <f t="shared" si="1"/>
        <v>0</v>
      </c>
      <c r="R29" s="62">
        <v>0</v>
      </c>
      <c r="S29" s="18">
        <f t="shared" si="2"/>
        <v>0</v>
      </c>
      <c r="T29" s="10" t="s">
        <v>957</v>
      </c>
      <c r="U29" s="119">
        <f t="shared" si="3"/>
        <v>0</v>
      </c>
      <c r="V29" s="119">
        <v>0</v>
      </c>
      <c r="W29" s="17">
        <f t="shared" si="4"/>
        <v>0</v>
      </c>
      <c r="X29" s="217" t="s">
        <v>1068</v>
      </c>
      <c r="Y29" s="118">
        <f t="shared" si="5"/>
        <v>0</v>
      </c>
      <c r="Z29" s="62"/>
      <c r="AA29" s="18">
        <f t="shared" si="6"/>
        <v>0</v>
      </c>
      <c r="AB29" s="52"/>
      <c r="AC29" s="120"/>
      <c r="AD29" s="11"/>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row>
    <row r="30" spans="1:62" s="8" customFormat="1" ht="78.75" hidden="1">
      <c r="A30" s="6"/>
      <c r="B30" s="67">
        <v>23</v>
      </c>
      <c r="C30" s="68" t="s">
        <v>7</v>
      </c>
      <c r="D30" s="68" t="s">
        <v>124</v>
      </c>
      <c r="E30" s="68" t="s">
        <v>42</v>
      </c>
      <c r="F30" s="68" t="s">
        <v>125</v>
      </c>
      <c r="G30" s="69" t="s">
        <v>126</v>
      </c>
      <c r="H30" s="72">
        <v>1</v>
      </c>
      <c r="I30" s="68" t="s">
        <v>718</v>
      </c>
      <c r="J30" s="68" t="s">
        <v>80</v>
      </c>
      <c r="K30" s="68" t="s">
        <v>120</v>
      </c>
      <c r="L30" s="156" t="s">
        <v>13</v>
      </c>
      <c r="M30" s="164">
        <v>0</v>
      </c>
      <c r="N30" s="58"/>
      <c r="O30" s="17">
        <f t="shared" si="0"/>
        <v>0</v>
      </c>
      <c r="P30" s="9"/>
      <c r="Q30" s="193">
        <f t="shared" si="1"/>
        <v>0</v>
      </c>
      <c r="R30" s="62"/>
      <c r="S30" s="18">
        <f t="shared" si="2"/>
        <v>0</v>
      </c>
      <c r="T30" s="10"/>
      <c r="U30" s="119">
        <f t="shared" si="3"/>
        <v>0</v>
      </c>
      <c r="V30" s="119">
        <v>0</v>
      </c>
      <c r="W30" s="17">
        <f t="shared" si="4"/>
        <v>0</v>
      </c>
      <c r="X30" s="217" t="s">
        <v>1068</v>
      </c>
      <c r="Y30" s="118">
        <f t="shared" si="5"/>
        <v>0</v>
      </c>
      <c r="Z30" s="62"/>
      <c r="AA30" s="18">
        <f t="shared" si="6"/>
        <v>0</v>
      </c>
      <c r="AB30" s="52"/>
      <c r="AC30" s="120"/>
      <c r="AD30" s="11"/>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s="8" customFormat="1" ht="78.75" hidden="1">
      <c r="A31" s="6"/>
      <c r="B31" s="67">
        <v>24</v>
      </c>
      <c r="C31" s="68" t="s">
        <v>7</v>
      </c>
      <c r="D31" s="68">
        <v>7</v>
      </c>
      <c r="E31" s="68" t="s">
        <v>42</v>
      </c>
      <c r="F31" s="68" t="s">
        <v>127</v>
      </c>
      <c r="G31" s="69" t="s">
        <v>128</v>
      </c>
      <c r="H31" s="72">
        <v>1</v>
      </c>
      <c r="I31" s="68" t="s">
        <v>718</v>
      </c>
      <c r="J31" s="68" t="s">
        <v>80</v>
      </c>
      <c r="K31" s="68" t="s">
        <v>120</v>
      </c>
      <c r="L31" s="156" t="s">
        <v>12</v>
      </c>
      <c r="M31" s="164">
        <v>0</v>
      </c>
      <c r="N31" s="58"/>
      <c r="O31" s="17">
        <f t="shared" si="0"/>
        <v>0</v>
      </c>
      <c r="P31" s="9"/>
      <c r="Q31" s="193">
        <f t="shared" si="1"/>
        <v>0</v>
      </c>
      <c r="R31" s="62">
        <v>0</v>
      </c>
      <c r="S31" s="18">
        <f t="shared" si="2"/>
        <v>0</v>
      </c>
      <c r="T31" s="10" t="s">
        <v>957</v>
      </c>
      <c r="U31" s="119">
        <f t="shared" si="3"/>
        <v>0</v>
      </c>
      <c r="V31" s="119">
        <v>0</v>
      </c>
      <c r="W31" s="17">
        <f t="shared" si="4"/>
        <v>0</v>
      </c>
      <c r="X31" s="217" t="s">
        <v>1068</v>
      </c>
      <c r="Y31" s="118">
        <f t="shared" si="5"/>
        <v>0</v>
      </c>
      <c r="Z31" s="62"/>
      <c r="AA31" s="18">
        <f t="shared" si="6"/>
        <v>0</v>
      </c>
      <c r="AB31" s="52"/>
      <c r="AC31" s="120"/>
      <c r="AD31" s="11"/>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row>
    <row r="32" spans="1:62" s="8" customFormat="1" ht="78.75" hidden="1">
      <c r="A32" s="6"/>
      <c r="B32" s="67">
        <v>25</v>
      </c>
      <c r="C32" s="68" t="s">
        <v>7</v>
      </c>
      <c r="D32" s="68">
        <v>9</v>
      </c>
      <c r="E32" s="68" t="s">
        <v>42</v>
      </c>
      <c r="F32" s="68" t="s">
        <v>129</v>
      </c>
      <c r="G32" s="69" t="s">
        <v>130</v>
      </c>
      <c r="H32" s="72">
        <v>1</v>
      </c>
      <c r="I32" s="68" t="s">
        <v>718</v>
      </c>
      <c r="J32" s="68" t="s">
        <v>80</v>
      </c>
      <c r="K32" s="68" t="s">
        <v>88</v>
      </c>
      <c r="L32" s="156" t="s">
        <v>10</v>
      </c>
      <c r="M32" s="164">
        <v>0</v>
      </c>
      <c r="N32" s="58">
        <v>0.25</v>
      </c>
      <c r="O32" s="17">
        <f t="shared" si="0"/>
        <v>0.25</v>
      </c>
      <c r="P32" s="166" t="s">
        <v>770</v>
      </c>
      <c r="Q32" s="193">
        <f t="shared" si="1"/>
        <v>0.25</v>
      </c>
      <c r="R32" s="62"/>
      <c r="S32" s="18">
        <f t="shared" si="2"/>
        <v>0.25</v>
      </c>
      <c r="T32" s="10" t="s">
        <v>957</v>
      </c>
      <c r="U32" s="119">
        <f t="shared" si="3"/>
        <v>0.25</v>
      </c>
      <c r="V32" s="119">
        <v>0</v>
      </c>
      <c r="W32" s="17">
        <f t="shared" si="4"/>
        <v>0.25</v>
      </c>
      <c r="X32" s="217" t="s">
        <v>1068</v>
      </c>
      <c r="Y32" s="118">
        <f t="shared" si="5"/>
        <v>0.25</v>
      </c>
      <c r="Z32" s="62"/>
      <c r="AA32" s="18">
        <f t="shared" si="6"/>
        <v>0.25</v>
      </c>
      <c r="AB32" s="52"/>
      <c r="AC32" s="120"/>
      <c r="AD32" s="11"/>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row>
    <row r="33" spans="1:62" s="8" customFormat="1" ht="78.75" hidden="1">
      <c r="A33" s="6"/>
      <c r="B33" s="67">
        <v>26</v>
      </c>
      <c r="C33" s="68" t="s">
        <v>7</v>
      </c>
      <c r="D33" s="68" t="s">
        <v>131</v>
      </c>
      <c r="E33" s="68" t="s">
        <v>42</v>
      </c>
      <c r="F33" s="68" t="s">
        <v>132</v>
      </c>
      <c r="G33" s="69" t="s">
        <v>133</v>
      </c>
      <c r="H33" s="72">
        <v>1</v>
      </c>
      <c r="I33" s="68" t="s">
        <v>718</v>
      </c>
      <c r="J33" s="68" t="s">
        <v>80</v>
      </c>
      <c r="K33" s="68" t="s">
        <v>120</v>
      </c>
      <c r="L33" s="156" t="s">
        <v>10</v>
      </c>
      <c r="M33" s="164">
        <v>0</v>
      </c>
      <c r="N33" s="58">
        <v>0.25</v>
      </c>
      <c r="O33" s="17">
        <f t="shared" si="0"/>
        <v>0.25</v>
      </c>
      <c r="P33" s="166" t="s">
        <v>770</v>
      </c>
      <c r="Q33" s="193">
        <f t="shared" si="1"/>
        <v>0.25</v>
      </c>
      <c r="R33" s="62"/>
      <c r="S33" s="18">
        <f t="shared" si="2"/>
        <v>0.25</v>
      </c>
      <c r="T33" s="10" t="s">
        <v>957</v>
      </c>
      <c r="U33" s="119">
        <f t="shared" si="3"/>
        <v>0.25</v>
      </c>
      <c r="V33" s="119">
        <v>0</v>
      </c>
      <c r="W33" s="17">
        <f t="shared" si="4"/>
        <v>0.25</v>
      </c>
      <c r="X33" s="217" t="s">
        <v>1068</v>
      </c>
      <c r="Y33" s="118">
        <f t="shared" si="5"/>
        <v>0.25</v>
      </c>
      <c r="Z33" s="62"/>
      <c r="AA33" s="18">
        <f t="shared" si="6"/>
        <v>0.25</v>
      </c>
      <c r="AB33" s="52"/>
      <c r="AC33" s="120"/>
      <c r="AD33" s="11"/>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row>
    <row r="34" spans="1:62" s="8" customFormat="1" ht="78.75" hidden="1">
      <c r="A34" s="6"/>
      <c r="B34" s="67">
        <v>27</v>
      </c>
      <c r="C34" s="68" t="s">
        <v>7</v>
      </c>
      <c r="D34" s="68" t="s">
        <v>134</v>
      </c>
      <c r="E34" s="68" t="s">
        <v>42</v>
      </c>
      <c r="F34" s="68" t="s">
        <v>135</v>
      </c>
      <c r="G34" s="69" t="s">
        <v>136</v>
      </c>
      <c r="H34" s="70">
        <v>1</v>
      </c>
      <c r="I34" s="68" t="s">
        <v>719</v>
      </c>
      <c r="J34" s="68" t="s">
        <v>80</v>
      </c>
      <c r="K34" s="68" t="s">
        <v>120</v>
      </c>
      <c r="L34" s="156" t="s">
        <v>13</v>
      </c>
      <c r="M34" s="55"/>
      <c r="N34" s="58"/>
      <c r="O34" s="17">
        <f>IFERROR(IF(OR(EXACT($I34,"Atención de solicitudes (solicitudes resueltas / solicitudes recibidas)"),EXACT($I34,"Cumplimiento (criterios cumplidos / criterios establecidos)")),(N34/M34)*1,(N34/$H34)*1),0)</f>
        <v>0</v>
      </c>
      <c r="P34" s="9"/>
      <c r="Q34" s="62"/>
      <c r="R34" s="62"/>
      <c r="S34" s="18">
        <f>IFERROR(IF(OR(EXACT($I34,"Atención de solicitudes (solicitudes resueltas / solicitudes recibidas)"),EXACT($I34,"Cumplimiento (criterios cumplidos / criterios establecidos)")),(R34/Q34)*1,(R34/$H34)*1),0)</f>
        <v>0</v>
      </c>
      <c r="T34" s="10"/>
      <c r="U34" s="119"/>
      <c r="V34" s="119">
        <v>0</v>
      </c>
      <c r="W34" s="17">
        <f>IFERROR(IF(OR(EXACT($I34,"Atención de solicitudes (solicitudes resueltas / solicitudes recibidas)"),EXACT($I34,"Cumplimiento (criterios cumplidos / criterios establecidos)")),(V34/U34)*1,(V34/$H34)*1),0)</f>
        <v>0</v>
      </c>
      <c r="X34" s="217" t="s">
        <v>1068</v>
      </c>
      <c r="Y34" s="62"/>
      <c r="Z34" s="62"/>
      <c r="AA34" s="18">
        <f>IFERROR(IF(OR(EXACT($I34,"Atención de solicitudes (solicitudes resueltas / solicitudes recibidas)"),EXACT($I34,"Cumplimiento (criterios cumplidos / criterios establecidos)")),(Z34/Y34)*1,(Z34/$H34)*1),0)</f>
        <v>0</v>
      </c>
      <c r="AB34" s="52"/>
      <c r="AC34" s="19"/>
      <c r="AD34" s="11"/>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row>
    <row r="35" spans="1:62" s="8" customFormat="1" ht="78.75" hidden="1">
      <c r="A35" s="6"/>
      <c r="B35" s="67">
        <v>28</v>
      </c>
      <c r="C35" s="68" t="s">
        <v>7</v>
      </c>
      <c r="D35" s="68">
        <v>14</v>
      </c>
      <c r="E35" s="68" t="s">
        <v>42</v>
      </c>
      <c r="F35" s="68" t="s">
        <v>137</v>
      </c>
      <c r="G35" s="69" t="s">
        <v>138</v>
      </c>
      <c r="H35" s="70">
        <v>1</v>
      </c>
      <c r="I35" s="68" t="s">
        <v>719</v>
      </c>
      <c r="J35" s="68" t="s">
        <v>80</v>
      </c>
      <c r="K35" s="68" t="s">
        <v>358</v>
      </c>
      <c r="L35" s="156" t="s">
        <v>13</v>
      </c>
      <c r="M35" s="55"/>
      <c r="N35" s="58"/>
      <c r="O35" s="17">
        <f>IFERROR(IF(OR(EXACT($I35,"Atención de solicitudes (solicitudes resueltas / solicitudes recibidas)"),EXACT($I35,"Cumplimiento (criterios cumplidos / criterios establecidos)")),(N35/M35)*1,(N35/$H35)*1),0)</f>
        <v>0</v>
      </c>
      <c r="P35" s="9"/>
      <c r="Q35" s="62"/>
      <c r="R35" s="62"/>
      <c r="S35" s="18">
        <f>IFERROR(IF(OR(EXACT($I35,"Atención de solicitudes (solicitudes resueltas / solicitudes recibidas)"),EXACT($I35,"Cumplimiento (criterios cumplidos / criterios establecidos)")),(R35/Q35)*1,(R35/$H35)*1),0)</f>
        <v>0</v>
      </c>
      <c r="T35" s="10"/>
      <c r="U35" s="119"/>
      <c r="V35" s="119">
        <v>0</v>
      </c>
      <c r="W35" s="17">
        <f>IFERROR(IF(OR(EXACT($I35,"Atención de solicitudes (solicitudes resueltas / solicitudes recibidas)"),EXACT($I35,"Cumplimiento (criterios cumplidos / criterios establecidos)")),(V35/U35)*1,(V35/$H35)*1),0)</f>
        <v>0</v>
      </c>
      <c r="X35" s="217" t="s">
        <v>1068</v>
      </c>
      <c r="Y35" s="62"/>
      <c r="Z35" s="62"/>
      <c r="AA35" s="18">
        <f>IFERROR(IF(OR(EXACT($I35,"Atención de solicitudes (solicitudes resueltas / solicitudes recibidas)"),EXACT($I35,"Cumplimiento (criterios cumplidos / criterios establecidos)")),(Z35/Y35)*1,(Z35/$H35)*1),0)</f>
        <v>0</v>
      </c>
      <c r="AB35" s="52"/>
      <c r="AC35" s="19"/>
      <c r="AD35" s="11"/>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row>
    <row r="36" spans="1:62" s="8" customFormat="1" ht="78.75" hidden="1">
      <c r="A36" s="6"/>
      <c r="B36" s="67">
        <v>29</v>
      </c>
      <c r="C36" s="68" t="s">
        <v>7</v>
      </c>
      <c r="D36" s="68">
        <v>15</v>
      </c>
      <c r="E36" s="68" t="s">
        <v>42</v>
      </c>
      <c r="F36" s="68" t="s">
        <v>139</v>
      </c>
      <c r="G36" s="69" t="s">
        <v>140</v>
      </c>
      <c r="H36" s="70">
        <v>1</v>
      </c>
      <c r="I36" s="68" t="s">
        <v>719</v>
      </c>
      <c r="J36" s="68" t="s">
        <v>80</v>
      </c>
      <c r="K36" s="68" t="s">
        <v>120</v>
      </c>
      <c r="L36" s="156" t="s">
        <v>13</v>
      </c>
      <c r="M36" s="55"/>
      <c r="N36" s="58"/>
      <c r="O36" s="17">
        <f>IFERROR(IF(OR(EXACT($I36,"Atención de solicitudes (solicitudes resueltas / solicitudes recibidas)"),EXACT($I36,"Cumplimiento (criterios cumplidos / criterios establecidos)")),(N36/M36)*1,(N36/$H36)*1),0)</f>
        <v>0</v>
      </c>
      <c r="P36" s="9"/>
      <c r="Q36" s="62"/>
      <c r="R36" s="62"/>
      <c r="S36" s="18">
        <f>IFERROR(IF(OR(EXACT($I36,"Atención de solicitudes (solicitudes resueltas / solicitudes recibidas)"),EXACT($I36,"Cumplimiento (criterios cumplidos / criterios establecidos)")),(R36/Q36)*1,(R36/$H36)*1),0)</f>
        <v>0</v>
      </c>
      <c r="T36" s="10"/>
      <c r="U36" s="119"/>
      <c r="V36" s="119">
        <v>0</v>
      </c>
      <c r="W36" s="17">
        <f>IFERROR(IF(OR(EXACT($I36,"Atención de solicitudes (solicitudes resueltas / solicitudes recibidas)"),EXACT($I36,"Cumplimiento (criterios cumplidos / criterios establecidos)")),(V36/U36)*1,(V36/$H36)*1),0)</f>
        <v>0</v>
      </c>
      <c r="X36" s="217" t="s">
        <v>1068</v>
      </c>
      <c r="Y36" s="62"/>
      <c r="Z36" s="62"/>
      <c r="AA36" s="18">
        <f>IFERROR(IF(OR(EXACT($I36,"Atención de solicitudes (solicitudes resueltas / solicitudes recibidas)"),EXACT($I36,"Cumplimiento (criterios cumplidos / criterios establecidos)")),(Z36/Y36)*1,(Z36/$H36)*1),0)</f>
        <v>0</v>
      </c>
      <c r="AB36" s="52"/>
      <c r="AC36" s="19"/>
      <c r="AD36" s="11"/>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row>
    <row r="37" spans="1:62" s="8" customFormat="1" ht="78.75" hidden="1">
      <c r="A37" s="6"/>
      <c r="B37" s="67">
        <v>30</v>
      </c>
      <c r="C37" s="68" t="s">
        <v>7</v>
      </c>
      <c r="D37" s="68">
        <v>18</v>
      </c>
      <c r="E37" s="68" t="s">
        <v>42</v>
      </c>
      <c r="F37" s="68" t="s">
        <v>141</v>
      </c>
      <c r="G37" s="69" t="s">
        <v>142</v>
      </c>
      <c r="H37" s="72">
        <v>1</v>
      </c>
      <c r="I37" s="68" t="s">
        <v>718</v>
      </c>
      <c r="J37" s="68" t="s">
        <v>80</v>
      </c>
      <c r="K37" s="68" t="s">
        <v>120</v>
      </c>
      <c r="L37" s="156" t="s">
        <v>14</v>
      </c>
      <c r="M37" s="164">
        <v>0</v>
      </c>
      <c r="N37" s="58"/>
      <c r="O37" s="17">
        <f t="shared" si="0"/>
        <v>0</v>
      </c>
      <c r="P37" s="9"/>
      <c r="Q37" s="193">
        <f t="shared" ref="Q37:Q46" si="7">N37</f>
        <v>0</v>
      </c>
      <c r="R37" s="62"/>
      <c r="S37" s="18">
        <f t="shared" ref="S37:S46" si="8">IF(OR(EXACT($I37,"Atención de solicitudes (solicitudes resueltas / solicitudes recibidas)"),EXACT($I37,"Cumplimiento (criterios cumplidos / criterios establecidos)")),(Q37/Q37)*1,((Q37+R37)/$H37)*1)</f>
        <v>0</v>
      </c>
      <c r="T37" s="10"/>
      <c r="U37" s="119">
        <f t="shared" ref="U37:U46" si="9">Q37+R37</f>
        <v>0</v>
      </c>
      <c r="V37" s="119">
        <v>0</v>
      </c>
      <c r="W37" s="17">
        <f t="shared" ref="W37:W46" si="10">IF(OR(EXACT($I37,"Atención de solicitudes (solicitudes resueltas / solicitudes recibidas)"),EXACT($I37,"Cumplimiento (criterios cumplidos / criterios establecidos)")),(U37/U37)*1,((U37+V37)/$H37)*1)</f>
        <v>0</v>
      </c>
      <c r="X37" s="217" t="s">
        <v>1068</v>
      </c>
      <c r="Y37" s="118">
        <f t="shared" ref="Y37:Y46" si="11">U37+V37</f>
        <v>0</v>
      </c>
      <c r="Z37" s="62"/>
      <c r="AA37" s="18">
        <f t="shared" ref="AA37:AA46" si="12">IF(OR(EXACT($I37,"Atención de solicitudes (solicitudes resueltas / solicitudes recibidas)"),EXACT($I37,"Cumplimiento (criterios cumplidos / criterios establecidos)")),(Y37/Y37)*1,((Y37+Z37)/$H37)*1)</f>
        <v>0</v>
      </c>
      <c r="AB37" s="52"/>
      <c r="AC37" s="120"/>
      <c r="AD37" s="11"/>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row>
    <row r="38" spans="1:62" s="8" customFormat="1" ht="78.75" hidden="1">
      <c r="A38" s="6"/>
      <c r="B38" s="67">
        <v>31</v>
      </c>
      <c r="C38" s="68" t="s">
        <v>7</v>
      </c>
      <c r="D38" s="68">
        <v>19</v>
      </c>
      <c r="E38" s="68" t="s">
        <v>42</v>
      </c>
      <c r="F38" s="69" t="s">
        <v>143</v>
      </c>
      <c r="G38" s="69" t="s">
        <v>668</v>
      </c>
      <c r="H38" s="72">
        <v>1</v>
      </c>
      <c r="I38" s="69" t="s">
        <v>718</v>
      </c>
      <c r="J38" s="69" t="s">
        <v>80</v>
      </c>
      <c r="K38" s="69" t="s">
        <v>120</v>
      </c>
      <c r="L38" s="156" t="s">
        <v>14</v>
      </c>
      <c r="M38" s="164">
        <v>0</v>
      </c>
      <c r="N38" s="58"/>
      <c r="O38" s="17">
        <f t="shared" si="0"/>
        <v>0</v>
      </c>
      <c r="P38" s="9"/>
      <c r="Q38" s="193">
        <f t="shared" si="7"/>
        <v>0</v>
      </c>
      <c r="R38" s="62"/>
      <c r="S38" s="18">
        <f t="shared" si="8"/>
        <v>0</v>
      </c>
      <c r="T38" s="10"/>
      <c r="U38" s="119">
        <f t="shared" si="9"/>
        <v>0</v>
      </c>
      <c r="V38" s="119">
        <v>0</v>
      </c>
      <c r="W38" s="17">
        <f t="shared" si="10"/>
        <v>0</v>
      </c>
      <c r="X38" s="217" t="s">
        <v>1068</v>
      </c>
      <c r="Y38" s="118">
        <f t="shared" si="11"/>
        <v>0</v>
      </c>
      <c r="Z38" s="62"/>
      <c r="AA38" s="18">
        <f t="shared" si="12"/>
        <v>0</v>
      </c>
      <c r="AB38" s="52"/>
      <c r="AC38" s="120"/>
      <c r="AD38" s="11"/>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row>
    <row r="39" spans="1:62" s="8" customFormat="1" ht="78.75" hidden="1">
      <c r="A39" s="6"/>
      <c r="B39" s="67">
        <v>32</v>
      </c>
      <c r="C39" s="68" t="s">
        <v>7</v>
      </c>
      <c r="D39" s="68">
        <v>20</v>
      </c>
      <c r="E39" s="68" t="s">
        <v>42</v>
      </c>
      <c r="F39" s="68" t="s">
        <v>144</v>
      </c>
      <c r="G39" s="69" t="s">
        <v>145</v>
      </c>
      <c r="H39" s="72">
        <v>1</v>
      </c>
      <c r="I39" s="68" t="s">
        <v>718</v>
      </c>
      <c r="J39" s="68" t="s">
        <v>80</v>
      </c>
      <c r="K39" s="68" t="s">
        <v>120</v>
      </c>
      <c r="L39" s="156" t="s">
        <v>14</v>
      </c>
      <c r="M39" s="164">
        <v>0</v>
      </c>
      <c r="N39" s="58"/>
      <c r="O39" s="17">
        <f t="shared" si="0"/>
        <v>0</v>
      </c>
      <c r="P39" s="9"/>
      <c r="Q39" s="193">
        <f t="shared" si="7"/>
        <v>0</v>
      </c>
      <c r="R39" s="62"/>
      <c r="S39" s="18">
        <f t="shared" si="8"/>
        <v>0</v>
      </c>
      <c r="T39" s="10"/>
      <c r="U39" s="119">
        <f t="shared" si="9"/>
        <v>0</v>
      </c>
      <c r="V39" s="119">
        <v>0</v>
      </c>
      <c r="W39" s="17">
        <f t="shared" si="10"/>
        <v>0</v>
      </c>
      <c r="X39" s="217" t="s">
        <v>1068</v>
      </c>
      <c r="Y39" s="118">
        <f t="shared" si="11"/>
        <v>0</v>
      </c>
      <c r="Z39" s="62"/>
      <c r="AA39" s="18">
        <f t="shared" si="12"/>
        <v>0</v>
      </c>
      <c r="AB39" s="52"/>
      <c r="AC39" s="120"/>
      <c r="AD39" s="11"/>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row>
    <row r="40" spans="1:62" s="8" customFormat="1" ht="78.75" hidden="1">
      <c r="A40" s="6"/>
      <c r="B40" s="67">
        <v>33</v>
      </c>
      <c r="C40" s="68" t="s">
        <v>8</v>
      </c>
      <c r="D40" s="68">
        <v>20</v>
      </c>
      <c r="E40" s="68" t="s">
        <v>42</v>
      </c>
      <c r="F40" s="68" t="s">
        <v>146</v>
      </c>
      <c r="G40" s="69" t="s">
        <v>147</v>
      </c>
      <c r="H40" s="72">
        <v>1</v>
      </c>
      <c r="I40" s="68" t="s">
        <v>718</v>
      </c>
      <c r="J40" s="68" t="s">
        <v>80</v>
      </c>
      <c r="K40" s="68" t="s">
        <v>120</v>
      </c>
      <c r="L40" s="156" t="s">
        <v>14</v>
      </c>
      <c r="M40" s="164">
        <v>0</v>
      </c>
      <c r="N40" s="58"/>
      <c r="O40" s="17">
        <f t="shared" si="0"/>
        <v>0</v>
      </c>
      <c r="P40" s="9"/>
      <c r="Q40" s="193">
        <f t="shared" si="7"/>
        <v>0</v>
      </c>
      <c r="R40" s="62"/>
      <c r="S40" s="18">
        <f t="shared" si="8"/>
        <v>0</v>
      </c>
      <c r="T40" s="10"/>
      <c r="U40" s="119">
        <f t="shared" si="9"/>
        <v>0</v>
      </c>
      <c r="V40" s="119">
        <v>0</v>
      </c>
      <c r="W40" s="17">
        <f t="shared" si="10"/>
        <v>0</v>
      </c>
      <c r="X40" s="217" t="s">
        <v>1068</v>
      </c>
      <c r="Y40" s="118">
        <f t="shared" si="11"/>
        <v>0</v>
      </c>
      <c r="Z40" s="62"/>
      <c r="AA40" s="18">
        <f t="shared" si="12"/>
        <v>0</v>
      </c>
      <c r="AB40" s="52"/>
      <c r="AC40" s="120"/>
      <c r="AD40" s="11"/>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row>
    <row r="41" spans="1:62" s="8" customFormat="1" ht="78.75" hidden="1">
      <c r="A41" s="6"/>
      <c r="B41" s="67">
        <v>34</v>
      </c>
      <c r="C41" s="68" t="s">
        <v>8</v>
      </c>
      <c r="D41" s="68">
        <v>86</v>
      </c>
      <c r="E41" s="68" t="s">
        <v>42</v>
      </c>
      <c r="F41" s="68" t="s">
        <v>148</v>
      </c>
      <c r="G41" s="69" t="s">
        <v>149</v>
      </c>
      <c r="H41" s="72">
        <v>1</v>
      </c>
      <c r="I41" s="68" t="s">
        <v>718</v>
      </c>
      <c r="J41" s="68" t="s">
        <v>80</v>
      </c>
      <c r="K41" s="68" t="s">
        <v>150</v>
      </c>
      <c r="L41" s="156" t="s">
        <v>13</v>
      </c>
      <c r="M41" s="164">
        <v>0</v>
      </c>
      <c r="N41" s="58"/>
      <c r="O41" s="17">
        <f t="shared" si="0"/>
        <v>0</v>
      </c>
      <c r="P41" s="9"/>
      <c r="Q41" s="193">
        <f t="shared" si="7"/>
        <v>0</v>
      </c>
      <c r="R41" s="62"/>
      <c r="S41" s="18">
        <f t="shared" si="8"/>
        <v>0</v>
      </c>
      <c r="T41" s="10"/>
      <c r="U41" s="119">
        <f t="shared" si="9"/>
        <v>0</v>
      </c>
      <c r="V41" s="119">
        <v>0</v>
      </c>
      <c r="W41" s="17">
        <f t="shared" si="10"/>
        <v>0</v>
      </c>
      <c r="X41" s="217" t="s">
        <v>1068</v>
      </c>
      <c r="Y41" s="118">
        <f t="shared" si="11"/>
        <v>0</v>
      </c>
      <c r="Z41" s="62"/>
      <c r="AA41" s="18">
        <f t="shared" si="12"/>
        <v>0</v>
      </c>
      <c r="AB41" s="52"/>
      <c r="AC41" s="120"/>
      <c r="AD41" s="11"/>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row>
    <row r="42" spans="1:62" s="8" customFormat="1" ht="94.5" hidden="1">
      <c r="A42" s="6"/>
      <c r="B42" s="67">
        <v>35</v>
      </c>
      <c r="C42" s="68" t="s">
        <v>8</v>
      </c>
      <c r="D42" s="68">
        <v>160</v>
      </c>
      <c r="E42" s="68" t="s">
        <v>42</v>
      </c>
      <c r="F42" s="68" t="s">
        <v>151</v>
      </c>
      <c r="G42" s="69" t="s">
        <v>669</v>
      </c>
      <c r="H42" s="72">
        <v>1</v>
      </c>
      <c r="I42" s="68" t="s">
        <v>718</v>
      </c>
      <c r="J42" s="68" t="s">
        <v>80</v>
      </c>
      <c r="K42" s="68" t="s">
        <v>649</v>
      </c>
      <c r="L42" s="156" t="s">
        <v>14</v>
      </c>
      <c r="M42" s="164">
        <v>0</v>
      </c>
      <c r="N42" s="58"/>
      <c r="O42" s="17">
        <f t="shared" si="0"/>
        <v>0</v>
      </c>
      <c r="P42" s="9"/>
      <c r="Q42" s="193">
        <f t="shared" si="7"/>
        <v>0</v>
      </c>
      <c r="R42" s="62"/>
      <c r="S42" s="18">
        <f t="shared" si="8"/>
        <v>0</v>
      </c>
      <c r="T42" s="10"/>
      <c r="U42" s="119">
        <f t="shared" si="9"/>
        <v>0</v>
      </c>
      <c r="V42" s="119">
        <v>0</v>
      </c>
      <c r="W42" s="17">
        <f t="shared" si="10"/>
        <v>0</v>
      </c>
      <c r="X42" s="217" t="s">
        <v>1068</v>
      </c>
      <c r="Y42" s="118">
        <f t="shared" si="11"/>
        <v>0</v>
      </c>
      <c r="Z42" s="62"/>
      <c r="AA42" s="18">
        <f t="shared" si="12"/>
        <v>0</v>
      </c>
      <c r="AB42" s="52"/>
      <c r="AC42" s="120"/>
      <c r="AD42" s="1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row>
    <row r="43" spans="1:62" s="8" customFormat="1" ht="78.75" hidden="1">
      <c r="A43" s="6"/>
      <c r="B43" s="67">
        <v>36</v>
      </c>
      <c r="C43" s="68" t="s">
        <v>8</v>
      </c>
      <c r="D43" s="68">
        <v>166</v>
      </c>
      <c r="E43" s="68" t="s">
        <v>42</v>
      </c>
      <c r="F43" s="68" t="s">
        <v>152</v>
      </c>
      <c r="G43" s="69" t="s">
        <v>147</v>
      </c>
      <c r="H43" s="72">
        <v>1</v>
      </c>
      <c r="I43" s="68" t="s">
        <v>718</v>
      </c>
      <c r="J43" s="68" t="s">
        <v>80</v>
      </c>
      <c r="K43" s="68" t="s">
        <v>120</v>
      </c>
      <c r="L43" s="156" t="s">
        <v>14</v>
      </c>
      <c r="M43" s="164">
        <v>0</v>
      </c>
      <c r="N43" s="58"/>
      <c r="O43" s="17">
        <f t="shared" si="0"/>
        <v>0</v>
      </c>
      <c r="P43" s="9"/>
      <c r="Q43" s="193">
        <f t="shared" si="7"/>
        <v>0</v>
      </c>
      <c r="R43" s="62"/>
      <c r="S43" s="18">
        <f t="shared" si="8"/>
        <v>0</v>
      </c>
      <c r="T43" s="10"/>
      <c r="U43" s="119">
        <f t="shared" si="9"/>
        <v>0</v>
      </c>
      <c r="V43" s="119">
        <v>0</v>
      </c>
      <c r="W43" s="17">
        <f t="shared" si="10"/>
        <v>0</v>
      </c>
      <c r="X43" s="217" t="s">
        <v>1068</v>
      </c>
      <c r="Y43" s="118">
        <f t="shared" si="11"/>
        <v>0</v>
      </c>
      <c r="Z43" s="62"/>
      <c r="AA43" s="18">
        <f t="shared" si="12"/>
        <v>0</v>
      </c>
      <c r="AB43" s="52"/>
      <c r="AC43" s="120"/>
      <c r="AD43" s="1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row>
    <row r="44" spans="1:62" s="8" customFormat="1" ht="78.75" hidden="1">
      <c r="A44" s="6"/>
      <c r="B44" s="67">
        <v>37</v>
      </c>
      <c r="C44" s="68" t="s">
        <v>8</v>
      </c>
      <c r="D44" s="68">
        <v>168</v>
      </c>
      <c r="E44" s="68" t="s">
        <v>42</v>
      </c>
      <c r="F44" s="68" t="s">
        <v>153</v>
      </c>
      <c r="G44" s="69" t="s">
        <v>154</v>
      </c>
      <c r="H44" s="72">
        <v>1</v>
      </c>
      <c r="I44" s="68" t="s">
        <v>718</v>
      </c>
      <c r="J44" s="68" t="s">
        <v>80</v>
      </c>
      <c r="K44" s="68" t="s">
        <v>120</v>
      </c>
      <c r="L44" s="156" t="s">
        <v>14</v>
      </c>
      <c r="M44" s="164">
        <v>0</v>
      </c>
      <c r="N44" s="58"/>
      <c r="O44" s="17">
        <f t="shared" si="0"/>
        <v>0</v>
      </c>
      <c r="P44" s="9"/>
      <c r="Q44" s="193">
        <f t="shared" si="7"/>
        <v>0</v>
      </c>
      <c r="R44" s="62"/>
      <c r="S44" s="18">
        <f t="shared" si="8"/>
        <v>0</v>
      </c>
      <c r="T44" s="10"/>
      <c r="U44" s="119">
        <f t="shared" si="9"/>
        <v>0</v>
      </c>
      <c r="V44" s="119">
        <v>0</v>
      </c>
      <c r="W44" s="17">
        <f t="shared" si="10"/>
        <v>0</v>
      </c>
      <c r="X44" s="217" t="s">
        <v>1068</v>
      </c>
      <c r="Y44" s="118">
        <f t="shared" si="11"/>
        <v>0</v>
      </c>
      <c r="Z44" s="62"/>
      <c r="AA44" s="18">
        <f t="shared" si="12"/>
        <v>0</v>
      </c>
      <c r="AB44" s="52"/>
      <c r="AC44" s="120"/>
      <c r="AD44" s="1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row>
    <row r="45" spans="1:62" s="8" customFormat="1" ht="78.75" hidden="1">
      <c r="A45" s="6"/>
      <c r="B45" s="67">
        <v>38</v>
      </c>
      <c r="C45" s="68" t="s">
        <v>8</v>
      </c>
      <c r="D45" s="68" t="s">
        <v>155</v>
      </c>
      <c r="E45" s="68" t="s">
        <v>42</v>
      </c>
      <c r="F45" s="68" t="s">
        <v>156</v>
      </c>
      <c r="G45" s="69" t="s">
        <v>157</v>
      </c>
      <c r="H45" s="72">
        <v>1</v>
      </c>
      <c r="I45" s="68" t="s">
        <v>718</v>
      </c>
      <c r="J45" s="68" t="s">
        <v>80</v>
      </c>
      <c r="K45" s="68" t="s">
        <v>120</v>
      </c>
      <c r="L45" s="156" t="s">
        <v>14</v>
      </c>
      <c r="M45" s="164">
        <v>0</v>
      </c>
      <c r="N45" s="58"/>
      <c r="O45" s="17">
        <f t="shared" si="0"/>
        <v>0</v>
      </c>
      <c r="P45" s="9"/>
      <c r="Q45" s="193">
        <f t="shared" si="7"/>
        <v>0</v>
      </c>
      <c r="R45" s="62"/>
      <c r="S45" s="18">
        <f t="shared" si="8"/>
        <v>0</v>
      </c>
      <c r="T45" s="10"/>
      <c r="U45" s="119">
        <f t="shared" si="9"/>
        <v>0</v>
      </c>
      <c r="V45" s="119">
        <v>0</v>
      </c>
      <c r="W45" s="17">
        <f t="shared" si="10"/>
        <v>0</v>
      </c>
      <c r="X45" s="217" t="s">
        <v>1068</v>
      </c>
      <c r="Y45" s="118">
        <f t="shared" si="11"/>
        <v>0</v>
      </c>
      <c r="Z45" s="62"/>
      <c r="AA45" s="18">
        <f t="shared" si="12"/>
        <v>0</v>
      </c>
      <c r="AB45" s="52"/>
      <c r="AC45" s="120"/>
      <c r="AD45" s="1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row>
    <row r="46" spans="1:62" s="8" customFormat="1" ht="79.5" hidden="1" thickBot="1">
      <c r="A46" s="6"/>
      <c r="B46" s="73">
        <v>39</v>
      </c>
      <c r="C46" s="74" t="s">
        <v>8</v>
      </c>
      <c r="D46" s="74">
        <v>253</v>
      </c>
      <c r="E46" s="74" t="s">
        <v>42</v>
      </c>
      <c r="F46" s="74" t="s">
        <v>158</v>
      </c>
      <c r="G46" s="75" t="s">
        <v>159</v>
      </c>
      <c r="H46" s="79">
        <v>1</v>
      </c>
      <c r="I46" s="74" t="s">
        <v>718</v>
      </c>
      <c r="J46" s="74" t="s">
        <v>80</v>
      </c>
      <c r="K46" s="74" t="s">
        <v>120</v>
      </c>
      <c r="L46" s="157" t="s">
        <v>14</v>
      </c>
      <c r="M46" s="168">
        <v>0</v>
      </c>
      <c r="N46" s="60"/>
      <c r="O46" s="27">
        <f t="shared" si="0"/>
        <v>0</v>
      </c>
      <c r="P46" s="28"/>
      <c r="Q46" s="196">
        <f t="shared" si="7"/>
        <v>0</v>
      </c>
      <c r="R46" s="63"/>
      <c r="S46" s="29">
        <f t="shared" si="8"/>
        <v>0</v>
      </c>
      <c r="T46" s="30"/>
      <c r="U46" s="218">
        <f t="shared" si="9"/>
        <v>0</v>
      </c>
      <c r="V46" s="218">
        <v>0</v>
      </c>
      <c r="W46" s="27">
        <f t="shared" si="10"/>
        <v>0</v>
      </c>
      <c r="X46" s="219" t="s">
        <v>1068</v>
      </c>
      <c r="Y46" s="133">
        <f t="shared" si="11"/>
        <v>0</v>
      </c>
      <c r="Z46" s="63"/>
      <c r="AA46" s="29">
        <f t="shared" si="12"/>
        <v>0</v>
      </c>
      <c r="AB46" s="53"/>
      <c r="AC46" s="134"/>
      <c r="AD46" s="32"/>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row>
    <row r="47" spans="1:62" s="8" customFormat="1" ht="78.75" hidden="1">
      <c r="A47" s="6"/>
      <c r="B47" s="121">
        <v>40</v>
      </c>
      <c r="C47" s="122" t="s">
        <v>7</v>
      </c>
      <c r="D47" s="122">
        <v>2</v>
      </c>
      <c r="E47" s="122" t="s">
        <v>43</v>
      </c>
      <c r="F47" s="122" t="s">
        <v>160</v>
      </c>
      <c r="G47" s="122" t="s">
        <v>161</v>
      </c>
      <c r="H47" s="130">
        <v>1</v>
      </c>
      <c r="I47" s="122" t="s">
        <v>719</v>
      </c>
      <c r="J47" s="122" t="s">
        <v>80</v>
      </c>
      <c r="K47" s="122" t="s">
        <v>150</v>
      </c>
      <c r="L47" s="158" t="s">
        <v>12</v>
      </c>
      <c r="M47" s="131"/>
      <c r="N47" s="125"/>
      <c r="O47" s="17">
        <f>IFERROR(IF(OR(EXACT($I47,"Atención de solicitudes (solicitudes resueltas / solicitudes recibidas)"),EXACT($I47,"Cumplimiento (criterios cumplidos / criterios establecidos)")),(N47/M47)*1,(N47/$H47)*1),0)</f>
        <v>0</v>
      </c>
      <c r="P47" s="34"/>
      <c r="Q47" s="127">
        <v>100</v>
      </c>
      <c r="R47" s="127">
        <v>50</v>
      </c>
      <c r="S47" s="18">
        <f>IFERROR(IF(OR(EXACT($I47,"Atención de solicitudes (solicitudes resueltas / solicitudes recibidas)"),EXACT($I47,"Cumplimiento (criterios cumplidos / criterios establecidos)")),(R47/Q47)*1,(R47/$H47)*1),0)</f>
        <v>0.5</v>
      </c>
      <c r="T47" s="36" t="s">
        <v>863</v>
      </c>
      <c r="U47" s="220"/>
      <c r="V47" s="220">
        <v>0</v>
      </c>
      <c r="W47" s="17">
        <f>IFERROR(IF(OR(EXACT($I47,"Atención de solicitudes (solicitudes resueltas / solicitudes recibidas)"),EXACT($I47,"Cumplimiento (criterios cumplidos / criterios establecidos)")),(V47/U47)*1,(V47/$H47)*1),0)</f>
        <v>0</v>
      </c>
      <c r="X47" s="221" t="s">
        <v>1056</v>
      </c>
      <c r="Y47" s="127"/>
      <c r="Z47" s="127"/>
      <c r="AA47" s="18">
        <f>IFERROR(IF(OR(EXACT($I47,"Atención de solicitudes (solicitudes resueltas / solicitudes recibidas)"),EXACT($I47,"Cumplimiento (criterios cumplidos / criterios establecidos)")),(Z47/Y47)*1,(Z47/$H47)*1),0)</f>
        <v>0</v>
      </c>
      <c r="AB47" s="54"/>
      <c r="AC47" s="37"/>
      <c r="AD47" s="3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s="8" customFormat="1" ht="78.75" hidden="1">
      <c r="A48" s="6"/>
      <c r="B48" s="67">
        <v>41</v>
      </c>
      <c r="C48" s="68" t="s">
        <v>7</v>
      </c>
      <c r="D48" s="68">
        <v>3</v>
      </c>
      <c r="E48" s="68" t="s">
        <v>43</v>
      </c>
      <c r="F48" s="68" t="s">
        <v>162</v>
      </c>
      <c r="G48" s="68" t="s">
        <v>670</v>
      </c>
      <c r="H48" s="70">
        <v>1</v>
      </c>
      <c r="I48" s="68" t="s">
        <v>719</v>
      </c>
      <c r="J48" s="68" t="s">
        <v>80</v>
      </c>
      <c r="K48" s="68" t="s">
        <v>150</v>
      </c>
      <c r="L48" s="156" t="s">
        <v>12</v>
      </c>
      <c r="M48" s="55"/>
      <c r="N48" s="58"/>
      <c r="O48" s="17">
        <f>IFERROR(IF(OR(EXACT($I48,"Atención de solicitudes (solicitudes resueltas / solicitudes recibidas)"),EXACT($I48,"Cumplimiento (criterios cumplidos / criterios establecidos)")),(N48/M48)*1,(N48/$H48)*1),0)</f>
        <v>0</v>
      </c>
      <c r="P48" s="9"/>
      <c r="Q48" s="62">
        <v>100</v>
      </c>
      <c r="R48" s="62">
        <v>50</v>
      </c>
      <c r="S48" s="18">
        <f>IFERROR(IF(OR(EXACT($I48,"Atención de solicitudes (solicitudes resueltas / solicitudes recibidas)"),EXACT($I48,"Cumplimiento (criterios cumplidos / criterios establecidos)")),(R48/Q48)*1,(R48/$H48)*1),0)</f>
        <v>0.5</v>
      </c>
      <c r="T48" s="36" t="s">
        <v>864</v>
      </c>
      <c r="U48" s="119"/>
      <c r="V48" s="119">
        <v>0</v>
      </c>
      <c r="W48" s="17">
        <f>IFERROR(IF(OR(EXACT($I48,"Atención de solicitudes (solicitudes resueltas / solicitudes recibidas)"),EXACT($I48,"Cumplimiento (criterios cumplidos / criterios establecidos)")),(V48/U48)*1,(V48/$H48)*1),0)</f>
        <v>0</v>
      </c>
      <c r="X48" s="221" t="s">
        <v>1056</v>
      </c>
      <c r="Y48" s="62"/>
      <c r="Z48" s="62"/>
      <c r="AA48" s="18">
        <f>IFERROR(IF(OR(EXACT($I48,"Atención de solicitudes (solicitudes resueltas / solicitudes recibidas)"),EXACT($I48,"Cumplimiento (criterios cumplidos / criterios establecidos)")),(Z48/Y48)*1,(Z48/$H48)*1),0)</f>
        <v>0</v>
      </c>
      <c r="AB48" s="52"/>
      <c r="AC48" s="19"/>
      <c r="AD48" s="1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row>
    <row r="49" spans="1:62" s="8" customFormat="1" ht="78.75" hidden="1">
      <c r="A49" s="6"/>
      <c r="B49" s="67">
        <v>42</v>
      </c>
      <c r="C49" s="68" t="s">
        <v>7</v>
      </c>
      <c r="D49" s="68">
        <v>15</v>
      </c>
      <c r="E49" s="68" t="s">
        <v>43</v>
      </c>
      <c r="F49" s="68" t="s">
        <v>163</v>
      </c>
      <c r="G49" s="68" t="s">
        <v>164</v>
      </c>
      <c r="H49" s="72">
        <v>1</v>
      </c>
      <c r="I49" s="68" t="s">
        <v>718</v>
      </c>
      <c r="J49" s="68" t="s">
        <v>80</v>
      </c>
      <c r="K49" s="68" t="s">
        <v>88</v>
      </c>
      <c r="L49" s="156" t="s">
        <v>13</v>
      </c>
      <c r="M49" s="164">
        <v>0</v>
      </c>
      <c r="N49" s="58"/>
      <c r="O49" s="17">
        <f t="shared" si="0"/>
        <v>0</v>
      </c>
      <c r="P49" s="9"/>
      <c r="Q49" s="193">
        <f t="shared" ref="Q49:Q51" si="13">N49</f>
        <v>0</v>
      </c>
      <c r="R49" s="62"/>
      <c r="S49" s="18">
        <f t="shared" ref="S49:S51" si="14">IF(OR(EXACT($I49,"Atención de solicitudes (solicitudes resueltas / solicitudes recibidas)"),EXACT($I49,"Cumplimiento (criterios cumplidos / criterios establecidos)")),(Q49/Q49)*1,((Q49+R49)/$H49)*1)</f>
        <v>0</v>
      </c>
      <c r="T49" s="10"/>
      <c r="U49" s="119">
        <f t="shared" ref="U49" si="15">Q49+R49</f>
        <v>0</v>
      </c>
      <c r="V49" s="119">
        <v>0</v>
      </c>
      <c r="W49" s="17">
        <f t="shared" ref="W49" si="16">IF(OR(EXACT($I49,"Atención de solicitudes (solicitudes resueltas / solicitudes recibidas)"),EXACT($I49,"Cumplimiento (criterios cumplidos / criterios establecidos)")),(U49/U49)*1,((U49+V49)/$H49)*1)</f>
        <v>0</v>
      </c>
      <c r="X49" s="221" t="s">
        <v>1056</v>
      </c>
      <c r="Y49" s="118">
        <f t="shared" ref="Y49:Y60" si="17">U49+V49</f>
        <v>0</v>
      </c>
      <c r="Z49" s="62"/>
      <c r="AA49" s="18">
        <f t="shared" ref="AA49:AA60" si="18">IF(OR(EXACT($I49,"Atención de solicitudes (solicitudes resueltas / solicitudes recibidas)"),EXACT($I49,"Cumplimiento (criterios cumplidos / criterios establecidos)")),(Y49/Y49)*1,((Y49+Z49)/$H49)*1)</f>
        <v>0</v>
      </c>
      <c r="AB49" s="52"/>
      <c r="AC49" s="120"/>
      <c r="AD49" s="11"/>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8" customFormat="1" ht="47.25" hidden="1" customHeight="1">
      <c r="A50" s="6"/>
      <c r="B50" s="67">
        <v>43</v>
      </c>
      <c r="C50" s="68" t="s">
        <v>7</v>
      </c>
      <c r="D50" s="68">
        <v>4</v>
      </c>
      <c r="E50" s="68" t="s">
        <v>43</v>
      </c>
      <c r="F50" s="68" t="s">
        <v>165</v>
      </c>
      <c r="G50" s="68" t="s">
        <v>166</v>
      </c>
      <c r="H50" s="72">
        <v>1</v>
      </c>
      <c r="I50" s="68" t="s">
        <v>718</v>
      </c>
      <c r="J50" s="69" t="s">
        <v>167</v>
      </c>
      <c r="K50" s="68"/>
      <c r="L50" s="156" t="s">
        <v>10</v>
      </c>
      <c r="M50" s="117">
        <v>0</v>
      </c>
      <c r="N50" s="58">
        <v>0</v>
      </c>
      <c r="O50" s="17">
        <f t="shared" ref="O50:O60" si="19">IF(OR(EXACT($I50,"Atención de solicitudes (solicitudes resueltas / solicitudes recibidas)"),EXACT($I50,"Cumplimiento (criterios cumplidos / criterios establecidos)")),(N50/M50)*1,(N50/$H50)*1)</f>
        <v>0</v>
      </c>
      <c r="P50" s="9" t="s">
        <v>739</v>
      </c>
      <c r="Q50" s="193">
        <f t="shared" si="13"/>
        <v>0</v>
      </c>
      <c r="R50" s="62">
        <v>0</v>
      </c>
      <c r="S50" s="18">
        <f t="shared" si="14"/>
        <v>0</v>
      </c>
      <c r="T50" s="10" t="s">
        <v>908</v>
      </c>
      <c r="U50" s="119">
        <f t="shared" ref="U50:U60" si="20">Q50+R50</f>
        <v>0</v>
      </c>
      <c r="V50" s="119">
        <v>0.7</v>
      </c>
      <c r="W50" s="17">
        <f t="shared" ref="W50:W60" si="21">IF(OR(EXACT($I50,"Atención de solicitudes (solicitudes resueltas / solicitudes recibidas)"),EXACT($I50,"Cumplimiento (criterios cumplidos / criterios establecidos)")),(U50/U50)*1,((U50+V50)/$H50)*1)</f>
        <v>0.7</v>
      </c>
      <c r="X50" s="222" t="s">
        <v>968</v>
      </c>
      <c r="Y50" s="118">
        <f t="shared" si="17"/>
        <v>0.7</v>
      </c>
      <c r="Z50" s="62"/>
      <c r="AA50" s="18">
        <f t="shared" si="18"/>
        <v>0.7</v>
      </c>
      <c r="AB50" s="52"/>
      <c r="AC50" s="120"/>
      <c r="AD50" s="11"/>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8" customFormat="1" ht="63" hidden="1" customHeight="1">
      <c r="A51" s="6"/>
      <c r="B51" s="67">
        <v>44</v>
      </c>
      <c r="C51" s="68" t="s">
        <v>7</v>
      </c>
      <c r="D51" s="68" t="s">
        <v>168</v>
      </c>
      <c r="E51" s="68" t="s">
        <v>43</v>
      </c>
      <c r="F51" s="68" t="s">
        <v>169</v>
      </c>
      <c r="G51" s="68" t="s">
        <v>170</v>
      </c>
      <c r="H51" s="80">
        <v>1</v>
      </c>
      <c r="I51" s="68" t="s">
        <v>718</v>
      </c>
      <c r="J51" s="69" t="s">
        <v>167</v>
      </c>
      <c r="K51" s="68" t="s">
        <v>171</v>
      </c>
      <c r="L51" s="156" t="s">
        <v>15</v>
      </c>
      <c r="M51" s="117">
        <v>0</v>
      </c>
      <c r="N51" s="58">
        <v>0</v>
      </c>
      <c r="O51" s="17">
        <f t="shared" si="19"/>
        <v>0</v>
      </c>
      <c r="P51" s="9" t="s">
        <v>722</v>
      </c>
      <c r="Q51" s="193">
        <f t="shared" si="13"/>
        <v>0</v>
      </c>
      <c r="R51" s="62">
        <v>0.5</v>
      </c>
      <c r="S51" s="18">
        <f t="shared" si="14"/>
        <v>0.5</v>
      </c>
      <c r="T51" s="10" t="s">
        <v>909</v>
      </c>
      <c r="U51" s="119">
        <f t="shared" si="20"/>
        <v>0.5</v>
      </c>
      <c r="V51" s="119">
        <v>0.5</v>
      </c>
      <c r="W51" s="17">
        <f t="shared" si="21"/>
        <v>1</v>
      </c>
      <c r="X51" s="222" t="s">
        <v>969</v>
      </c>
      <c r="Y51" s="118">
        <f t="shared" si="17"/>
        <v>1</v>
      </c>
      <c r="Z51" s="62"/>
      <c r="AA51" s="18">
        <f t="shared" si="18"/>
        <v>1</v>
      </c>
      <c r="AB51" s="52"/>
      <c r="AC51" s="120"/>
      <c r="AD51" s="11"/>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s="8" customFormat="1" ht="94.5" hidden="1" customHeight="1">
      <c r="A52" s="6"/>
      <c r="B52" s="67">
        <v>45</v>
      </c>
      <c r="C52" s="68" t="s">
        <v>7</v>
      </c>
      <c r="D52" s="68" t="s">
        <v>172</v>
      </c>
      <c r="E52" s="68" t="s">
        <v>43</v>
      </c>
      <c r="F52" s="68" t="s">
        <v>173</v>
      </c>
      <c r="G52" s="68" t="s">
        <v>174</v>
      </c>
      <c r="H52" s="72">
        <v>1</v>
      </c>
      <c r="I52" s="68" t="s">
        <v>718</v>
      </c>
      <c r="J52" s="68" t="s">
        <v>175</v>
      </c>
      <c r="K52" s="68"/>
      <c r="L52" s="156" t="s">
        <v>15</v>
      </c>
      <c r="M52" s="117">
        <v>0</v>
      </c>
      <c r="N52" s="58"/>
      <c r="O52" s="17">
        <f t="shared" si="19"/>
        <v>0</v>
      </c>
      <c r="P52" s="9"/>
      <c r="Q52" s="193">
        <f t="shared" ref="Q52:Q60" si="22">N52</f>
        <v>0</v>
      </c>
      <c r="R52" s="62">
        <v>0.3</v>
      </c>
      <c r="S52" s="18">
        <f t="shared" ref="S52:S60" si="23">IF(OR(EXACT($I52,"Atención de solicitudes (solicitudes resueltas / solicitudes recibidas)"),EXACT($I52,"Cumplimiento (criterios cumplidos / criterios establecidos)")),(Q52/Q52)*1,((Q52+R52)/$H52)*1)</f>
        <v>0.3</v>
      </c>
      <c r="T52" s="10" t="s">
        <v>958</v>
      </c>
      <c r="U52" s="119">
        <f t="shared" si="20"/>
        <v>0.3</v>
      </c>
      <c r="V52" s="119">
        <v>0</v>
      </c>
      <c r="W52" s="17">
        <f t="shared" si="21"/>
        <v>0.3</v>
      </c>
      <c r="X52" s="217" t="s">
        <v>970</v>
      </c>
      <c r="Y52" s="118">
        <f t="shared" si="17"/>
        <v>0.3</v>
      </c>
      <c r="Z52" s="62"/>
      <c r="AA52" s="18">
        <f t="shared" si="18"/>
        <v>0.3</v>
      </c>
      <c r="AB52" s="52"/>
      <c r="AC52" s="120"/>
      <c r="AD52" s="11"/>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s="8" customFormat="1" ht="78.75" hidden="1" customHeight="1">
      <c r="A53" s="6"/>
      <c r="B53" s="67">
        <v>46</v>
      </c>
      <c r="C53" s="68" t="s">
        <v>7</v>
      </c>
      <c r="D53" s="68" t="s">
        <v>176</v>
      </c>
      <c r="E53" s="68" t="s">
        <v>43</v>
      </c>
      <c r="F53" s="68" t="s">
        <v>177</v>
      </c>
      <c r="G53" s="68" t="s">
        <v>178</v>
      </c>
      <c r="H53" s="72">
        <v>1</v>
      </c>
      <c r="I53" s="68" t="s">
        <v>718</v>
      </c>
      <c r="J53" s="68" t="s">
        <v>175</v>
      </c>
      <c r="K53" s="68"/>
      <c r="L53" s="156" t="s">
        <v>10</v>
      </c>
      <c r="M53" s="117">
        <v>0</v>
      </c>
      <c r="N53" s="58"/>
      <c r="O53" s="17">
        <f t="shared" si="19"/>
        <v>0</v>
      </c>
      <c r="P53" s="9"/>
      <c r="Q53" s="193">
        <f t="shared" si="22"/>
        <v>0</v>
      </c>
      <c r="R53" s="62"/>
      <c r="S53" s="18">
        <f t="shared" si="23"/>
        <v>0</v>
      </c>
      <c r="T53" s="10" t="s">
        <v>960</v>
      </c>
      <c r="U53" s="119">
        <f t="shared" si="20"/>
        <v>0</v>
      </c>
      <c r="V53" s="119">
        <v>0</v>
      </c>
      <c r="W53" s="17">
        <f t="shared" si="21"/>
        <v>0</v>
      </c>
      <c r="X53" s="217" t="s">
        <v>971</v>
      </c>
      <c r="Y53" s="118">
        <f t="shared" si="17"/>
        <v>0</v>
      </c>
      <c r="Z53" s="62"/>
      <c r="AA53" s="18">
        <f t="shared" si="18"/>
        <v>0</v>
      </c>
      <c r="AB53" s="52"/>
      <c r="AC53" s="120"/>
      <c r="AD53" s="11"/>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s="8" customFormat="1" ht="78.75" hidden="1">
      <c r="A54" s="6"/>
      <c r="B54" s="67">
        <v>47</v>
      </c>
      <c r="C54" s="68" t="s">
        <v>7</v>
      </c>
      <c r="D54" s="68">
        <v>18</v>
      </c>
      <c r="E54" s="68" t="s">
        <v>43</v>
      </c>
      <c r="F54" s="68" t="s">
        <v>671</v>
      </c>
      <c r="G54" s="68" t="s">
        <v>179</v>
      </c>
      <c r="H54" s="72">
        <v>5</v>
      </c>
      <c r="I54" s="68" t="s">
        <v>718</v>
      </c>
      <c r="J54" s="68" t="s">
        <v>175</v>
      </c>
      <c r="K54" s="68"/>
      <c r="L54" s="156" t="s">
        <v>12</v>
      </c>
      <c r="M54" s="117">
        <v>0</v>
      </c>
      <c r="N54" s="58"/>
      <c r="O54" s="17">
        <f t="shared" si="19"/>
        <v>0</v>
      </c>
      <c r="P54" s="9"/>
      <c r="Q54" s="193">
        <f t="shared" si="22"/>
        <v>0</v>
      </c>
      <c r="R54" s="62"/>
      <c r="S54" s="18">
        <f t="shared" si="23"/>
        <v>0</v>
      </c>
      <c r="T54" s="10" t="s">
        <v>961</v>
      </c>
      <c r="U54" s="119">
        <f t="shared" si="20"/>
        <v>0</v>
      </c>
      <c r="V54" s="119">
        <v>0</v>
      </c>
      <c r="W54" s="17">
        <f t="shared" si="21"/>
        <v>0</v>
      </c>
      <c r="X54" s="217" t="s">
        <v>970</v>
      </c>
      <c r="Y54" s="118">
        <f t="shared" si="17"/>
        <v>0</v>
      </c>
      <c r="Z54" s="62"/>
      <c r="AA54" s="18">
        <f t="shared" si="18"/>
        <v>0</v>
      </c>
      <c r="AB54" s="52"/>
      <c r="AC54" s="120"/>
      <c r="AD54" s="11"/>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s="8" customFormat="1" ht="47.25" hidden="1">
      <c r="A55" s="6"/>
      <c r="B55" s="67">
        <v>48</v>
      </c>
      <c r="C55" s="68" t="s">
        <v>7</v>
      </c>
      <c r="D55" s="68" t="s">
        <v>180</v>
      </c>
      <c r="E55" s="68" t="s">
        <v>43</v>
      </c>
      <c r="F55" s="68" t="s">
        <v>181</v>
      </c>
      <c r="G55" s="68" t="s">
        <v>174</v>
      </c>
      <c r="H55" s="72">
        <v>1</v>
      </c>
      <c r="I55" s="68" t="s">
        <v>718</v>
      </c>
      <c r="J55" s="68" t="s">
        <v>175</v>
      </c>
      <c r="K55" s="68"/>
      <c r="L55" s="156" t="s">
        <v>15</v>
      </c>
      <c r="M55" s="117">
        <v>0</v>
      </c>
      <c r="N55" s="58"/>
      <c r="O55" s="17">
        <f t="shared" si="19"/>
        <v>0</v>
      </c>
      <c r="P55" s="9"/>
      <c r="Q55" s="193">
        <f t="shared" si="22"/>
        <v>0</v>
      </c>
      <c r="R55" s="62"/>
      <c r="S55" s="18">
        <f t="shared" si="23"/>
        <v>0</v>
      </c>
      <c r="T55" s="10" t="s">
        <v>962</v>
      </c>
      <c r="U55" s="119">
        <f t="shared" si="20"/>
        <v>0</v>
      </c>
      <c r="V55" s="119">
        <v>0</v>
      </c>
      <c r="W55" s="17">
        <f t="shared" si="21"/>
        <v>0</v>
      </c>
      <c r="X55" s="217" t="s">
        <v>970</v>
      </c>
      <c r="Y55" s="118">
        <f t="shared" si="17"/>
        <v>0</v>
      </c>
      <c r="Z55" s="62"/>
      <c r="AA55" s="18">
        <f t="shared" si="18"/>
        <v>0</v>
      </c>
      <c r="AB55" s="52"/>
      <c r="AC55" s="120"/>
      <c r="AD55" s="11"/>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s="8" customFormat="1" ht="47.25" hidden="1">
      <c r="A56" s="6"/>
      <c r="B56" s="67">
        <v>49</v>
      </c>
      <c r="C56" s="68" t="s">
        <v>7</v>
      </c>
      <c r="D56" s="68" t="s">
        <v>182</v>
      </c>
      <c r="E56" s="68" t="s">
        <v>43</v>
      </c>
      <c r="F56" s="68" t="s">
        <v>183</v>
      </c>
      <c r="G56" s="68" t="s">
        <v>184</v>
      </c>
      <c r="H56" s="72">
        <v>2</v>
      </c>
      <c r="I56" s="68" t="s">
        <v>718</v>
      </c>
      <c r="J56" s="68" t="s">
        <v>150</v>
      </c>
      <c r="K56" s="68"/>
      <c r="L56" s="156" t="s">
        <v>11</v>
      </c>
      <c r="M56" s="117">
        <v>0</v>
      </c>
      <c r="N56" s="58">
        <v>0</v>
      </c>
      <c r="O56" s="17">
        <f t="shared" si="19"/>
        <v>0</v>
      </c>
      <c r="P56" s="9" t="s">
        <v>738</v>
      </c>
      <c r="Q56" s="193">
        <f t="shared" si="22"/>
        <v>0</v>
      </c>
      <c r="R56" s="62">
        <v>0</v>
      </c>
      <c r="S56" s="18">
        <f t="shared" si="23"/>
        <v>0</v>
      </c>
      <c r="T56" s="10" t="s">
        <v>959</v>
      </c>
      <c r="U56" s="119">
        <f t="shared" si="20"/>
        <v>0</v>
      </c>
      <c r="V56" s="119">
        <v>2</v>
      </c>
      <c r="W56" s="17">
        <f t="shared" si="21"/>
        <v>1</v>
      </c>
      <c r="X56" s="222" t="s">
        <v>972</v>
      </c>
      <c r="Y56" s="118">
        <f t="shared" si="17"/>
        <v>2</v>
      </c>
      <c r="Z56" s="62"/>
      <c r="AA56" s="18">
        <f t="shared" si="18"/>
        <v>1</v>
      </c>
      <c r="AB56" s="52"/>
      <c r="AC56" s="120"/>
      <c r="AD56" s="11"/>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s="8" customFormat="1" ht="47.25" hidden="1">
      <c r="A57" s="6"/>
      <c r="B57" s="67">
        <v>50</v>
      </c>
      <c r="C57" s="68" t="s">
        <v>7</v>
      </c>
      <c r="D57" s="68" t="s">
        <v>182</v>
      </c>
      <c r="E57" s="68" t="s">
        <v>43</v>
      </c>
      <c r="F57" s="68" t="s">
        <v>185</v>
      </c>
      <c r="G57" s="68" t="s">
        <v>186</v>
      </c>
      <c r="H57" s="72">
        <v>1</v>
      </c>
      <c r="I57" s="68" t="s">
        <v>718</v>
      </c>
      <c r="J57" s="69" t="s">
        <v>167</v>
      </c>
      <c r="K57" s="68"/>
      <c r="L57" s="156" t="s">
        <v>11</v>
      </c>
      <c r="M57" s="117">
        <v>0</v>
      </c>
      <c r="N57" s="58">
        <v>0</v>
      </c>
      <c r="O57" s="17">
        <f t="shared" si="19"/>
        <v>0</v>
      </c>
      <c r="P57" s="9" t="s">
        <v>727</v>
      </c>
      <c r="Q57" s="193">
        <f t="shared" si="22"/>
        <v>0</v>
      </c>
      <c r="R57" s="62">
        <v>0</v>
      </c>
      <c r="S57" s="18">
        <f t="shared" si="23"/>
        <v>0</v>
      </c>
      <c r="T57" s="10" t="s">
        <v>959</v>
      </c>
      <c r="U57" s="119">
        <f t="shared" si="20"/>
        <v>0</v>
      </c>
      <c r="V57" s="119">
        <v>0</v>
      </c>
      <c r="W57" s="17">
        <f t="shared" si="21"/>
        <v>0</v>
      </c>
      <c r="X57" s="222" t="s">
        <v>973</v>
      </c>
      <c r="Y57" s="118">
        <f t="shared" si="17"/>
        <v>0</v>
      </c>
      <c r="Z57" s="62"/>
      <c r="AA57" s="18">
        <f t="shared" si="18"/>
        <v>0</v>
      </c>
      <c r="AB57" s="52"/>
      <c r="AC57" s="120"/>
      <c r="AD57" s="11"/>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s="8" customFormat="1" ht="47.25" hidden="1">
      <c r="A58" s="6"/>
      <c r="B58" s="67">
        <v>51</v>
      </c>
      <c r="C58" s="68" t="s">
        <v>7</v>
      </c>
      <c r="D58" s="68">
        <v>28</v>
      </c>
      <c r="E58" s="68" t="s">
        <v>43</v>
      </c>
      <c r="F58" s="68" t="s">
        <v>187</v>
      </c>
      <c r="G58" s="68" t="s">
        <v>178</v>
      </c>
      <c r="H58" s="72">
        <v>1</v>
      </c>
      <c r="I58" s="68" t="s">
        <v>718</v>
      </c>
      <c r="J58" s="68" t="s">
        <v>175</v>
      </c>
      <c r="K58" s="68"/>
      <c r="L58" s="156" t="s">
        <v>15</v>
      </c>
      <c r="M58" s="117">
        <v>0</v>
      </c>
      <c r="N58" s="58"/>
      <c r="O58" s="17">
        <f t="shared" si="19"/>
        <v>0</v>
      </c>
      <c r="P58" s="9"/>
      <c r="Q58" s="193">
        <f t="shared" si="22"/>
        <v>0</v>
      </c>
      <c r="R58" s="62"/>
      <c r="S58" s="18">
        <f t="shared" si="23"/>
        <v>0</v>
      </c>
      <c r="T58" s="10" t="s">
        <v>963</v>
      </c>
      <c r="U58" s="119">
        <f t="shared" si="20"/>
        <v>0</v>
      </c>
      <c r="V58" s="119">
        <v>0.3</v>
      </c>
      <c r="W58" s="17">
        <f t="shared" si="21"/>
        <v>0.3</v>
      </c>
      <c r="X58" s="217" t="s">
        <v>974</v>
      </c>
      <c r="Y58" s="118">
        <f t="shared" si="17"/>
        <v>0.3</v>
      </c>
      <c r="Z58" s="62"/>
      <c r="AA58" s="18">
        <f t="shared" si="18"/>
        <v>0.3</v>
      </c>
      <c r="AB58" s="52"/>
      <c r="AC58" s="120"/>
      <c r="AD58" s="11"/>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s="8" customFormat="1" ht="110.25" hidden="1">
      <c r="A59" s="6"/>
      <c r="B59" s="67">
        <v>52</v>
      </c>
      <c r="C59" s="68" t="s">
        <v>7</v>
      </c>
      <c r="D59" s="68">
        <v>30</v>
      </c>
      <c r="E59" s="68" t="s">
        <v>43</v>
      </c>
      <c r="F59" s="68" t="s">
        <v>188</v>
      </c>
      <c r="G59" s="68" t="s">
        <v>189</v>
      </c>
      <c r="H59" s="72">
        <v>1</v>
      </c>
      <c r="I59" s="68" t="s">
        <v>718</v>
      </c>
      <c r="J59" s="69" t="s">
        <v>167</v>
      </c>
      <c r="K59" s="68"/>
      <c r="L59" s="156" t="s">
        <v>10</v>
      </c>
      <c r="M59" s="117">
        <v>0</v>
      </c>
      <c r="N59" s="58">
        <v>1</v>
      </c>
      <c r="O59" s="17">
        <f t="shared" si="19"/>
        <v>1</v>
      </c>
      <c r="P59" s="9" t="s">
        <v>726</v>
      </c>
      <c r="Q59" s="193">
        <f t="shared" si="22"/>
        <v>1</v>
      </c>
      <c r="R59" s="62">
        <v>0</v>
      </c>
      <c r="S59" s="18">
        <f t="shared" si="23"/>
        <v>1</v>
      </c>
      <c r="T59" s="10" t="s">
        <v>910</v>
      </c>
      <c r="U59" s="119">
        <f t="shared" si="20"/>
        <v>1</v>
      </c>
      <c r="V59" s="119">
        <v>0</v>
      </c>
      <c r="W59" s="17">
        <f t="shared" si="21"/>
        <v>1</v>
      </c>
      <c r="X59" s="222" t="s">
        <v>910</v>
      </c>
      <c r="Y59" s="118">
        <f t="shared" si="17"/>
        <v>1</v>
      </c>
      <c r="Z59" s="62"/>
      <c r="AA59" s="18">
        <f t="shared" si="18"/>
        <v>1</v>
      </c>
      <c r="AB59" s="52"/>
      <c r="AC59" s="120"/>
      <c r="AD59" s="11"/>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row>
    <row r="60" spans="1:62" s="8" customFormat="1" ht="78.75" hidden="1">
      <c r="A60" s="6"/>
      <c r="B60" s="67">
        <v>53</v>
      </c>
      <c r="C60" s="68" t="s">
        <v>7</v>
      </c>
      <c r="D60" s="68" t="s">
        <v>190</v>
      </c>
      <c r="E60" s="68" t="s">
        <v>43</v>
      </c>
      <c r="F60" s="68" t="s">
        <v>191</v>
      </c>
      <c r="G60" s="68" t="s">
        <v>166</v>
      </c>
      <c r="H60" s="72">
        <v>1</v>
      </c>
      <c r="I60" s="68" t="s">
        <v>718</v>
      </c>
      <c r="J60" s="69" t="s">
        <v>167</v>
      </c>
      <c r="K60" s="68"/>
      <c r="L60" s="156" t="s">
        <v>13</v>
      </c>
      <c r="M60" s="117">
        <v>0</v>
      </c>
      <c r="N60" s="58">
        <v>0</v>
      </c>
      <c r="O60" s="17">
        <f t="shared" si="19"/>
        <v>0</v>
      </c>
      <c r="P60" s="9" t="s">
        <v>723</v>
      </c>
      <c r="Q60" s="193">
        <f t="shared" si="22"/>
        <v>0</v>
      </c>
      <c r="R60" s="62">
        <v>0</v>
      </c>
      <c r="S60" s="18">
        <f t="shared" si="23"/>
        <v>0</v>
      </c>
      <c r="T60" s="10" t="s">
        <v>911</v>
      </c>
      <c r="U60" s="119">
        <f t="shared" si="20"/>
        <v>0</v>
      </c>
      <c r="V60" s="119">
        <v>0.7</v>
      </c>
      <c r="W60" s="17">
        <f t="shared" si="21"/>
        <v>0.7</v>
      </c>
      <c r="X60" s="222" t="s">
        <v>975</v>
      </c>
      <c r="Y60" s="118">
        <f t="shared" si="17"/>
        <v>0.7</v>
      </c>
      <c r="Z60" s="62"/>
      <c r="AA60" s="18">
        <f t="shared" si="18"/>
        <v>0.7</v>
      </c>
      <c r="AB60" s="52"/>
      <c r="AC60" s="120"/>
      <c r="AD60" s="11"/>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s="8" customFormat="1" ht="94.5" hidden="1">
      <c r="A61" s="6"/>
      <c r="B61" s="67">
        <v>54</v>
      </c>
      <c r="C61" s="68" t="s">
        <v>7</v>
      </c>
      <c r="D61" s="68" t="s">
        <v>192</v>
      </c>
      <c r="E61" s="68" t="s">
        <v>43</v>
      </c>
      <c r="F61" s="68" t="s">
        <v>193</v>
      </c>
      <c r="G61" s="68" t="s">
        <v>194</v>
      </c>
      <c r="H61" s="70">
        <v>1</v>
      </c>
      <c r="I61" s="68" t="s">
        <v>717</v>
      </c>
      <c r="J61" s="68" t="s">
        <v>175</v>
      </c>
      <c r="K61" s="68" t="s">
        <v>195</v>
      </c>
      <c r="L61" s="156" t="s">
        <v>11</v>
      </c>
      <c r="M61" s="55"/>
      <c r="N61" s="58"/>
      <c r="O61" s="17">
        <f>IFERROR(IF(OR(EXACT($I61,"Atención de solicitudes (solicitudes resueltas / solicitudes recibidas)"),EXACT($I61,"Cumplimiento (criterios cumplidos / criterios establecidos)")),(N61/M61)*1,(N61/$H61)*1),0)</f>
        <v>0</v>
      </c>
      <c r="P61" s="9"/>
      <c r="Q61" s="62">
        <v>1</v>
      </c>
      <c r="R61" s="62">
        <v>1</v>
      </c>
      <c r="S61" s="18">
        <f>IFERROR(IF(OR(EXACT($I61,"Atención de solicitudes (solicitudes resueltas / solicitudes recibidas)"),EXACT($I61,"Cumplimiento (criterios cumplidos / criterios establecidos)")),(R61/Q61)*1,(R61/$H61)*1),0)</f>
        <v>1</v>
      </c>
      <c r="T61" s="10" t="s">
        <v>964</v>
      </c>
      <c r="U61" s="119">
        <v>2</v>
      </c>
      <c r="V61" s="119">
        <v>2</v>
      </c>
      <c r="W61" s="17">
        <f>IFERROR(IF(OR(EXACT($I61,"Atención de solicitudes (solicitudes resueltas / solicitudes recibidas)"),EXACT($I61,"Cumplimiento (criterios cumplidos / criterios establecidos)")),(V61/U61)*1,(V61/$H61)*1),0)</f>
        <v>1</v>
      </c>
      <c r="X61" s="217" t="s">
        <v>976</v>
      </c>
      <c r="Y61" s="62"/>
      <c r="Z61" s="62"/>
      <c r="AA61" s="18">
        <f>IFERROR(IF(OR(EXACT($I61,"Atención de solicitudes (solicitudes resueltas / solicitudes recibidas)"),EXACT($I61,"Cumplimiento (criterios cumplidos / criterios establecidos)")),(Z61/Y61)*1,(Z61/$H61)*1),0)</f>
        <v>0</v>
      </c>
      <c r="AB61" s="52"/>
      <c r="AC61" s="19"/>
      <c r="AD61" s="11"/>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s="8" customFormat="1" ht="63" hidden="1">
      <c r="A62" s="6"/>
      <c r="B62" s="67">
        <v>55</v>
      </c>
      <c r="C62" s="68" t="s">
        <v>7</v>
      </c>
      <c r="D62" s="68">
        <v>55</v>
      </c>
      <c r="E62" s="68" t="s">
        <v>43</v>
      </c>
      <c r="F62" s="68" t="s">
        <v>196</v>
      </c>
      <c r="G62" s="68" t="s">
        <v>197</v>
      </c>
      <c r="H62" s="72">
        <v>1</v>
      </c>
      <c r="I62" s="68" t="s">
        <v>718</v>
      </c>
      <c r="J62" s="68" t="s">
        <v>175</v>
      </c>
      <c r="K62" s="68"/>
      <c r="L62" s="156" t="s">
        <v>15</v>
      </c>
      <c r="M62" s="117">
        <v>0</v>
      </c>
      <c r="N62" s="58"/>
      <c r="O62" s="17">
        <f>IF(OR(EXACT($I62,"Atención de solicitudes (solicitudes resueltas / solicitudes recibidas)"),EXACT($I62,"Cumplimiento (criterios cumplidos / criterios establecidos)")),(N62/M62)*1,(N62/$H62)*1)</f>
        <v>0</v>
      </c>
      <c r="P62" s="9"/>
      <c r="Q62" s="193">
        <f>N62</f>
        <v>0</v>
      </c>
      <c r="R62" s="62"/>
      <c r="S62" s="18">
        <f>IF(OR(EXACT($I62,"Atención de solicitudes (solicitudes resueltas / solicitudes recibidas)"),EXACT($I62,"Cumplimiento (criterios cumplidos / criterios establecidos)")),(Q62/Q62)*1,((Q62+R62)/$H62)*1)</f>
        <v>0</v>
      </c>
      <c r="T62" s="10"/>
      <c r="U62" s="119">
        <f>Q62+R62</f>
        <v>0</v>
      </c>
      <c r="V62" s="119">
        <v>0</v>
      </c>
      <c r="W62" s="17">
        <f>IF(OR(EXACT($I62,"Atención de solicitudes (solicitudes resueltas / solicitudes recibidas)"),EXACT($I62,"Cumplimiento (criterios cumplidos / criterios establecidos)")),(U62/U62)*1,((U62+V62)/$H62)*1)</f>
        <v>0</v>
      </c>
      <c r="X62" s="217" t="s">
        <v>970</v>
      </c>
      <c r="Y62" s="118">
        <f>U62+V62</f>
        <v>0</v>
      </c>
      <c r="Z62" s="62"/>
      <c r="AA62" s="18">
        <f>IF(OR(EXACT($I62,"Atención de solicitudes (solicitudes resueltas / solicitudes recibidas)"),EXACT($I62,"Cumplimiento (criterios cumplidos / criterios establecidos)")),(Y62/Y62)*1,((Y62+Z62)/$H62)*1)</f>
        <v>0</v>
      </c>
      <c r="AB62" s="52"/>
      <c r="AC62" s="120"/>
      <c r="AD62" s="11"/>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s="8" customFormat="1" ht="47.25" hidden="1">
      <c r="A63" s="6"/>
      <c r="B63" s="67">
        <v>56</v>
      </c>
      <c r="C63" s="68" t="s">
        <v>7</v>
      </c>
      <c r="D63" s="68">
        <v>56</v>
      </c>
      <c r="E63" s="68" t="s">
        <v>43</v>
      </c>
      <c r="F63" s="68" t="s">
        <v>198</v>
      </c>
      <c r="G63" s="68" t="s">
        <v>199</v>
      </c>
      <c r="H63" s="72">
        <v>11</v>
      </c>
      <c r="I63" s="68" t="s">
        <v>718</v>
      </c>
      <c r="J63" s="68" t="s">
        <v>175</v>
      </c>
      <c r="K63" s="68"/>
      <c r="L63" s="156" t="s">
        <v>11</v>
      </c>
      <c r="M63" s="117">
        <v>0</v>
      </c>
      <c r="N63" s="58"/>
      <c r="O63" s="17">
        <f>IF(OR(EXACT($I63,"Atención de solicitudes (solicitudes resueltas / solicitudes recibidas)"),EXACT($I63,"Cumplimiento (criterios cumplidos / criterios establecidos)")),(N63/M63)*1,(N63/$H63)*1)</f>
        <v>0</v>
      </c>
      <c r="P63" s="9"/>
      <c r="Q63" s="193">
        <f>N63</f>
        <v>0</v>
      </c>
      <c r="R63" s="62"/>
      <c r="S63" s="18">
        <f>IF(OR(EXACT($I63,"Atención de solicitudes (solicitudes resueltas / solicitudes recibidas)"),EXACT($I63,"Cumplimiento (criterios cumplidos / criterios establecidos)")),(Q63/Q63)*1,((Q63+R63)/$H63)*1)</f>
        <v>0</v>
      </c>
      <c r="T63" s="10" t="s">
        <v>965</v>
      </c>
      <c r="U63" s="119">
        <f>Q63+R63</f>
        <v>0</v>
      </c>
      <c r="V63" s="119">
        <v>0</v>
      </c>
      <c r="W63" s="17">
        <f>IF(OR(EXACT($I63,"Atención de solicitudes (solicitudes resueltas / solicitudes recibidas)"),EXACT($I63,"Cumplimiento (criterios cumplidos / criterios establecidos)")),(U63/U63)*1,((U63+V63)/$H63)*1)</f>
        <v>0</v>
      </c>
      <c r="X63" s="217" t="s">
        <v>977</v>
      </c>
      <c r="Y63" s="118">
        <f>U63+V63</f>
        <v>0</v>
      </c>
      <c r="Z63" s="62"/>
      <c r="AA63" s="18">
        <f>IF(OR(EXACT($I63,"Atención de solicitudes (solicitudes resueltas / solicitudes recibidas)"),EXACT($I63,"Cumplimiento (criterios cumplidos / criterios establecidos)")),(Y63/Y63)*1,((Y63+Z63)/$H63)*1)</f>
        <v>0</v>
      </c>
      <c r="AB63" s="52"/>
      <c r="AC63" s="120"/>
      <c r="AD63" s="11"/>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s="8" customFormat="1" ht="63" hidden="1">
      <c r="A64" s="6"/>
      <c r="B64" s="67">
        <v>57</v>
      </c>
      <c r="C64" s="68" t="s">
        <v>7</v>
      </c>
      <c r="D64" s="68">
        <v>57</v>
      </c>
      <c r="E64" s="68" t="s">
        <v>43</v>
      </c>
      <c r="F64" s="68" t="s">
        <v>200</v>
      </c>
      <c r="G64" s="68" t="s">
        <v>194</v>
      </c>
      <c r="H64" s="70">
        <v>1</v>
      </c>
      <c r="I64" s="68" t="s">
        <v>717</v>
      </c>
      <c r="J64" s="68" t="s">
        <v>175</v>
      </c>
      <c r="K64" s="68"/>
      <c r="L64" s="156" t="s">
        <v>16</v>
      </c>
      <c r="M64" s="55"/>
      <c r="N64" s="58"/>
      <c r="O64" s="17">
        <f>IFERROR(IF(OR(EXACT($I64,"Atención de solicitudes (solicitudes resueltas / solicitudes recibidas)"),EXACT($I64,"Cumplimiento (criterios cumplidos / criterios establecidos)")),(N64/M64)*1,(N64/$H64)*1),0)</f>
        <v>0</v>
      </c>
      <c r="P64" s="9"/>
      <c r="Q64" s="62">
        <v>2</v>
      </c>
      <c r="R64" s="62">
        <v>2</v>
      </c>
      <c r="S64" s="18">
        <f>IFERROR(IF(OR(EXACT($I64,"Atención de solicitudes (solicitudes resueltas / solicitudes recibidas)"),EXACT($I64,"Cumplimiento (criterios cumplidos / criterios establecidos)")),(R64/Q64)*1,(R64/$H64)*1),0)</f>
        <v>1</v>
      </c>
      <c r="T64" s="10" t="s">
        <v>966</v>
      </c>
      <c r="U64" s="119">
        <v>0</v>
      </c>
      <c r="V64" s="119">
        <v>0</v>
      </c>
      <c r="W64" s="17">
        <f>IFERROR(IF(OR(EXACT($I64,"Atención de solicitudes (solicitudes resueltas / solicitudes recibidas)"),EXACT($I64,"Cumplimiento (criterios cumplidos / criterios establecidos)")),(V64/U64)*1,(V64/$H64)*1),0)</f>
        <v>0</v>
      </c>
      <c r="X64" s="217" t="s">
        <v>978</v>
      </c>
      <c r="Y64" s="62"/>
      <c r="Z64" s="62"/>
      <c r="AA64" s="18">
        <f>IFERROR(IF(OR(EXACT($I64,"Atención de solicitudes (solicitudes resueltas / solicitudes recibidas)"),EXACT($I64,"Cumplimiento (criterios cumplidos / criterios establecidos)")),(Z64/Y64)*1,(Z64/$H64)*1),0)</f>
        <v>0</v>
      </c>
      <c r="AB64" s="52"/>
      <c r="AC64" s="19"/>
      <c r="AD64" s="11"/>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s="8" customFormat="1" ht="47.25" hidden="1">
      <c r="A65" s="6"/>
      <c r="B65" s="67">
        <v>58</v>
      </c>
      <c r="C65" s="68" t="s">
        <v>7</v>
      </c>
      <c r="D65" s="68">
        <v>28</v>
      </c>
      <c r="E65" s="68" t="s">
        <v>43</v>
      </c>
      <c r="F65" s="68" t="s">
        <v>672</v>
      </c>
      <c r="G65" s="68" t="s">
        <v>203</v>
      </c>
      <c r="H65" s="81">
        <v>2</v>
      </c>
      <c r="I65" s="68" t="s">
        <v>718</v>
      </c>
      <c r="J65" s="68" t="s">
        <v>204</v>
      </c>
      <c r="K65" s="68"/>
      <c r="L65" s="156" t="s">
        <v>11</v>
      </c>
      <c r="M65" s="164">
        <v>0</v>
      </c>
      <c r="N65" s="58">
        <v>0</v>
      </c>
      <c r="O65" s="17">
        <f t="shared" ref="O65:O68" si="24">IF(OR(EXACT($I65,"Atención de solicitudes (solicitudes resueltas / solicitudes recibidas)"),EXACT($I65,"Cumplimiento (criterios cumplidos / criterios establecidos)")),(N65/M65)*1,(N65/$H65)*1)</f>
        <v>0</v>
      </c>
      <c r="P65" s="9" t="s">
        <v>740</v>
      </c>
      <c r="Q65" s="193">
        <f t="shared" ref="Q65:Q68" si="25">N65</f>
        <v>0</v>
      </c>
      <c r="R65" s="62">
        <v>2</v>
      </c>
      <c r="S65" s="18">
        <f t="shared" ref="S65:S68" si="26">IF(OR(EXACT($I65,"Atención de solicitudes (solicitudes resueltas / solicitudes recibidas)"),EXACT($I65,"Cumplimiento (criterios cumplidos / criterios establecidos)")),(Q65/Q65)*1,((Q65+R65)/$H65)*1)</f>
        <v>1</v>
      </c>
      <c r="T65" s="10" t="s">
        <v>840</v>
      </c>
      <c r="U65" s="119">
        <f t="shared" ref="U65:U68" si="27">Q65+R65</f>
        <v>2</v>
      </c>
      <c r="V65" s="119"/>
      <c r="W65" s="17">
        <f t="shared" ref="W65:W68" si="28">IF(OR(EXACT($I65,"Atención de solicitudes (solicitudes resueltas / solicitudes recibidas)"),EXACT($I65,"Cumplimiento (criterios cumplidos / criterios establecidos)")),(U65/U65)*1,((U65+V65)/$H65)*1)</f>
        <v>1</v>
      </c>
      <c r="X65" s="217" t="s">
        <v>1030</v>
      </c>
      <c r="Y65" s="118">
        <f t="shared" ref="Y65:Y70" si="29">U65+V65</f>
        <v>2</v>
      </c>
      <c r="Z65" s="62"/>
      <c r="AA65" s="18">
        <f t="shared" ref="AA65:AA70" si="30">IF(OR(EXACT($I65,"Atención de solicitudes (solicitudes resueltas / solicitudes recibidas)"),EXACT($I65,"Cumplimiento (criterios cumplidos / criterios establecidos)")),(Y65/Y65)*1,((Y65+Z65)/$H65)*1)</f>
        <v>1</v>
      </c>
      <c r="AB65" s="52"/>
      <c r="AC65" s="120"/>
      <c r="AD65" s="11"/>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s="8" customFormat="1" ht="47.25" hidden="1">
      <c r="A66" s="6"/>
      <c r="B66" s="67">
        <v>59</v>
      </c>
      <c r="C66" s="68" t="s">
        <v>7</v>
      </c>
      <c r="D66" s="68" t="s">
        <v>201</v>
      </c>
      <c r="E66" s="68" t="s">
        <v>43</v>
      </c>
      <c r="F66" s="68" t="s">
        <v>202</v>
      </c>
      <c r="G66" s="68" t="s">
        <v>203</v>
      </c>
      <c r="H66" s="81">
        <v>3</v>
      </c>
      <c r="I66" s="68" t="s">
        <v>718</v>
      </c>
      <c r="J66" s="68" t="s">
        <v>204</v>
      </c>
      <c r="K66" s="68" t="s">
        <v>150</v>
      </c>
      <c r="L66" s="156" t="s">
        <v>11</v>
      </c>
      <c r="M66" s="164">
        <v>0</v>
      </c>
      <c r="N66" s="58">
        <v>1</v>
      </c>
      <c r="O66" s="17">
        <f t="shared" si="24"/>
        <v>0.33333333333333331</v>
      </c>
      <c r="P66" s="9" t="s">
        <v>741</v>
      </c>
      <c r="Q66" s="193">
        <f t="shared" si="25"/>
        <v>1</v>
      </c>
      <c r="R66" s="62">
        <v>1</v>
      </c>
      <c r="S66" s="18">
        <f t="shared" si="26"/>
        <v>0.66666666666666663</v>
      </c>
      <c r="T66" s="10" t="s">
        <v>841</v>
      </c>
      <c r="U66" s="119">
        <f t="shared" si="27"/>
        <v>2</v>
      </c>
      <c r="V66" s="119">
        <v>1</v>
      </c>
      <c r="W66" s="17">
        <f t="shared" si="28"/>
        <v>1</v>
      </c>
      <c r="X66" s="217" t="s">
        <v>1031</v>
      </c>
      <c r="Y66" s="118">
        <f t="shared" si="29"/>
        <v>3</v>
      </c>
      <c r="Z66" s="62"/>
      <c r="AA66" s="18">
        <f t="shared" si="30"/>
        <v>1</v>
      </c>
      <c r="AB66" s="52"/>
      <c r="AC66" s="120"/>
      <c r="AD66" s="11"/>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s="8" customFormat="1" ht="47.25" hidden="1">
      <c r="A67" s="6"/>
      <c r="B67" s="67">
        <v>60</v>
      </c>
      <c r="C67" s="68" t="s">
        <v>7</v>
      </c>
      <c r="D67" s="68" t="s">
        <v>205</v>
      </c>
      <c r="E67" s="68" t="s">
        <v>43</v>
      </c>
      <c r="F67" s="68" t="s">
        <v>206</v>
      </c>
      <c r="G67" s="68" t="s">
        <v>203</v>
      </c>
      <c r="H67" s="81">
        <v>3</v>
      </c>
      <c r="I67" s="68" t="s">
        <v>718</v>
      </c>
      <c r="J67" s="68" t="s">
        <v>204</v>
      </c>
      <c r="K67" s="68" t="s">
        <v>150</v>
      </c>
      <c r="L67" s="156" t="s">
        <v>11</v>
      </c>
      <c r="M67" s="164">
        <v>0</v>
      </c>
      <c r="N67" s="58">
        <v>1</v>
      </c>
      <c r="O67" s="17">
        <f t="shared" si="24"/>
        <v>0.33333333333333331</v>
      </c>
      <c r="P67" s="9" t="s">
        <v>741</v>
      </c>
      <c r="Q67" s="193">
        <f t="shared" si="25"/>
        <v>1</v>
      </c>
      <c r="R67" s="62">
        <v>1</v>
      </c>
      <c r="S67" s="18">
        <f t="shared" si="26"/>
        <v>0.66666666666666663</v>
      </c>
      <c r="T67" s="10" t="s">
        <v>841</v>
      </c>
      <c r="U67" s="119">
        <f t="shared" si="27"/>
        <v>2</v>
      </c>
      <c r="V67" s="119">
        <v>1</v>
      </c>
      <c r="W67" s="17">
        <f t="shared" si="28"/>
        <v>1</v>
      </c>
      <c r="X67" s="217" t="s">
        <v>1031</v>
      </c>
      <c r="Y67" s="118">
        <f t="shared" si="29"/>
        <v>3</v>
      </c>
      <c r="Z67" s="62"/>
      <c r="AA67" s="18">
        <f t="shared" si="30"/>
        <v>1</v>
      </c>
      <c r="AB67" s="52"/>
      <c r="AC67" s="120"/>
      <c r="AD67" s="1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s="8" customFormat="1" ht="47.25" hidden="1">
      <c r="A68" s="6"/>
      <c r="B68" s="135">
        <v>61</v>
      </c>
      <c r="C68" s="136" t="s">
        <v>7</v>
      </c>
      <c r="D68" s="136" t="s">
        <v>207</v>
      </c>
      <c r="E68" s="136" t="s">
        <v>43</v>
      </c>
      <c r="F68" s="136" t="s">
        <v>208</v>
      </c>
      <c r="G68" s="136" t="s">
        <v>203</v>
      </c>
      <c r="H68" s="137">
        <v>3</v>
      </c>
      <c r="I68" s="136" t="s">
        <v>718</v>
      </c>
      <c r="J68" s="136" t="s">
        <v>204</v>
      </c>
      <c r="K68" s="136" t="s">
        <v>150</v>
      </c>
      <c r="L68" s="159" t="s">
        <v>11</v>
      </c>
      <c r="M68" s="164">
        <v>0</v>
      </c>
      <c r="N68" s="58">
        <v>1</v>
      </c>
      <c r="O68" s="17">
        <f t="shared" si="24"/>
        <v>0.33333333333333331</v>
      </c>
      <c r="P68" s="9" t="s">
        <v>741</v>
      </c>
      <c r="Q68" s="193">
        <f t="shared" si="25"/>
        <v>1</v>
      </c>
      <c r="R68" s="62">
        <v>1</v>
      </c>
      <c r="S68" s="18">
        <f t="shared" si="26"/>
        <v>0.66666666666666663</v>
      </c>
      <c r="T68" s="10" t="s">
        <v>841</v>
      </c>
      <c r="U68" s="119">
        <f t="shared" si="27"/>
        <v>2</v>
      </c>
      <c r="V68" s="119">
        <v>1</v>
      </c>
      <c r="W68" s="17">
        <f t="shared" si="28"/>
        <v>1</v>
      </c>
      <c r="X68" s="217" t="s">
        <v>1031</v>
      </c>
      <c r="Y68" s="142">
        <f t="shared" si="29"/>
        <v>3</v>
      </c>
      <c r="Z68" s="143"/>
      <c r="AA68" s="144">
        <f t="shared" si="30"/>
        <v>1</v>
      </c>
      <c r="AB68" s="146"/>
      <c r="AC68" s="147"/>
      <c r="AD68" s="148"/>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s="8" customFormat="1" ht="63" hidden="1">
      <c r="A69" s="6"/>
      <c r="B69" s="64">
        <v>62</v>
      </c>
      <c r="C69" s="65" t="s">
        <v>7</v>
      </c>
      <c r="D69" s="65" t="s">
        <v>209</v>
      </c>
      <c r="E69" s="65" t="s">
        <v>45</v>
      </c>
      <c r="F69" s="65" t="s">
        <v>210</v>
      </c>
      <c r="G69" s="65" t="s">
        <v>178</v>
      </c>
      <c r="H69" s="66">
        <v>1</v>
      </c>
      <c r="I69" s="65" t="s">
        <v>718</v>
      </c>
      <c r="J69" s="65" t="s">
        <v>175</v>
      </c>
      <c r="K69" s="65"/>
      <c r="L69" s="155" t="s">
        <v>15</v>
      </c>
      <c r="M69" s="115">
        <v>0</v>
      </c>
      <c r="N69" s="57"/>
      <c r="O69" s="39">
        <f t="shared" ref="O69:O74" si="31">IF(OR(EXACT($I69,"Atención de solicitudes (solicitudes resueltas / solicitudes recibidas)"),EXACT($I69,"Cumplimiento (criterios cumplidos / criterios establecidos)")),(N69/M69)*1,(N69/$H69)*1)</f>
        <v>0</v>
      </c>
      <c r="P69" s="40"/>
      <c r="Q69" s="116">
        <f t="shared" ref="Q69:Q70" si="32">N69</f>
        <v>0</v>
      </c>
      <c r="R69" s="61"/>
      <c r="S69" s="41">
        <f t="shared" ref="S69:S70" si="33">IF(OR(EXACT($I69,"Atención de solicitudes (solicitudes resueltas / solicitudes recibidas)"),EXACT($I69,"Cumplimiento (criterios cumplidos / criterios establecidos)")),(Q69/Q69)*1,((Q69+R69)/$H69)*1)</f>
        <v>0</v>
      </c>
      <c r="T69" s="42"/>
      <c r="U69" s="215">
        <f t="shared" ref="U69:U70" si="34">Q69+R69</f>
        <v>0</v>
      </c>
      <c r="V69" s="215">
        <v>0</v>
      </c>
      <c r="W69" s="39">
        <f t="shared" ref="W69:W70" si="35">IF(OR(EXACT($I69,"Atención de solicitudes (solicitudes resueltas / solicitudes recibidas)"),EXACT($I69,"Cumplimiento (criterios cumplidos / criterios establecidos)")),(U69/U69)*1,((U69+V69)/$H69)*1)</f>
        <v>0</v>
      </c>
      <c r="X69" s="216" t="s">
        <v>970</v>
      </c>
      <c r="Y69" s="116">
        <f t="shared" si="29"/>
        <v>0</v>
      </c>
      <c r="Z69" s="61"/>
      <c r="AA69" s="41">
        <f t="shared" si="30"/>
        <v>0</v>
      </c>
      <c r="AB69" s="51"/>
      <c r="AC69" s="129"/>
      <c r="AD69" s="7"/>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s="8" customFormat="1" ht="105.75" hidden="1" customHeight="1">
      <c r="A70" s="6"/>
      <c r="B70" s="67">
        <v>63</v>
      </c>
      <c r="C70" s="68" t="s">
        <v>7</v>
      </c>
      <c r="D70" s="68">
        <v>18</v>
      </c>
      <c r="E70" s="68" t="s">
        <v>45</v>
      </c>
      <c r="F70" s="68" t="s">
        <v>211</v>
      </c>
      <c r="G70" s="68" t="s">
        <v>212</v>
      </c>
      <c r="H70" s="81">
        <v>2</v>
      </c>
      <c r="I70" s="68" t="s">
        <v>718</v>
      </c>
      <c r="J70" s="68" t="s">
        <v>213</v>
      </c>
      <c r="K70" s="68" t="s">
        <v>673</v>
      </c>
      <c r="L70" s="156" t="s">
        <v>11</v>
      </c>
      <c r="M70" s="117">
        <v>0</v>
      </c>
      <c r="N70" s="58">
        <v>0</v>
      </c>
      <c r="O70" s="17">
        <f t="shared" si="31"/>
        <v>0</v>
      </c>
      <c r="P70" s="9" t="s">
        <v>824</v>
      </c>
      <c r="Q70" s="193">
        <f t="shared" si="32"/>
        <v>0</v>
      </c>
      <c r="R70" s="204">
        <v>0.5</v>
      </c>
      <c r="S70" s="18">
        <f t="shared" si="33"/>
        <v>0.25</v>
      </c>
      <c r="T70" s="10" t="s">
        <v>884</v>
      </c>
      <c r="U70" s="119">
        <f t="shared" si="34"/>
        <v>0.5</v>
      </c>
      <c r="V70" s="119">
        <v>0.5</v>
      </c>
      <c r="W70" s="17">
        <f t="shared" si="35"/>
        <v>0.5</v>
      </c>
      <c r="X70" s="217" t="s">
        <v>1097</v>
      </c>
      <c r="Y70" s="118">
        <f t="shared" si="29"/>
        <v>1</v>
      </c>
      <c r="Z70" s="62"/>
      <c r="AA70" s="18">
        <f t="shared" si="30"/>
        <v>0.5</v>
      </c>
      <c r="AB70" s="52"/>
      <c r="AC70" s="120"/>
      <c r="AD70" s="1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s="8" customFormat="1" ht="78.75">
      <c r="A71" s="6"/>
      <c r="B71" s="67">
        <v>64</v>
      </c>
      <c r="C71" s="68" t="s">
        <v>7</v>
      </c>
      <c r="D71" s="68">
        <v>40</v>
      </c>
      <c r="E71" s="68" t="s">
        <v>45</v>
      </c>
      <c r="F71" s="68" t="s">
        <v>214</v>
      </c>
      <c r="G71" s="68" t="s">
        <v>215</v>
      </c>
      <c r="H71" s="83">
        <v>1</v>
      </c>
      <c r="I71" s="68" t="s">
        <v>717</v>
      </c>
      <c r="J71" s="68" t="s">
        <v>674</v>
      </c>
      <c r="K71" s="68" t="s">
        <v>675</v>
      </c>
      <c r="L71" s="156" t="s">
        <v>11</v>
      </c>
      <c r="M71" s="55">
        <v>1</v>
      </c>
      <c r="N71" s="58">
        <v>1</v>
      </c>
      <c r="O71" s="17">
        <f>IFERROR(IF(OR(EXACT($I71,"Atención de solicitudes (solicitudes resueltas / solicitudes recibidas)"),EXACT($I71,"Cumplimiento (criterios cumplidos / criterios establecidos)")),(N71/M71)*1,(N71/$H71)*1),0)</f>
        <v>1</v>
      </c>
      <c r="P71" s="9" t="s">
        <v>771</v>
      </c>
      <c r="Q71" s="206">
        <v>3</v>
      </c>
      <c r="R71" s="207">
        <v>3</v>
      </c>
      <c r="S71" s="208">
        <v>1</v>
      </c>
      <c r="T71" s="209" t="s">
        <v>891</v>
      </c>
      <c r="U71" s="119">
        <v>3</v>
      </c>
      <c r="V71" s="119">
        <v>3</v>
      </c>
      <c r="W71" s="17">
        <f>IFERROR(IF(OR(EXACT($I71,"Atención de solicitudes (solicitudes resueltas / solicitudes recibidas)"),EXACT($I71,"Cumplimiento (criterios cumplidos / criterios establecidos)")),(V71/U71)*1,(V71/$H71)*1),0)</f>
        <v>1</v>
      </c>
      <c r="X71" s="217" t="s">
        <v>1052</v>
      </c>
      <c r="Y71" s="62"/>
      <c r="Z71" s="62"/>
      <c r="AA71" s="18">
        <f>IFERROR(IF(OR(EXACT($I71,"Atención de solicitudes (solicitudes resueltas / solicitudes recibidas)"),EXACT($I71,"Cumplimiento (criterios cumplidos / criterios establecidos)")),(Z71/Y71)*1,(Z71/$H71)*1),0)</f>
        <v>0</v>
      </c>
      <c r="AB71" s="52"/>
      <c r="AC71" s="19"/>
      <c r="AD71" s="1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1:62" s="8" customFormat="1" ht="78.75">
      <c r="A72" s="6"/>
      <c r="B72" s="67">
        <v>65</v>
      </c>
      <c r="C72" s="68" t="s">
        <v>8</v>
      </c>
      <c r="D72" s="68">
        <v>131</v>
      </c>
      <c r="E72" s="68" t="s">
        <v>45</v>
      </c>
      <c r="F72" s="68" t="s">
        <v>216</v>
      </c>
      <c r="G72" s="68" t="s">
        <v>217</v>
      </c>
      <c r="H72" s="81">
        <v>3</v>
      </c>
      <c r="I72" s="68" t="s">
        <v>718</v>
      </c>
      <c r="J72" s="68" t="s">
        <v>674</v>
      </c>
      <c r="K72" s="68" t="s">
        <v>150</v>
      </c>
      <c r="L72" s="156" t="s">
        <v>11</v>
      </c>
      <c r="M72" s="164">
        <v>0</v>
      </c>
      <c r="N72" s="58">
        <v>0</v>
      </c>
      <c r="O72" s="17">
        <f t="shared" si="31"/>
        <v>0</v>
      </c>
      <c r="P72" s="9" t="s">
        <v>772</v>
      </c>
      <c r="Q72" s="206">
        <f t="shared" ref="Q72" si="36">N72</f>
        <v>0</v>
      </c>
      <c r="R72" s="210">
        <v>1</v>
      </c>
      <c r="S72" s="208">
        <v>0.33</v>
      </c>
      <c r="T72" s="209" t="s">
        <v>892</v>
      </c>
      <c r="U72" s="119">
        <f t="shared" ref="U72:U76" si="37">Q72+R72</f>
        <v>1</v>
      </c>
      <c r="V72" s="119">
        <v>2</v>
      </c>
      <c r="W72" s="17">
        <f t="shared" ref="W72:W76" si="38">IF(OR(EXACT($I72,"Atención de solicitudes (solicitudes resueltas / solicitudes recibidas)"),EXACT($I72,"Cumplimiento (criterios cumplidos / criterios establecidos)")),(U72/U72)*1,((U72+V72)/$H72)*1)</f>
        <v>1</v>
      </c>
      <c r="X72" s="217" t="s">
        <v>1053</v>
      </c>
      <c r="Y72" s="118">
        <f t="shared" ref="Y72:Y78" si="39">U72+V72</f>
        <v>3</v>
      </c>
      <c r="Z72" s="62"/>
      <c r="AA72" s="18">
        <f t="shared" ref="AA72:AA78" si="40">IF(OR(EXACT($I72,"Atención de solicitudes (solicitudes resueltas / solicitudes recibidas)"),EXACT($I72,"Cumplimiento (criterios cumplidos / criterios establecidos)")),(Y72/Y72)*1,((Y72+Z72)/$H72)*1)</f>
        <v>1</v>
      </c>
      <c r="AB72" s="52"/>
      <c r="AC72" s="120"/>
      <c r="AD72" s="1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row>
    <row r="73" spans="1:62" s="8" customFormat="1" ht="78.75">
      <c r="A73" s="6"/>
      <c r="B73" s="67">
        <v>66</v>
      </c>
      <c r="C73" s="68" t="s">
        <v>7</v>
      </c>
      <c r="D73" s="68" t="s">
        <v>218</v>
      </c>
      <c r="E73" s="68" t="s">
        <v>45</v>
      </c>
      <c r="F73" s="68" t="s">
        <v>219</v>
      </c>
      <c r="G73" s="68" t="s">
        <v>220</v>
      </c>
      <c r="H73" s="81">
        <v>1</v>
      </c>
      <c r="I73" s="68" t="s">
        <v>718</v>
      </c>
      <c r="J73" s="68" t="s">
        <v>221</v>
      </c>
      <c r="K73" s="68" t="s">
        <v>150</v>
      </c>
      <c r="L73" s="156" t="s">
        <v>10</v>
      </c>
      <c r="M73" s="164">
        <v>0</v>
      </c>
      <c r="N73" s="58">
        <v>0.5</v>
      </c>
      <c r="O73" s="17">
        <f t="shared" si="31"/>
        <v>0.5</v>
      </c>
      <c r="P73" s="9" t="s">
        <v>773</v>
      </c>
      <c r="Q73" s="206">
        <v>0</v>
      </c>
      <c r="R73" s="210">
        <v>1</v>
      </c>
      <c r="S73" s="208">
        <f t="shared" ref="S73:S77" si="41">IF(OR(EXACT($I73,"Atención de solicitudes (solicitudes resueltas / solicitudes recibidas)"),EXACT($I73,"Cumplimiento (criterios cumplidos / criterios establecidos)")),(Q73/Q73)*1,((Q73+R73)/$H73)*1)</f>
        <v>1</v>
      </c>
      <c r="T73" s="209" t="s">
        <v>893</v>
      </c>
      <c r="U73" s="119">
        <f t="shared" si="37"/>
        <v>1</v>
      </c>
      <c r="V73" s="119">
        <v>0</v>
      </c>
      <c r="W73" s="17">
        <f t="shared" si="38"/>
        <v>1</v>
      </c>
      <c r="X73" s="217" t="s">
        <v>1054</v>
      </c>
      <c r="Y73" s="118">
        <f t="shared" si="39"/>
        <v>1</v>
      </c>
      <c r="Z73" s="62"/>
      <c r="AA73" s="18">
        <f t="shared" si="40"/>
        <v>1</v>
      </c>
      <c r="AB73" s="52" t="s">
        <v>1108</v>
      </c>
      <c r="AC73" s="120" t="s">
        <v>30</v>
      </c>
      <c r="AD73" s="1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s="8" customFormat="1" ht="95.25" thickBot="1">
      <c r="A74" s="6"/>
      <c r="B74" s="73">
        <v>67</v>
      </c>
      <c r="C74" s="74" t="s">
        <v>8</v>
      </c>
      <c r="D74" s="74">
        <v>136</v>
      </c>
      <c r="E74" s="74" t="s">
        <v>45</v>
      </c>
      <c r="F74" s="74" t="s">
        <v>222</v>
      </c>
      <c r="G74" s="74" t="s">
        <v>223</v>
      </c>
      <c r="H74" s="82">
        <v>3</v>
      </c>
      <c r="I74" s="74" t="s">
        <v>718</v>
      </c>
      <c r="J74" s="74" t="s">
        <v>224</v>
      </c>
      <c r="K74" s="74" t="s">
        <v>650</v>
      </c>
      <c r="L74" s="157" t="s">
        <v>11</v>
      </c>
      <c r="M74" s="168">
        <v>0</v>
      </c>
      <c r="N74" s="60">
        <v>1</v>
      </c>
      <c r="O74" s="27">
        <f t="shared" si="31"/>
        <v>0.33333333333333331</v>
      </c>
      <c r="P74" s="9" t="s">
        <v>774</v>
      </c>
      <c r="Q74" s="206">
        <v>0</v>
      </c>
      <c r="R74" s="211">
        <v>1</v>
      </c>
      <c r="S74" s="212">
        <f t="shared" si="41"/>
        <v>0.33333333333333331</v>
      </c>
      <c r="T74" s="213" t="s">
        <v>894</v>
      </c>
      <c r="U74" s="218">
        <f t="shared" si="37"/>
        <v>1</v>
      </c>
      <c r="V74" s="218">
        <v>1</v>
      </c>
      <c r="W74" s="27">
        <f t="shared" si="38"/>
        <v>0.66666666666666663</v>
      </c>
      <c r="X74" s="217" t="s">
        <v>1055</v>
      </c>
      <c r="Y74" s="133">
        <f t="shared" si="39"/>
        <v>2</v>
      </c>
      <c r="Z74" s="63"/>
      <c r="AA74" s="29">
        <f t="shared" si="40"/>
        <v>0.66666666666666663</v>
      </c>
      <c r="AB74" s="53"/>
      <c r="AC74" s="134"/>
      <c r="AD74" s="3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row>
    <row r="75" spans="1:62" s="8" customFormat="1" ht="158.25" hidden="1" thickBot="1">
      <c r="A75" s="6"/>
      <c r="B75" s="64">
        <v>68</v>
      </c>
      <c r="C75" s="65" t="s">
        <v>8</v>
      </c>
      <c r="D75" s="65" t="s">
        <v>225</v>
      </c>
      <c r="E75" s="65" t="s">
        <v>47</v>
      </c>
      <c r="F75" s="65" t="s">
        <v>676</v>
      </c>
      <c r="G75" s="65" t="s">
        <v>226</v>
      </c>
      <c r="H75" s="66">
        <v>1</v>
      </c>
      <c r="I75" s="65" t="s">
        <v>718</v>
      </c>
      <c r="J75" s="65" t="s">
        <v>227</v>
      </c>
      <c r="K75" s="65" t="s">
        <v>228</v>
      </c>
      <c r="L75" s="155" t="s">
        <v>14</v>
      </c>
      <c r="M75" s="115">
        <v>0</v>
      </c>
      <c r="N75" s="57">
        <v>0</v>
      </c>
      <c r="O75" s="39">
        <f t="shared" ref="O75:O92" si="42">IF(OR(EXACT($I75,"Atención de solicitudes (solicitudes resueltas / solicitudes recibidas)"),EXACT($I75,"Cumplimiento (criterios cumplidos / criterios establecidos)")),(N75/M75)*1,(N75/$H75)*1)</f>
        <v>0</v>
      </c>
      <c r="P75" s="40" t="s">
        <v>810</v>
      </c>
      <c r="Q75" s="195">
        <f t="shared" ref="Q75:Q77" si="43">N75</f>
        <v>0</v>
      </c>
      <c r="R75" s="61">
        <v>0.05</v>
      </c>
      <c r="S75" s="41">
        <f t="shared" si="41"/>
        <v>0.05</v>
      </c>
      <c r="T75" s="42" t="s">
        <v>903</v>
      </c>
      <c r="U75" s="215">
        <f t="shared" si="37"/>
        <v>0.05</v>
      </c>
      <c r="V75" s="215"/>
      <c r="W75" s="39">
        <f t="shared" si="38"/>
        <v>0.05</v>
      </c>
      <c r="X75" s="216" t="s">
        <v>1105</v>
      </c>
      <c r="Y75" s="116">
        <f t="shared" si="39"/>
        <v>0.05</v>
      </c>
      <c r="Z75" s="61"/>
      <c r="AA75" s="41">
        <f t="shared" si="40"/>
        <v>0.05</v>
      </c>
      <c r="AB75" s="51"/>
      <c r="AC75" s="129"/>
      <c r="AD75" s="7"/>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row>
    <row r="76" spans="1:62" s="8" customFormat="1" ht="79.5" hidden="1" thickBot="1">
      <c r="A76" s="6"/>
      <c r="B76" s="73">
        <v>69</v>
      </c>
      <c r="C76" s="74" t="s">
        <v>8</v>
      </c>
      <c r="D76" s="74" t="s">
        <v>229</v>
      </c>
      <c r="E76" s="74" t="s">
        <v>47</v>
      </c>
      <c r="F76" s="74" t="s">
        <v>230</v>
      </c>
      <c r="G76" s="74" t="s">
        <v>231</v>
      </c>
      <c r="H76" s="82">
        <v>1</v>
      </c>
      <c r="I76" s="84" t="s">
        <v>718</v>
      </c>
      <c r="J76" s="74" t="s">
        <v>227</v>
      </c>
      <c r="K76" s="74" t="s">
        <v>228</v>
      </c>
      <c r="L76" s="157" t="s">
        <v>14</v>
      </c>
      <c r="M76" s="132">
        <v>0</v>
      </c>
      <c r="N76" s="60">
        <v>0</v>
      </c>
      <c r="O76" s="27">
        <f t="shared" si="42"/>
        <v>0</v>
      </c>
      <c r="P76" s="28" t="s">
        <v>810</v>
      </c>
      <c r="Q76" s="196">
        <f t="shared" si="43"/>
        <v>0</v>
      </c>
      <c r="R76" s="63">
        <v>0</v>
      </c>
      <c r="S76" s="29">
        <f t="shared" si="41"/>
        <v>0</v>
      </c>
      <c r="T76" s="30" t="s">
        <v>904</v>
      </c>
      <c r="U76" s="218">
        <f t="shared" si="37"/>
        <v>0</v>
      </c>
      <c r="V76" s="218"/>
      <c r="W76" s="27">
        <f t="shared" si="38"/>
        <v>0</v>
      </c>
      <c r="X76" s="216" t="s">
        <v>904</v>
      </c>
      <c r="Y76" s="133">
        <f t="shared" si="39"/>
        <v>0</v>
      </c>
      <c r="Z76" s="63"/>
      <c r="AA76" s="29">
        <f t="shared" si="40"/>
        <v>0</v>
      </c>
      <c r="AB76" s="53"/>
      <c r="AC76" s="134"/>
      <c r="AD76" s="32"/>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row>
    <row r="77" spans="1:62" s="8" customFormat="1" ht="48" hidden="1" thickBot="1">
      <c r="A77" s="6"/>
      <c r="B77" s="121">
        <v>70</v>
      </c>
      <c r="C77" s="122" t="s">
        <v>7</v>
      </c>
      <c r="D77" s="122" t="s">
        <v>232</v>
      </c>
      <c r="E77" s="122" t="s">
        <v>48</v>
      </c>
      <c r="F77" s="122" t="s">
        <v>677</v>
      </c>
      <c r="G77" s="122" t="s">
        <v>203</v>
      </c>
      <c r="H77" s="149">
        <v>2</v>
      </c>
      <c r="I77" s="122" t="s">
        <v>718</v>
      </c>
      <c r="J77" s="122" t="s">
        <v>233</v>
      </c>
      <c r="K77" s="122" t="s">
        <v>234</v>
      </c>
      <c r="L77" s="158" t="s">
        <v>11</v>
      </c>
      <c r="M77" s="165">
        <v>0</v>
      </c>
      <c r="N77" s="125">
        <v>1</v>
      </c>
      <c r="O77" s="33">
        <f t="shared" si="42"/>
        <v>0.5</v>
      </c>
      <c r="P77" s="34" t="s">
        <v>742</v>
      </c>
      <c r="Q77" s="194">
        <f t="shared" si="43"/>
        <v>1</v>
      </c>
      <c r="R77" s="127">
        <v>1</v>
      </c>
      <c r="S77" s="35">
        <f t="shared" si="41"/>
        <v>1</v>
      </c>
      <c r="T77" s="36" t="s">
        <v>842</v>
      </c>
      <c r="U77" s="220">
        <f t="shared" ref="U77:U78" si="44">Q77+R77</f>
        <v>2</v>
      </c>
      <c r="V77" s="220">
        <v>0</v>
      </c>
      <c r="W77" s="33">
        <f t="shared" ref="W77:W78" si="45">IF(OR(EXACT($I77,"Atención de solicitudes (solicitudes resueltas / solicitudes recibidas)"),EXACT($I77,"Cumplimiento (criterios cumplidos / criterios establecidos)")),(U77/U77)*1,((U77+V77)/$H77)*1)</f>
        <v>1</v>
      </c>
      <c r="X77" s="221" t="s">
        <v>842</v>
      </c>
      <c r="Y77" s="126">
        <f t="shared" si="39"/>
        <v>2</v>
      </c>
      <c r="Z77" s="127"/>
      <c r="AA77" s="35">
        <f t="shared" si="40"/>
        <v>1</v>
      </c>
      <c r="AB77" s="54"/>
      <c r="AC77" s="128"/>
      <c r="AD77" s="3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row>
    <row r="78" spans="1:62" s="8" customFormat="1" ht="158.25" hidden="1" thickBot="1">
      <c r="A78" s="6"/>
      <c r="B78" s="67">
        <v>71</v>
      </c>
      <c r="C78" s="68" t="s">
        <v>7</v>
      </c>
      <c r="D78" s="68">
        <v>6</v>
      </c>
      <c r="E78" s="68" t="s">
        <v>48</v>
      </c>
      <c r="F78" s="68" t="s">
        <v>678</v>
      </c>
      <c r="G78" s="68" t="s">
        <v>679</v>
      </c>
      <c r="H78" s="81">
        <v>1</v>
      </c>
      <c r="I78" s="68" t="s">
        <v>718</v>
      </c>
      <c r="J78" s="68" t="s">
        <v>213</v>
      </c>
      <c r="K78" s="68" t="s">
        <v>509</v>
      </c>
      <c r="L78" s="156" t="s">
        <v>14</v>
      </c>
      <c r="M78" s="117">
        <v>0</v>
      </c>
      <c r="N78" s="58">
        <v>0</v>
      </c>
      <c r="O78" s="17">
        <f t="shared" si="42"/>
        <v>0</v>
      </c>
      <c r="P78" s="9" t="s">
        <v>825</v>
      </c>
      <c r="Q78" s="193">
        <f t="shared" ref="Q78" si="46">N78</f>
        <v>0</v>
      </c>
      <c r="R78" s="62">
        <v>1</v>
      </c>
      <c r="S78" s="18">
        <f t="shared" ref="S78" si="47">IF(OR(EXACT($I78,"Atención de solicitudes (solicitudes resueltas / solicitudes recibidas)"),EXACT($I78,"Cumplimiento (criterios cumplidos / criterios establecidos)")),(Q78/Q78)*1,((Q78+R78)/$H78)*1)</f>
        <v>1</v>
      </c>
      <c r="T78" s="10" t="s">
        <v>885</v>
      </c>
      <c r="U78" s="119">
        <f t="shared" si="44"/>
        <v>1</v>
      </c>
      <c r="V78" s="119">
        <v>0</v>
      </c>
      <c r="W78" s="17">
        <f t="shared" si="45"/>
        <v>1</v>
      </c>
      <c r="X78" s="217" t="s">
        <v>1098</v>
      </c>
      <c r="Y78" s="118">
        <f t="shared" si="39"/>
        <v>1</v>
      </c>
      <c r="Z78" s="62"/>
      <c r="AA78" s="18">
        <f t="shared" si="40"/>
        <v>1</v>
      </c>
      <c r="AB78" s="52"/>
      <c r="AC78" s="120"/>
      <c r="AD78" s="11"/>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s="8" customFormat="1" ht="79.5" hidden="1" thickBot="1">
      <c r="A79" s="6"/>
      <c r="B79" s="67">
        <v>72</v>
      </c>
      <c r="C79" s="68" t="s">
        <v>7</v>
      </c>
      <c r="D79" s="68">
        <v>8</v>
      </c>
      <c r="E79" s="68" t="s">
        <v>48</v>
      </c>
      <c r="F79" s="68" t="s">
        <v>235</v>
      </c>
      <c r="G79" s="68" t="s">
        <v>680</v>
      </c>
      <c r="H79" s="70">
        <v>1</v>
      </c>
      <c r="I79" s="68" t="s">
        <v>719</v>
      </c>
      <c r="J79" s="68" t="s">
        <v>234</v>
      </c>
      <c r="K79" s="68" t="s">
        <v>150</v>
      </c>
      <c r="L79" s="156" t="s">
        <v>11</v>
      </c>
      <c r="M79" s="55">
        <v>0</v>
      </c>
      <c r="N79" s="58">
        <v>0</v>
      </c>
      <c r="O79" s="17">
        <f>IFERROR(IF(OR(EXACT($I79,"Atención de solicitudes (solicitudes resueltas / solicitudes recibidas)"),EXACT($I79,"Cumplimiento (criterios cumplidos / criterios establecidos)")),(N79/M79)*1,(N79/$H79)*1),0)</f>
        <v>0</v>
      </c>
      <c r="P79" s="9" t="s">
        <v>779</v>
      </c>
      <c r="Q79" s="62">
        <v>0</v>
      </c>
      <c r="R79" s="62">
        <v>0</v>
      </c>
      <c r="S79" s="18">
        <f>IFERROR(IF(OR(EXACT($I79,"Atención de solicitudes (solicitudes resueltas / solicitudes recibidas)"),EXACT($I79,"Cumplimiento (criterios cumplidos / criterios establecidos)")),(R79/Q79)*1,(R79/$H79)*1),0)</f>
        <v>0</v>
      </c>
      <c r="T79" s="10" t="s">
        <v>779</v>
      </c>
      <c r="U79" s="223">
        <v>21</v>
      </c>
      <c r="V79" s="224">
        <v>13</v>
      </c>
      <c r="W79" s="17">
        <f>IFERROR(IF(OR(EXACT($I79,"Atención de solicitudes (solicitudes resueltas / solicitudes recibidas)"),EXACT($I79,"Cumplimiento (criterios cumplidos / criterios establecidos)")),(V79/U79)*1,(V79/$H79)*1),0)</f>
        <v>0.61904761904761907</v>
      </c>
      <c r="X79" s="217" t="s">
        <v>1076</v>
      </c>
      <c r="Y79" s="62"/>
      <c r="Z79" s="62"/>
      <c r="AA79" s="18">
        <f>IFERROR(IF(OR(EXACT($I79,"Atención de solicitudes (solicitudes resueltas / solicitudes recibidas)"),EXACT($I79,"Cumplimiento (criterios cumplidos / criterios establecidos)")),(Z79/Y79)*1,(Z79/$H79)*1),0)</f>
        <v>0</v>
      </c>
      <c r="AB79" s="52"/>
      <c r="AC79" s="19"/>
      <c r="AD79" s="11"/>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row>
    <row r="80" spans="1:62" s="8" customFormat="1" ht="79.5" hidden="1" thickBot="1">
      <c r="A80" s="6"/>
      <c r="B80" s="67">
        <v>73</v>
      </c>
      <c r="C80" s="68" t="s">
        <v>7</v>
      </c>
      <c r="D80" s="68">
        <v>10</v>
      </c>
      <c r="E80" s="68" t="s">
        <v>48</v>
      </c>
      <c r="F80" s="68" t="s">
        <v>681</v>
      </c>
      <c r="G80" s="68" t="s">
        <v>682</v>
      </c>
      <c r="H80" s="72">
        <v>1</v>
      </c>
      <c r="I80" s="68" t="s">
        <v>718</v>
      </c>
      <c r="J80" s="68" t="s">
        <v>234</v>
      </c>
      <c r="K80" s="68" t="s">
        <v>673</v>
      </c>
      <c r="L80" s="156" t="s">
        <v>16</v>
      </c>
      <c r="M80" s="164">
        <v>0</v>
      </c>
      <c r="N80" s="58">
        <v>0</v>
      </c>
      <c r="O80" s="17">
        <f>IF(OR(EXACT($I80,"Atención de solicitudes (solicitudes resueltas / solicitudes recibidas)"),EXACT($I80,"Cumplimiento (criterios cumplidos / criterios establecidos)")),(N80/M80)*1,(N80/$H80)*1)</f>
        <v>0</v>
      </c>
      <c r="P80" s="9" t="s">
        <v>779</v>
      </c>
      <c r="Q80" s="193">
        <f>N80</f>
        <v>0</v>
      </c>
      <c r="R80" s="62">
        <v>0</v>
      </c>
      <c r="S80" s="18">
        <f>IF(OR(EXACT($I80,"Atención de solicitudes (solicitudes resueltas / solicitudes recibidas)"),EXACT($I80,"Cumplimiento (criterios cumplidos / criterios establecidos)")),(Q80/Q80)*1,((Q80+R80)/$H80)*1)</f>
        <v>0</v>
      </c>
      <c r="T80" s="10" t="s">
        <v>779</v>
      </c>
      <c r="U80" s="223">
        <f>Q80+R80</f>
        <v>0</v>
      </c>
      <c r="V80" s="224">
        <v>0</v>
      </c>
      <c r="W80" s="17">
        <f>IF(OR(EXACT($I80,"Atención de solicitudes (solicitudes resueltas / solicitudes recibidas)"),EXACT($I80,"Cumplimiento (criterios cumplidos / criterios establecidos)")),(U80/U80)*1,((U80+V80)/$H80)*1)</f>
        <v>0</v>
      </c>
      <c r="X80" s="217" t="s">
        <v>1077</v>
      </c>
      <c r="Y80" s="118">
        <f>U80+V80</f>
        <v>0</v>
      </c>
      <c r="Z80" s="62"/>
      <c r="AA80" s="18">
        <f>IF(OR(EXACT($I80,"Atención de solicitudes (solicitudes resueltas / solicitudes recibidas)"),EXACT($I80,"Cumplimiento (criterios cumplidos / criterios establecidos)")),(Y80/Y80)*1,((Y80+Z80)/$H80)*1)</f>
        <v>0</v>
      </c>
      <c r="AB80" s="52"/>
      <c r="AC80" s="120"/>
      <c r="AD80" s="11"/>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s="8" customFormat="1" ht="158.25" hidden="1" thickBot="1">
      <c r="A81" s="6"/>
      <c r="B81" s="67">
        <v>74</v>
      </c>
      <c r="C81" s="68" t="s">
        <v>7</v>
      </c>
      <c r="D81" s="68">
        <v>11</v>
      </c>
      <c r="E81" s="68" t="s">
        <v>48</v>
      </c>
      <c r="F81" s="68" t="s">
        <v>683</v>
      </c>
      <c r="G81" s="68" t="s">
        <v>236</v>
      </c>
      <c r="H81" s="72">
        <v>2</v>
      </c>
      <c r="I81" s="68" t="s">
        <v>718</v>
      </c>
      <c r="J81" s="68" t="s">
        <v>234</v>
      </c>
      <c r="K81" s="68" t="s">
        <v>237</v>
      </c>
      <c r="L81" s="156" t="s">
        <v>16</v>
      </c>
      <c r="M81" s="164">
        <v>0</v>
      </c>
      <c r="N81" s="58"/>
      <c r="O81" s="17">
        <f>IF(OR(EXACT($I81,"Atención de solicitudes (solicitudes resueltas / solicitudes recibidas)"),EXACT($I81,"Cumplimiento (criterios cumplidos / criterios establecidos)")),(N81/M81)*1,(N81/$H81)*1)</f>
        <v>0</v>
      </c>
      <c r="P81" s="9" t="s">
        <v>779</v>
      </c>
      <c r="Q81" s="193">
        <f>N81</f>
        <v>0</v>
      </c>
      <c r="R81" s="62">
        <v>0</v>
      </c>
      <c r="S81" s="18">
        <f>IF(OR(EXACT($I81,"Atención de solicitudes (solicitudes resueltas / solicitudes recibidas)"),EXACT($I81,"Cumplimiento (criterios cumplidos / criterios establecidos)")),(Q81/Q81)*1,((Q81+R81)/$H81)*1)</f>
        <v>0</v>
      </c>
      <c r="T81" s="10" t="s">
        <v>779</v>
      </c>
      <c r="U81" s="223">
        <f>Q81+R81</f>
        <v>0</v>
      </c>
      <c r="V81" s="225">
        <v>2</v>
      </c>
      <c r="W81" s="17">
        <f>IF(OR(EXACT($I81,"Atención de solicitudes (solicitudes resueltas / solicitudes recibidas)"),EXACT($I81,"Cumplimiento (criterios cumplidos / criterios establecidos)")),(U81/U81)*1,((U81+V81)/$H81)*1)</f>
        <v>1</v>
      </c>
      <c r="X81" s="222" t="s">
        <v>1078</v>
      </c>
      <c r="Y81" s="118">
        <f>U81+V81</f>
        <v>2</v>
      </c>
      <c r="Z81" s="62"/>
      <c r="AA81" s="18">
        <f>IF(OR(EXACT($I81,"Atención de solicitudes (solicitudes resueltas / solicitudes recibidas)"),EXACT($I81,"Cumplimiento (criterios cumplidos / criterios establecidos)")),(Y81/Y81)*1,((Y81+Z81)/$H81)*1)</f>
        <v>1</v>
      </c>
      <c r="AB81" s="52"/>
      <c r="AC81" s="120"/>
      <c r="AD81" s="1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row>
    <row r="82" spans="1:62" s="8" customFormat="1" ht="252.75" hidden="1" thickBot="1">
      <c r="A82" s="6"/>
      <c r="B82" s="67">
        <v>75</v>
      </c>
      <c r="C82" s="68" t="s">
        <v>7</v>
      </c>
      <c r="D82" s="68">
        <v>19</v>
      </c>
      <c r="E82" s="68" t="s">
        <v>48</v>
      </c>
      <c r="F82" s="68" t="s">
        <v>684</v>
      </c>
      <c r="G82" s="68" t="s">
        <v>239</v>
      </c>
      <c r="H82" s="72">
        <v>6</v>
      </c>
      <c r="I82" s="68" t="s">
        <v>718</v>
      </c>
      <c r="J82" s="68" t="s">
        <v>234</v>
      </c>
      <c r="K82" s="68" t="s">
        <v>651</v>
      </c>
      <c r="L82" s="156" t="s">
        <v>16</v>
      </c>
      <c r="M82" s="164">
        <v>0</v>
      </c>
      <c r="N82" s="58"/>
      <c r="O82" s="17">
        <f>IF(OR(EXACT($I82,"Atención de solicitudes (solicitudes resueltas / solicitudes recibidas)"),EXACT($I82,"Cumplimiento (criterios cumplidos / criterios establecidos)")),(N82/M82)*1,(N82/$H82)*1)</f>
        <v>0</v>
      </c>
      <c r="P82" s="9" t="s">
        <v>779</v>
      </c>
      <c r="Q82" s="193">
        <f>N82</f>
        <v>0</v>
      </c>
      <c r="R82" s="62">
        <v>0</v>
      </c>
      <c r="S82" s="18">
        <f>IF(OR(EXACT($I82,"Atención de solicitudes (solicitudes resueltas / solicitudes recibidas)"),EXACT($I82,"Cumplimiento (criterios cumplidos / criterios establecidos)")),(Q82/Q82)*1,((Q82+R82)/$H82)*1)</f>
        <v>0</v>
      </c>
      <c r="T82" s="10" t="s">
        <v>779</v>
      </c>
      <c r="U82" s="223">
        <f>Q82+R82</f>
        <v>0</v>
      </c>
      <c r="V82" s="17">
        <v>0</v>
      </c>
      <c r="W82" s="17">
        <f>IF(OR(EXACT($I82,"Atención de solicitudes (solicitudes resueltas / solicitudes recibidas)"),EXACT($I82,"Cumplimiento (criterios cumplidos / criterios establecidos)")),(U82/U82)*1,((U82+V82)/$H82)*1)</f>
        <v>0</v>
      </c>
      <c r="X82" s="217" t="s">
        <v>1079</v>
      </c>
      <c r="Y82" s="118">
        <f>U82+V82</f>
        <v>0</v>
      </c>
      <c r="Z82" s="62"/>
      <c r="AA82" s="18">
        <f>IF(OR(EXACT($I82,"Atención de solicitudes (solicitudes resueltas / solicitudes recibidas)"),EXACT($I82,"Cumplimiento (criterios cumplidos / criterios establecidos)")),(Y82/Y82)*1,((Y82+Z82)/$H82)*1)</f>
        <v>0</v>
      </c>
      <c r="AB82" s="52"/>
      <c r="AC82" s="120"/>
      <c r="AD82" s="11"/>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row>
    <row r="83" spans="1:62" s="8" customFormat="1" ht="95.25" hidden="1" thickBot="1">
      <c r="A83" s="6"/>
      <c r="B83" s="67">
        <v>76</v>
      </c>
      <c r="C83" s="68" t="s">
        <v>7</v>
      </c>
      <c r="D83" s="68">
        <v>31</v>
      </c>
      <c r="E83" s="68" t="s">
        <v>48</v>
      </c>
      <c r="F83" s="68" t="s">
        <v>240</v>
      </c>
      <c r="G83" s="68" t="s">
        <v>241</v>
      </c>
      <c r="H83" s="70">
        <v>1</v>
      </c>
      <c r="I83" s="68" t="s">
        <v>719</v>
      </c>
      <c r="J83" s="68" t="s">
        <v>234</v>
      </c>
      <c r="K83" s="68" t="s">
        <v>652</v>
      </c>
      <c r="L83" s="156" t="s">
        <v>16</v>
      </c>
      <c r="M83" s="55"/>
      <c r="N83" s="58"/>
      <c r="O83" s="17">
        <f>IFERROR(IF(OR(EXACT($I83,"Atención de solicitudes (solicitudes resueltas / solicitudes recibidas)"),EXACT($I83,"Cumplimiento (criterios cumplidos / criterios establecidos)")),(N83/M83)*1,(N83/$H83)*1),0)</f>
        <v>0</v>
      </c>
      <c r="P83" s="9" t="s">
        <v>779</v>
      </c>
      <c r="Q83" s="62">
        <f>N83</f>
        <v>0</v>
      </c>
      <c r="R83" s="62">
        <v>0</v>
      </c>
      <c r="S83" s="18">
        <f>IFERROR(IF(OR(EXACT($I83,"Atención de solicitudes (solicitudes resueltas / solicitudes recibidas)"),EXACT($I83,"Cumplimiento (criterios cumplidos / criterios establecidos)")),(R83/Q83)*1,(R83/$H83)*1),0)</f>
        <v>0</v>
      </c>
      <c r="T83" s="10" t="s">
        <v>779</v>
      </c>
      <c r="U83" s="223">
        <v>2</v>
      </c>
      <c r="V83" s="224">
        <v>2</v>
      </c>
      <c r="W83" s="17">
        <f>IFERROR(IF(OR(EXACT($I83,"Atención de solicitudes (solicitudes resueltas / solicitudes recibidas)"),EXACT($I83,"Cumplimiento (criterios cumplidos / criterios establecidos)")),(V83/U83)*1,(V83/$H83)*1),0)</f>
        <v>1</v>
      </c>
      <c r="X83" s="217" t="s">
        <v>1080</v>
      </c>
      <c r="Y83" s="62"/>
      <c r="Z83" s="62"/>
      <c r="AA83" s="18">
        <f>IFERROR(IF(OR(EXACT($I83,"Atención de solicitudes (solicitudes resueltas / solicitudes recibidas)"),EXACT($I83,"Cumplimiento (criterios cumplidos / criterios establecidos)")),(Z83/Y83)*1,(Z83/$H83)*1),0)</f>
        <v>0</v>
      </c>
      <c r="AB83" s="52"/>
      <c r="AC83" s="19"/>
      <c r="AD83" s="11"/>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row>
    <row r="84" spans="1:62" s="8" customFormat="1" ht="63.75" hidden="1" thickBot="1">
      <c r="A84" s="6"/>
      <c r="B84" s="67">
        <v>77</v>
      </c>
      <c r="C84" s="68" t="s">
        <v>7</v>
      </c>
      <c r="D84" s="68">
        <v>41</v>
      </c>
      <c r="E84" s="68" t="s">
        <v>48</v>
      </c>
      <c r="F84" s="68" t="s">
        <v>685</v>
      </c>
      <c r="G84" s="68" t="s">
        <v>242</v>
      </c>
      <c r="H84" s="70">
        <v>1</v>
      </c>
      <c r="I84" s="68" t="s">
        <v>719</v>
      </c>
      <c r="J84" s="68" t="s">
        <v>234</v>
      </c>
      <c r="K84" s="68"/>
      <c r="L84" s="156" t="s">
        <v>11</v>
      </c>
      <c r="M84" s="55"/>
      <c r="N84" s="58"/>
      <c r="O84" s="17">
        <f>IFERROR(IF(OR(EXACT($I84,"Atención de solicitudes (solicitudes resueltas / solicitudes recibidas)"),EXACT($I84,"Cumplimiento (criterios cumplidos / criterios establecidos)")),(N84/M84)*1,(N84/$H84)*1),0)</f>
        <v>0</v>
      </c>
      <c r="P84" s="9" t="s">
        <v>779</v>
      </c>
      <c r="Q84" s="62">
        <f>N84</f>
        <v>0</v>
      </c>
      <c r="R84" s="62">
        <v>0</v>
      </c>
      <c r="S84" s="18">
        <f>IFERROR(IF(OR(EXACT($I84,"Atención de solicitudes (solicitudes resueltas / solicitudes recibidas)"),EXACT($I84,"Cumplimiento (criterios cumplidos / criterios establecidos)")),(R84/Q84)*1,(R84/$H84)*1),0)</f>
        <v>0</v>
      </c>
      <c r="T84" s="10" t="s">
        <v>880</v>
      </c>
      <c r="U84" s="223">
        <v>3</v>
      </c>
      <c r="V84" s="224">
        <v>3</v>
      </c>
      <c r="W84" s="17">
        <f>IFERROR(IF(OR(EXACT($I84,"Atención de solicitudes (solicitudes resueltas / solicitudes recibidas)"),EXACT($I84,"Cumplimiento (criterios cumplidos / criterios establecidos)")),(V84/U84)*1,(V84/$H84)*1),0)</f>
        <v>1</v>
      </c>
      <c r="X84" s="217" t="s">
        <v>1081</v>
      </c>
      <c r="Y84" s="62"/>
      <c r="Z84" s="62"/>
      <c r="AA84" s="18">
        <f>IFERROR(IF(OR(EXACT($I84,"Atención de solicitudes (solicitudes resueltas / solicitudes recibidas)"),EXACT($I84,"Cumplimiento (criterios cumplidos / criterios establecidos)")),(Z84/Y84)*1,(Z84/$H84)*1),0)</f>
        <v>0</v>
      </c>
      <c r="AB84" s="52"/>
      <c r="AC84" s="19"/>
      <c r="AD84" s="11"/>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row>
    <row r="85" spans="1:62" s="8" customFormat="1" ht="111" hidden="1" thickBot="1">
      <c r="A85" s="6"/>
      <c r="B85" s="135">
        <v>78</v>
      </c>
      <c r="C85" s="136" t="s">
        <v>8</v>
      </c>
      <c r="D85" s="136">
        <v>48</v>
      </c>
      <c r="E85" s="136" t="s">
        <v>48</v>
      </c>
      <c r="F85" s="136" t="s">
        <v>686</v>
      </c>
      <c r="G85" s="136" t="s">
        <v>687</v>
      </c>
      <c r="H85" s="150">
        <v>1</v>
      </c>
      <c r="I85" s="136" t="s">
        <v>718</v>
      </c>
      <c r="J85" s="136" t="s">
        <v>234</v>
      </c>
      <c r="K85" s="136" t="s">
        <v>238</v>
      </c>
      <c r="L85" s="159" t="s">
        <v>16</v>
      </c>
      <c r="M85" s="177">
        <v>0</v>
      </c>
      <c r="N85" s="139"/>
      <c r="O85" s="140">
        <f t="shared" si="42"/>
        <v>0</v>
      </c>
      <c r="P85" s="9" t="s">
        <v>779</v>
      </c>
      <c r="Q85" s="203">
        <f t="shared" ref="Q85:Q92" si="48">N85</f>
        <v>0</v>
      </c>
      <c r="R85" s="143">
        <v>0</v>
      </c>
      <c r="S85" s="144">
        <f t="shared" ref="S85:S92" si="49">IF(OR(EXACT($I85,"Atención de solicitudes (solicitudes resueltas / solicitudes recibidas)"),EXACT($I85,"Cumplimiento (criterios cumplidos / criterios establecidos)")),(Q85/Q85)*1,((Q85+R85)/$H85)*1)</f>
        <v>0</v>
      </c>
      <c r="T85" s="10" t="s">
        <v>779</v>
      </c>
      <c r="U85" s="226">
        <f t="shared" ref="U85:U90" si="50">Q85+R85</f>
        <v>0</v>
      </c>
      <c r="V85" s="227">
        <v>0</v>
      </c>
      <c r="W85" s="140">
        <f t="shared" ref="W85:W90" si="51">IF(OR(EXACT($I85,"Atención de solicitudes (solicitudes resueltas / solicitudes recibidas)"),EXACT($I85,"Cumplimiento (criterios cumplidos / criterios establecidos)")),(U85/U85)*1,((U85+V85)/$H85)*1)</f>
        <v>0</v>
      </c>
      <c r="X85" s="217" t="s">
        <v>1082</v>
      </c>
      <c r="Y85" s="142">
        <f t="shared" ref="Y85:Y97" si="52">U85+V85</f>
        <v>0</v>
      </c>
      <c r="Z85" s="143"/>
      <c r="AA85" s="144">
        <f t="shared" ref="AA85:AA97" si="53">IF(OR(EXACT($I85,"Atención de solicitudes (solicitudes resueltas / solicitudes recibidas)"),EXACT($I85,"Cumplimiento (criterios cumplidos / criterios establecidos)")),(Y85/Y85)*1,((Y85+Z85)/$H85)*1)</f>
        <v>0</v>
      </c>
      <c r="AB85" s="146"/>
      <c r="AC85" s="147"/>
      <c r="AD85" s="148"/>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s="8" customFormat="1" ht="142.5" hidden="1" thickBot="1">
      <c r="A86" s="6"/>
      <c r="B86" s="64">
        <v>79</v>
      </c>
      <c r="C86" s="77" t="s">
        <v>7</v>
      </c>
      <c r="D86" s="77" t="s">
        <v>688</v>
      </c>
      <c r="E86" s="77" t="s">
        <v>49</v>
      </c>
      <c r="F86" s="85" t="s">
        <v>243</v>
      </c>
      <c r="G86" s="85" t="s">
        <v>244</v>
      </c>
      <c r="H86" s="78">
        <v>1</v>
      </c>
      <c r="I86" s="65" t="s">
        <v>718</v>
      </c>
      <c r="J86" s="77" t="s">
        <v>234</v>
      </c>
      <c r="K86" s="77" t="s">
        <v>653</v>
      </c>
      <c r="L86" s="160" t="s">
        <v>15</v>
      </c>
      <c r="M86" s="167">
        <v>0</v>
      </c>
      <c r="N86" s="57">
        <v>0.5</v>
      </c>
      <c r="O86" s="39">
        <f t="shared" si="42"/>
        <v>0.5</v>
      </c>
      <c r="P86" s="9" t="s">
        <v>780</v>
      </c>
      <c r="Q86" s="195">
        <f t="shared" si="48"/>
        <v>0.5</v>
      </c>
      <c r="R86" s="61">
        <v>0</v>
      </c>
      <c r="S86" s="41">
        <f t="shared" si="49"/>
        <v>0.5</v>
      </c>
      <c r="T86" s="42" t="s">
        <v>881</v>
      </c>
      <c r="U86" s="228">
        <f t="shared" si="50"/>
        <v>0.5</v>
      </c>
      <c r="V86" s="229">
        <v>0.5</v>
      </c>
      <c r="W86" s="39">
        <f t="shared" si="51"/>
        <v>1</v>
      </c>
      <c r="X86" s="216" t="s">
        <v>1083</v>
      </c>
      <c r="Y86" s="116">
        <f t="shared" si="52"/>
        <v>1</v>
      </c>
      <c r="Z86" s="61"/>
      <c r="AA86" s="41">
        <f t="shared" si="53"/>
        <v>1</v>
      </c>
      <c r="AB86" s="51"/>
      <c r="AC86" s="129"/>
      <c r="AD86" s="7"/>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row>
    <row r="87" spans="1:62" s="8" customFormat="1" ht="189.75" hidden="1" thickBot="1">
      <c r="A87" s="6"/>
      <c r="B87" s="67">
        <v>80</v>
      </c>
      <c r="C87" s="69" t="s">
        <v>7</v>
      </c>
      <c r="D87" s="69" t="s">
        <v>245</v>
      </c>
      <c r="E87" s="69" t="s">
        <v>49</v>
      </c>
      <c r="F87" s="86" t="s">
        <v>246</v>
      </c>
      <c r="G87" s="87" t="s">
        <v>247</v>
      </c>
      <c r="H87" s="72">
        <v>1</v>
      </c>
      <c r="I87" s="68" t="s">
        <v>718</v>
      </c>
      <c r="J87" s="69" t="s">
        <v>234</v>
      </c>
      <c r="K87" s="69" t="s">
        <v>653</v>
      </c>
      <c r="L87" s="161" t="s">
        <v>13</v>
      </c>
      <c r="M87" s="164">
        <v>0</v>
      </c>
      <c r="N87" s="58"/>
      <c r="O87" s="17">
        <f t="shared" si="42"/>
        <v>0</v>
      </c>
      <c r="P87" s="9" t="s">
        <v>779</v>
      </c>
      <c r="Q87" s="193">
        <f t="shared" si="48"/>
        <v>0</v>
      </c>
      <c r="R87" s="62">
        <v>0</v>
      </c>
      <c r="S87" s="18">
        <f t="shared" si="49"/>
        <v>0</v>
      </c>
      <c r="T87" s="10" t="s">
        <v>779</v>
      </c>
      <c r="U87" s="223">
        <f t="shared" si="50"/>
        <v>0</v>
      </c>
      <c r="V87" s="224">
        <v>0</v>
      </c>
      <c r="W87" s="17">
        <f t="shared" si="51"/>
        <v>0</v>
      </c>
      <c r="X87" s="217" t="s">
        <v>1084</v>
      </c>
      <c r="Y87" s="118">
        <f t="shared" si="52"/>
        <v>0</v>
      </c>
      <c r="Z87" s="62"/>
      <c r="AA87" s="18">
        <f t="shared" si="53"/>
        <v>0</v>
      </c>
      <c r="AB87" s="52"/>
      <c r="AC87" s="120"/>
      <c r="AD87" s="11"/>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row>
    <row r="88" spans="1:62" s="8" customFormat="1" ht="189.75" hidden="1" thickBot="1">
      <c r="A88" s="6"/>
      <c r="B88" s="67">
        <v>81</v>
      </c>
      <c r="C88" s="69" t="s">
        <v>7</v>
      </c>
      <c r="D88" s="69" t="s">
        <v>248</v>
      </c>
      <c r="E88" s="69" t="s">
        <v>49</v>
      </c>
      <c r="F88" s="69" t="s">
        <v>249</v>
      </c>
      <c r="G88" s="69" t="s">
        <v>250</v>
      </c>
      <c r="H88" s="72">
        <v>2</v>
      </c>
      <c r="I88" s="68" t="s">
        <v>718</v>
      </c>
      <c r="J88" s="69" t="s">
        <v>234</v>
      </c>
      <c r="K88" s="69" t="s">
        <v>653</v>
      </c>
      <c r="L88" s="161" t="s">
        <v>13</v>
      </c>
      <c r="M88" s="164">
        <v>0</v>
      </c>
      <c r="N88" s="58"/>
      <c r="O88" s="17">
        <f t="shared" si="42"/>
        <v>0</v>
      </c>
      <c r="P88" s="9" t="s">
        <v>779</v>
      </c>
      <c r="Q88" s="193">
        <f t="shared" si="48"/>
        <v>0</v>
      </c>
      <c r="R88" s="62">
        <v>0</v>
      </c>
      <c r="S88" s="18">
        <f t="shared" si="49"/>
        <v>0</v>
      </c>
      <c r="T88" s="10" t="s">
        <v>779</v>
      </c>
      <c r="U88" s="223">
        <f t="shared" si="50"/>
        <v>0</v>
      </c>
      <c r="V88" s="224">
        <v>1</v>
      </c>
      <c r="W88" s="17">
        <f t="shared" si="51"/>
        <v>0.5</v>
      </c>
      <c r="X88" s="217" t="s">
        <v>1085</v>
      </c>
      <c r="Y88" s="118">
        <f t="shared" si="52"/>
        <v>1</v>
      </c>
      <c r="Z88" s="62"/>
      <c r="AA88" s="18">
        <f t="shared" si="53"/>
        <v>0.5</v>
      </c>
      <c r="AB88" s="52"/>
      <c r="AC88" s="120"/>
      <c r="AD88" s="11"/>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s="8" customFormat="1" ht="142.5" hidden="1" thickBot="1">
      <c r="A89" s="6"/>
      <c r="B89" s="67">
        <v>82</v>
      </c>
      <c r="C89" s="69" t="s">
        <v>7</v>
      </c>
      <c r="D89" s="69" t="s">
        <v>251</v>
      </c>
      <c r="E89" s="69" t="s">
        <v>49</v>
      </c>
      <c r="F89" s="69" t="s">
        <v>252</v>
      </c>
      <c r="G89" s="69" t="s">
        <v>253</v>
      </c>
      <c r="H89" s="72">
        <v>1</v>
      </c>
      <c r="I89" s="68" t="s">
        <v>718</v>
      </c>
      <c r="J89" s="69" t="s">
        <v>234</v>
      </c>
      <c r="K89" s="69" t="s">
        <v>254</v>
      </c>
      <c r="L89" s="161" t="s">
        <v>14</v>
      </c>
      <c r="M89" s="164">
        <v>0</v>
      </c>
      <c r="N89" s="58"/>
      <c r="O89" s="17">
        <f t="shared" si="42"/>
        <v>0</v>
      </c>
      <c r="P89" s="9" t="s">
        <v>779</v>
      </c>
      <c r="Q89" s="193">
        <f t="shared" si="48"/>
        <v>0</v>
      </c>
      <c r="R89" s="62">
        <v>0</v>
      </c>
      <c r="S89" s="18">
        <f t="shared" si="49"/>
        <v>0</v>
      </c>
      <c r="T89" s="10" t="s">
        <v>779</v>
      </c>
      <c r="U89" s="223">
        <f t="shared" si="50"/>
        <v>0</v>
      </c>
      <c r="V89" s="224">
        <v>0</v>
      </c>
      <c r="W89" s="17">
        <f t="shared" si="51"/>
        <v>0</v>
      </c>
      <c r="X89" s="217" t="s">
        <v>1086</v>
      </c>
      <c r="Y89" s="118">
        <f t="shared" si="52"/>
        <v>0</v>
      </c>
      <c r="Z89" s="62"/>
      <c r="AA89" s="18">
        <f t="shared" si="53"/>
        <v>0</v>
      </c>
      <c r="AB89" s="52"/>
      <c r="AC89" s="120"/>
      <c r="AD89" s="11"/>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row>
    <row r="90" spans="1:62" s="8" customFormat="1" ht="79.5" hidden="1" thickBot="1">
      <c r="A90" s="6"/>
      <c r="B90" s="67">
        <v>83</v>
      </c>
      <c r="C90" s="69" t="s">
        <v>8</v>
      </c>
      <c r="D90" s="69">
        <v>254</v>
      </c>
      <c r="E90" s="69" t="s">
        <v>49</v>
      </c>
      <c r="F90" s="69" t="s">
        <v>255</v>
      </c>
      <c r="G90" s="69" t="s">
        <v>203</v>
      </c>
      <c r="H90" s="72">
        <v>2</v>
      </c>
      <c r="I90" s="68" t="s">
        <v>718</v>
      </c>
      <c r="J90" s="69" t="s">
        <v>234</v>
      </c>
      <c r="K90" s="69"/>
      <c r="L90" s="161" t="s">
        <v>16</v>
      </c>
      <c r="M90" s="164">
        <v>0</v>
      </c>
      <c r="N90" s="58"/>
      <c r="O90" s="17">
        <f t="shared" si="42"/>
        <v>0</v>
      </c>
      <c r="P90" s="9" t="s">
        <v>779</v>
      </c>
      <c r="Q90" s="193">
        <f t="shared" si="48"/>
        <v>0</v>
      </c>
      <c r="R90" s="62">
        <v>0</v>
      </c>
      <c r="S90" s="18">
        <f t="shared" si="49"/>
        <v>0</v>
      </c>
      <c r="T90" s="10" t="s">
        <v>779</v>
      </c>
      <c r="U90" s="223">
        <f t="shared" si="50"/>
        <v>0</v>
      </c>
      <c r="V90" s="224">
        <v>0</v>
      </c>
      <c r="W90" s="17">
        <f t="shared" si="51"/>
        <v>0</v>
      </c>
      <c r="X90" s="217" t="s">
        <v>1087</v>
      </c>
      <c r="Y90" s="118">
        <f t="shared" si="52"/>
        <v>0</v>
      </c>
      <c r="Z90" s="62"/>
      <c r="AA90" s="18">
        <f t="shared" si="53"/>
        <v>0</v>
      </c>
      <c r="AB90" s="52"/>
      <c r="AC90" s="120"/>
      <c r="AD90" s="11"/>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row>
    <row r="91" spans="1:62" s="8" customFormat="1" ht="63.75" hidden="1" thickBot="1">
      <c r="A91" s="6"/>
      <c r="B91" s="67">
        <v>84</v>
      </c>
      <c r="C91" s="68" t="s">
        <v>7</v>
      </c>
      <c r="D91" s="68">
        <v>2</v>
      </c>
      <c r="E91" s="69" t="s">
        <v>49</v>
      </c>
      <c r="F91" s="68" t="s">
        <v>689</v>
      </c>
      <c r="G91" s="68" t="s">
        <v>203</v>
      </c>
      <c r="H91" s="81">
        <v>1</v>
      </c>
      <c r="I91" s="68" t="s">
        <v>718</v>
      </c>
      <c r="J91" s="68" t="s">
        <v>204</v>
      </c>
      <c r="K91" s="68" t="s">
        <v>256</v>
      </c>
      <c r="L91" s="156" t="s">
        <v>11</v>
      </c>
      <c r="M91" s="164">
        <v>0</v>
      </c>
      <c r="N91" s="58">
        <v>0</v>
      </c>
      <c r="O91" s="17">
        <f t="shared" si="42"/>
        <v>0</v>
      </c>
      <c r="P91" s="9" t="s">
        <v>743</v>
      </c>
      <c r="Q91" s="193">
        <f t="shared" si="48"/>
        <v>0</v>
      </c>
      <c r="R91" s="62">
        <v>0</v>
      </c>
      <c r="S91" s="18">
        <f t="shared" si="49"/>
        <v>0</v>
      </c>
      <c r="T91" s="10" t="s">
        <v>743</v>
      </c>
      <c r="U91" s="119">
        <f t="shared" ref="U91:U97" si="54">Q91+R91</f>
        <v>0</v>
      </c>
      <c r="V91" s="119">
        <v>0</v>
      </c>
      <c r="W91" s="17">
        <f t="shared" ref="W91:W97" si="55">IF(OR(EXACT($I91,"Atención de solicitudes (solicitudes resueltas / solicitudes recibidas)"),EXACT($I91,"Cumplimiento (criterios cumplidos / criterios establecidos)")),(U91/U91)*1,((U91+V91)/$H91)*1)</f>
        <v>0</v>
      </c>
      <c r="X91" s="217" t="s">
        <v>743</v>
      </c>
      <c r="Y91" s="118">
        <f t="shared" si="52"/>
        <v>0</v>
      </c>
      <c r="Z91" s="62"/>
      <c r="AA91" s="18">
        <f t="shared" si="53"/>
        <v>0</v>
      </c>
      <c r="AB91" s="52"/>
      <c r="AC91" s="120"/>
      <c r="AD91" s="11"/>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row>
    <row r="92" spans="1:62" s="8" customFormat="1" ht="48" hidden="1" thickBot="1">
      <c r="A92" s="6"/>
      <c r="B92" s="67">
        <v>85</v>
      </c>
      <c r="C92" s="68" t="s">
        <v>7</v>
      </c>
      <c r="D92" s="68">
        <v>64</v>
      </c>
      <c r="E92" s="69" t="s">
        <v>49</v>
      </c>
      <c r="F92" s="68" t="s">
        <v>296</v>
      </c>
      <c r="G92" s="68" t="s">
        <v>253</v>
      </c>
      <c r="H92" s="81">
        <v>1</v>
      </c>
      <c r="I92" s="68" t="s">
        <v>718</v>
      </c>
      <c r="J92" s="68" t="s">
        <v>204</v>
      </c>
      <c r="K92" s="68" t="s">
        <v>150</v>
      </c>
      <c r="L92" s="156" t="s">
        <v>13</v>
      </c>
      <c r="M92" s="164">
        <v>0</v>
      </c>
      <c r="N92" s="58">
        <v>0</v>
      </c>
      <c r="O92" s="17">
        <f t="shared" si="42"/>
        <v>0</v>
      </c>
      <c r="P92" s="9" t="s">
        <v>743</v>
      </c>
      <c r="Q92" s="193">
        <f t="shared" si="48"/>
        <v>0</v>
      </c>
      <c r="R92" s="62">
        <v>0</v>
      </c>
      <c r="S92" s="18">
        <f t="shared" si="49"/>
        <v>0</v>
      </c>
      <c r="T92" s="10" t="s">
        <v>743</v>
      </c>
      <c r="U92" s="119">
        <f t="shared" si="54"/>
        <v>0</v>
      </c>
      <c r="V92" s="119">
        <v>0</v>
      </c>
      <c r="W92" s="17">
        <f t="shared" si="55"/>
        <v>0</v>
      </c>
      <c r="X92" s="217" t="s">
        <v>743</v>
      </c>
      <c r="Y92" s="118">
        <f t="shared" si="52"/>
        <v>0</v>
      </c>
      <c r="Z92" s="62"/>
      <c r="AA92" s="18">
        <f t="shared" si="53"/>
        <v>0</v>
      </c>
      <c r="AB92" s="52"/>
      <c r="AC92" s="120"/>
      <c r="AD92" s="11"/>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row>
    <row r="93" spans="1:62" s="8" customFormat="1" ht="189.75" hidden="1" thickBot="1">
      <c r="A93" s="6"/>
      <c r="B93" s="67">
        <v>86</v>
      </c>
      <c r="C93" s="68" t="s">
        <v>7</v>
      </c>
      <c r="D93" s="68" t="s">
        <v>257</v>
      </c>
      <c r="E93" s="69" t="s">
        <v>49</v>
      </c>
      <c r="F93" s="68" t="s">
        <v>690</v>
      </c>
      <c r="G93" s="68" t="s">
        <v>166</v>
      </c>
      <c r="H93" s="81">
        <v>1</v>
      </c>
      <c r="I93" s="68" t="s">
        <v>718</v>
      </c>
      <c r="J93" s="69" t="s">
        <v>167</v>
      </c>
      <c r="K93" s="68"/>
      <c r="L93" s="156" t="s">
        <v>12</v>
      </c>
      <c r="M93" s="117">
        <v>0</v>
      </c>
      <c r="N93" s="58">
        <v>0</v>
      </c>
      <c r="O93" s="17">
        <f t="shared" ref="O93:O97" si="56">IF(OR(EXACT($I93,"Atención de solicitudes (solicitudes resueltas / solicitudes recibidas)"),EXACT($I93,"Cumplimiento (criterios cumplidos / criterios establecidos)")),(N93/M93)*1,(N93/$H93)*1)</f>
        <v>0</v>
      </c>
      <c r="P93" s="9" t="s">
        <v>737</v>
      </c>
      <c r="Q93" s="193">
        <f t="shared" ref="Q93:Q97" si="57">N93</f>
        <v>0</v>
      </c>
      <c r="R93" s="62">
        <v>0</v>
      </c>
      <c r="S93" s="18">
        <f t="shared" ref="S93:S97" si="58">IF(OR(EXACT($I93,"Atención de solicitudes (solicitudes resueltas / solicitudes recibidas)"),EXACT($I93,"Cumplimiento (criterios cumplidos / criterios establecidos)")),(Q93/Q93)*1,((Q93+R93)/$H93)*1)</f>
        <v>0</v>
      </c>
      <c r="T93" s="10" t="s">
        <v>908</v>
      </c>
      <c r="U93" s="119">
        <f t="shared" si="54"/>
        <v>0</v>
      </c>
      <c r="V93" s="119">
        <v>0.7</v>
      </c>
      <c r="W93" s="17">
        <f t="shared" si="55"/>
        <v>0.7</v>
      </c>
      <c r="X93" s="222" t="s">
        <v>979</v>
      </c>
      <c r="Y93" s="118">
        <f t="shared" si="52"/>
        <v>0.7</v>
      </c>
      <c r="Z93" s="62"/>
      <c r="AA93" s="18">
        <f t="shared" si="53"/>
        <v>0.7</v>
      </c>
      <c r="AB93" s="52"/>
      <c r="AC93" s="120"/>
      <c r="AD93" s="11"/>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s="8" customFormat="1" ht="48" hidden="1" thickBot="1">
      <c r="A94" s="6"/>
      <c r="B94" s="67">
        <v>87</v>
      </c>
      <c r="C94" s="68" t="s">
        <v>7</v>
      </c>
      <c r="D94" s="68" t="s">
        <v>258</v>
      </c>
      <c r="E94" s="69" t="s">
        <v>49</v>
      </c>
      <c r="F94" s="68" t="s">
        <v>259</v>
      </c>
      <c r="G94" s="68" t="s">
        <v>260</v>
      </c>
      <c r="H94" s="81">
        <v>1</v>
      </c>
      <c r="I94" s="68" t="s">
        <v>718</v>
      </c>
      <c r="J94" s="69" t="s">
        <v>167</v>
      </c>
      <c r="K94" s="68" t="s">
        <v>261</v>
      </c>
      <c r="L94" s="156" t="s">
        <v>10</v>
      </c>
      <c r="M94" s="117">
        <v>0</v>
      </c>
      <c r="N94" s="58">
        <v>1</v>
      </c>
      <c r="O94" s="17">
        <f t="shared" si="56"/>
        <v>1</v>
      </c>
      <c r="P94" s="9" t="s">
        <v>736</v>
      </c>
      <c r="Q94" s="193">
        <f t="shared" si="57"/>
        <v>1</v>
      </c>
      <c r="R94" s="62">
        <v>0</v>
      </c>
      <c r="S94" s="18">
        <f t="shared" si="58"/>
        <v>1</v>
      </c>
      <c r="T94" s="10" t="s">
        <v>912</v>
      </c>
      <c r="U94" s="119">
        <f t="shared" si="54"/>
        <v>1</v>
      </c>
      <c r="V94" s="119">
        <v>0</v>
      </c>
      <c r="W94" s="17">
        <f t="shared" si="55"/>
        <v>1</v>
      </c>
      <c r="X94" s="222" t="s">
        <v>980</v>
      </c>
      <c r="Y94" s="118">
        <f t="shared" si="52"/>
        <v>1</v>
      </c>
      <c r="Z94" s="62"/>
      <c r="AA94" s="18">
        <f t="shared" si="53"/>
        <v>1</v>
      </c>
      <c r="AB94" s="52"/>
      <c r="AC94" s="120"/>
      <c r="AD94" s="11"/>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row>
    <row r="95" spans="1:62" s="8" customFormat="1" ht="79.5" hidden="1" thickBot="1">
      <c r="A95" s="6"/>
      <c r="B95" s="67">
        <v>88</v>
      </c>
      <c r="C95" s="68" t="s">
        <v>7</v>
      </c>
      <c r="D95" s="68" t="s">
        <v>262</v>
      </c>
      <c r="E95" s="69" t="s">
        <v>49</v>
      </c>
      <c r="F95" s="68" t="s">
        <v>263</v>
      </c>
      <c r="G95" s="68" t="s">
        <v>264</v>
      </c>
      <c r="H95" s="81">
        <v>1</v>
      </c>
      <c r="I95" s="68" t="s">
        <v>718</v>
      </c>
      <c r="J95" s="69" t="s">
        <v>167</v>
      </c>
      <c r="K95" s="68" t="s">
        <v>234</v>
      </c>
      <c r="L95" s="156" t="s">
        <v>10</v>
      </c>
      <c r="M95" s="117">
        <v>0</v>
      </c>
      <c r="N95" s="58">
        <v>1</v>
      </c>
      <c r="O95" s="17">
        <f t="shared" si="56"/>
        <v>1</v>
      </c>
      <c r="P95" s="9" t="s">
        <v>724</v>
      </c>
      <c r="Q95" s="193">
        <f t="shared" si="57"/>
        <v>1</v>
      </c>
      <c r="R95" s="62">
        <v>0</v>
      </c>
      <c r="S95" s="18">
        <f t="shared" si="58"/>
        <v>1</v>
      </c>
      <c r="T95" s="10" t="s">
        <v>913</v>
      </c>
      <c r="U95" s="119">
        <f t="shared" si="54"/>
        <v>1</v>
      </c>
      <c r="V95" s="119">
        <v>0</v>
      </c>
      <c r="W95" s="17">
        <f t="shared" si="55"/>
        <v>1</v>
      </c>
      <c r="X95" s="222" t="s">
        <v>981</v>
      </c>
      <c r="Y95" s="118">
        <f t="shared" si="52"/>
        <v>1</v>
      </c>
      <c r="Z95" s="62"/>
      <c r="AA95" s="18">
        <f t="shared" si="53"/>
        <v>1</v>
      </c>
      <c r="AB95" s="52"/>
      <c r="AC95" s="120"/>
      <c r="AD95" s="11"/>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row>
    <row r="96" spans="1:62" s="8" customFormat="1" ht="63.75" hidden="1" thickBot="1">
      <c r="A96" s="6"/>
      <c r="B96" s="67">
        <v>89</v>
      </c>
      <c r="C96" s="68" t="s">
        <v>8</v>
      </c>
      <c r="D96" s="68" t="s">
        <v>265</v>
      </c>
      <c r="E96" s="69" t="s">
        <v>49</v>
      </c>
      <c r="F96" s="68" t="s">
        <v>266</v>
      </c>
      <c r="G96" s="68" t="s">
        <v>267</v>
      </c>
      <c r="H96" s="81">
        <v>1</v>
      </c>
      <c r="I96" s="68" t="s">
        <v>718</v>
      </c>
      <c r="J96" s="69" t="s">
        <v>167</v>
      </c>
      <c r="K96" s="68"/>
      <c r="L96" s="156" t="s">
        <v>12</v>
      </c>
      <c r="M96" s="117">
        <v>0</v>
      </c>
      <c r="N96" s="58">
        <v>0</v>
      </c>
      <c r="O96" s="17">
        <f t="shared" si="56"/>
        <v>0</v>
      </c>
      <c r="P96" s="9" t="s">
        <v>728</v>
      </c>
      <c r="Q96" s="193">
        <f t="shared" si="57"/>
        <v>0</v>
      </c>
      <c r="R96" s="62">
        <v>0</v>
      </c>
      <c r="S96" s="18">
        <f t="shared" si="58"/>
        <v>0</v>
      </c>
      <c r="T96" s="10" t="s">
        <v>914</v>
      </c>
      <c r="U96" s="119">
        <f t="shared" si="54"/>
        <v>0</v>
      </c>
      <c r="V96" s="119">
        <v>0</v>
      </c>
      <c r="W96" s="17">
        <f t="shared" si="55"/>
        <v>0</v>
      </c>
      <c r="X96" s="222" t="s">
        <v>980</v>
      </c>
      <c r="Y96" s="118">
        <f t="shared" si="52"/>
        <v>0</v>
      </c>
      <c r="Z96" s="62"/>
      <c r="AA96" s="18">
        <f t="shared" si="53"/>
        <v>0</v>
      </c>
      <c r="AB96" s="52"/>
      <c r="AC96" s="120"/>
      <c r="AD96" s="11"/>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s="8" customFormat="1" ht="63.75" hidden="1" customHeight="1" thickBot="1">
      <c r="A97" s="6"/>
      <c r="B97" s="73">
        <v>90</v>
      </c>
      <c r="C97" s="74" t="s">
        <v>8</v>
      </c>
      <c r="D97" s="74" t="s">
        <v>268</v>
      </c>
      <c r="E97" s="75" t="s">
        <v>49</v>
      </c>
      <c r="F97" s="74" t="s">
        <v>269</v>
      </c>
      <c r="G97" s="74" t="s">
        <v>270</v>
      </c>
      <c r="H97" s="82">
        <v>1</v>
      </c>
      <c r="I97" s="74" t="s">
        <v>718</v>
      </c>
      <c r="J97" s="75" t="s">
        <v>167</v>
      </c>
      <c r="K97" s="74"/>
      <c r="L97" s="157" t="s">
        <v>12</v>
      </c>
      <c r="M97" s="132">
        <v>0</v>
      </c>
      <c r="N97" s="60">
        <v>0</v>
      </c>
      <c r="O97" s="27">
        <f t="shared" si="56"/>
        <v>0</v>
      </c>
      <c r="P97" s="28" t="s">
        <v>729</v>
      </c>
      <c r="Q97" s="196">
        <f t="shared" si="57"/>
        <v>0</v>
      </c>
      <c r="R97" s="63">
        <v>0</v>
      </c>
      <c r="S97" s="29">
        <f t="shared" si="58"/>
        <v>0</v>
      </c>
      <c r="T97" s="30" t="s">
        <v>915</v>
      </c>
      <c r="U97" s="218">
        <f t="shared" si="54"/>
        <v>0</v>
      </c>
      <c r="V97" s="218">
        <v>0</v>
      </c>
      <c r="W97" s="27">
        <f t="shared" si="55"/>
        <v>0</v>
      </c>
      <c r="X97" s="230" t="s">
        <v>982</v>
      </c>
      <c r="Y97" s="133">
        <f t="shared" si="52"/>
        <v>0</v>
      </c>
      <c r="Z97" s="63"/>
      <c r="AA97" s="29">
        <f t="shared" si="53"/>
        <v>0</v>
      </c>
      <c r="AB97" s="53"/>
      <c r="AC97" s="134"/>
      <c r="AD97" s="32"/>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row>
    <row r="98" spans="1:62" s="8" customFormat="1" ht="95.25" hidden="1" thickBot="1">
      <c r="A98" s="6"/>
      <c r="B98" s="121">
        <v>91</v>
      </c>
      <c r="C98" s="122" t="s">
        <v>7</v>
      </c>
      <c r="D98" s="122" t="s">
        <v>271</v>
      </c>
      <c r="E98" s="122" t="s">
        <v>50</v>
      </c>
      <c r="F98" s="122" t="s">
        <v>272</v>
      </c>
      <c r="G98" s="122" t="s">
        <v>273</v>
      </c>
      <c r="H98" s="130">
        <v>1</v>
      </c>
      <c r="I98" s="122" t="s">
        <v>719</v>
      </c>
      <c r="J98" s="123" t="s">
        <v>167</v>
      </c>
      <c r="K98" s="122"/>
      <c r="L98" s="158" t="s">
        <v>11</v>
      </c>
      <c r="M98" s="131">
        <v>100</v>
      </c>
      <c r="N98" s="125">
        <v>25</v>
      </c>
      <c r="O98" s="17">
        <f>IFERROR(IF(OR(EXACT($I98,"Atención de solicitudes (solicitudes resueltas / solicitudes recibidas)"),EXACT($I98,"Cumplimiento (criterios cumplidos / criterios establecidos)")),(N98/M98)*1,(N98/$H98)*1),0)</f>
        <v>0.25</v>
      </c>
      <c r="P98" s="34" t="s">
        <v>721</v>
      </c>
      <c r="Q98" s="127">
        <v>100</v>
      </c>
      <c r="R98" s="127">
        <v>0</v>
      </c>
      <c r="S98" s="18">
        <f>IFERROR(IF(OR(EXACT($I98,"Atención de solicitudes (solicitudes resueltas / solicitudes recibidas)"),EXACT($I98,"Cumplimiento (criterios cumplidos / criterios establecidos)")),(R98/Q98)*1,(R98/$H98)*1),0)</f>
        <v>0</v>
      </c>
      <c r="T98" s="36" t="s">
        <v>916</v>
      </c>
      <c r="U98" s="220">
        <v>100</v>
      </c>
      <c r="V98" s="220">
        <v>10</v>
      </c>
      <c r="W98" s="17">
        <f>IFERROR(IF(OR(EXACT($I98,"Atención de solicitudes (solicitudes resueltas / solicitudes recibidas)"),EXACT($I98,"Cumplimiento (criterios cumplidos / criterios establecidos)")),(V98/U98)*1,(V98/$H98)*1),0)</f>
        <v>0.1</v>
      </c>
      <c r="X98" s="231" t="s">
        <v>983</v>
      </c>
      <c r="Y98" s="127"/>
      <c r="Z98" s="127"/>
      <c r="AA98" s="18">
        <f>IFERROR(IF(OR(EXACT($I98,"Atención de solicitudes (solicitudes resueltas / solicitudes recibidas)"),EXACT($I98,"Cumplimiento (criterios cumplidos / criterios establecidos)")),(Z98/Y98)*1,(Z98/$H98)*1),0)</f>
        <v>0</v>
      </c>
      <c r="AB98" s="54"/>
      <c r="AC98" s="37"/>
      <c r="AD98" s="38"/>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row>
    <row r="99" spans="1:62" s="8" customFormat="1" ht="63.75" hidden="1" thickBot="1">
      <c r="A99" s="6"/>
      <c r="B99" s="67">
        <v>92</v>
      </c>
      <c r="C99" s="68" t="s">
        <v>7</v>
      </c>
      <c r="D99" s="68">
        <v>6</v>
      </c>
      <c r="E99" s="68" t="s">
        <v>50</v>
      </c>
      <c r="F99" s="68" t="s">
        <v>274</v>
      </c>
      <c r="G99" s="68" t="s">
        <v>275</v>
      </c>
      <c r="H99" s="70">
        <v>1</v>
      </c>
      <c r="I99" s="68" t="s">
        <v>719</v>
      </c>
      <c r="J99" s="68" t="s">
        <v>167</v>
      </c>
      <c r="K99" s="68" t="s">
        <v>234</v>
      </c>
      <c r="L99" s="156" t="s">
        <v>11</v>
      </c>
      <c r="M99" s="55">
        <v>100</v>
      </c>
      <c r="N99" s="58">
        <v>25</v>
      </c>
      <c r="O99" s="17">
        <f>IFERROR(IF(OR(EXACT($I99,"Atención de solicitudes (solicitudes resueltas / solicitudes recibidas)"),EXACT($I99,"Cumplimiento (criterios cumplidos / criterios establecidos)")),(N99/M99)*1,(N99/$H99)*1),0)</f>
        <v>0.25</v>
      </c>
      <c r="P99" s="34" t="s">
        <v>721</v>
      </c>
      <c r="Q99" s="62">
        <v>100</v>
      </c>
      <c r="R99" s="62">
        <v>0</v>
      </c>
      <c r="S99" s="18">
        <f>IFERROR(IF(OR(EXACT($I99,"Atención de solicitudes (solicitudes resueltas / solicitudes recibidas)"),EXACT($I99,"Cumplimiento (criterios cumplidos / criterios establecidos)")),(R99/Q99)*1,(R99/$H99)*1),0)</f>
        <v>0</v>
      </c>
      <c r="T99" s="36" t="s">
        <v>916</v>
      </c>
      <c r="U99" s="119">
        <v>100</v>
      </c>
      <c r="V99" s="119">
        <v>100</v>
      </c>
      <c r="W99" s="17">
        <f>IFERROR(IF(OR(EXACT($I99,"Atención de solicitudes (solicitudes resueltas / solicitudes recibidas)"),EXACT($I99,"Cumplimiento (criterios cumplidos / criterios establecidos)")),(V99/U99)*1,(V99/$H99)*1),0)</f>
        <v>1</v>
      </c>
      <c r="X99" s="222" t="s">
        <v>984</v>
      </c>
      <c r="Y99" s="62"/>
      <c r="Z99" s="62"/>
      <c r="AA99" s="18">
        <f>IFERROR(IF(OR(EXACT($I99,"Atención de solicitudes (solicitudes resueltas / solicitudes recibidas)"),EXACT($I99,"Cumplimiento (criterios cumplidos / criterios establecidos)")),(Z99/Y99)*1,(Z99/$H99)*1),0)</f>
        <v>0</v>
      </c>
      <c r="AB99" s="52"/>
      <c r="AC99" s="19"/>
      <c r="AD99" s="11"/>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row>
    <row r="100" spans="1:62" s="8" customFormat="1" ht="79.5" hidden="1" thickBot="1">
      <c r="A100" s="6"/>
      <c r="B100" s="67">
        <v>93</v>
      </c>
      <c r="C100" s="68" t="s">
        <v>7</v>
      </c>
      <c r="D100" s="68">
        <v>10</v>
      </c>
      <c r="E100" s="68" t="s">
        <v>50</v>
      </c>
      <c r="F100" s="68" t="s">
        <v>276</v>
      </c>
      <c r="G100" s="68" t="s">
        <v>277</v>
      </c>
      <c r="H100" s="70">
        <v>1</v>
      </c>
      <c r="I100" s="68" t="s">
        <v>719</v>
      </c>
      <c r="J100" s="68" t="s">
        <v>167</v>
      </c>
      <c r="K100" s="68" t="s">
        <v>234</v>
      </c>
      <c r="L100" s="156" t="s">
        <v>11</v>
      </c>
      <c r="M100" s="55">
        <v>100</v>
      </c>
      <c r="N100" s="58">
        <v>0</v>
      </c>
      <c r="O100" s="17">
        <f>IFERROR(IF(OR(EXACT($I100,"Atención de solicitudes (solicitudes resueltas / solicitudes recibidas)"),EXACT($I100,"Cumplimiento (criterios cumplidos / criterios establecidos)")),(N100/M100)*1,(N100/$H100)*1),0)</f>
        <v>0</v>
      </c>
      <c r="P100" s="9" t="s">
        <v>723</v>
      </c>
      <c r="Q100" s="62">
        <v>100</v>
      </c>
      <c r="R100" s="62">
        <v>0</v>
      </c>
      <c r="S100" s="18">
        <f>IFERROR(IF(OR(EXACT($I100,"Atención de solicitudes (solicitudes resueltas / solicitudes recibidas)"),EXACT($I100,"Cumplimiento (criterios cumplidos / criterios establecidos)")),(R100/Q100)*1,(R100/$H100)*1),0)</f>
        <v>0</v>
      </c>
      <c r="T100" s="36" t="s">
        <v>917</v>
      </c>
      <c r="U100" s="119">
        <v>100</v>
      </c>
      <c r="V100" s="119">
        <v>0</v>
      </c>
      <c r="W100" s="17">
        <f>IFERROR(IF(OR(EXACT($I100,"Atención de solicitudes (solicitudes resueltas / solicitudes recibidas)"),EXACT($I100,"Cumplimiento (criterios cumplidos / criterios establecidos)")),(V100/U100)*1,(V100/$H100)*1),0)</f>
        <v>0</v>
      </c>
      <c r="X100" s="222" t="s">
        <v>723</v>
      </c>
      <c r="Y100" s="62"/>
      <c r="Z100" s="62"/>
      <c r="AA100" s="18">
        <f>IFERROR(IF(OR(EXACT($I100,"Atención de solicitudes (solicitudes resueltas / solicitudes recibidas)"),EXACT($I100,"Cumplimiento (criterios cumplidos / criterios establecidos)")),(Z100/Y100)*1,(Z100/$H100)*1),0)</f>
        <v>0</v>
      </c>
      <c r="AB100" s="52"/>
      <c r="AC100" s="19"/>
      <c r="AD100" s="11"/>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row>
    <row r="101" spans="1:62" s="8" customFormat="1" ht="126.75" hidden="1" thickBot="1">
      <c r="A101" s="6"/>
      <c r="B101" s="67">
        <v>94</v>
      </c>
      <c r="C101" s="68" t="s">
        <v>7</v>
      </c>
      <c r="D101" s="68" t="s">
        <v>278</v>
      </c>
      <c r="E101" s="68" t="s">
        <v>50</v>
      </c>
      <c r="F101" s="68" t="s">
        <v>279</v>
      </c>
      <c r="G101" s="68" t="s">
        <v>280</v>
      </c>
      <c r="H101" s="72">
        <v>1</v>
      </c>
      <c r="I101" s="68" t="s">
        <v>718</v>
      </c>
      <c r="J101" s="68" t="s">
        <v>167</v>
      </c>
      <c r="K101" s="68" t="s">
        <v>234</v>
      </c>
      <c r="L101" s="156" t="s">
        <v>16</v>
      </c>
      <c r="M101" s="117">
        <v>0</v>
      </c>
      <c r="N101" s="58">
        <v>0</v>
      </c>
      <c r="O101" s="17">
        <f>IF(OR(EXACT($I101,"Atención de solicitudes (solicitudes resueltas / solicitudes recibidas)"),EXACT($I101,"Cumplimiento (criterios cumplidos / criterios establecidos)")),(N101/M101)*1,(N101/$H101)*1)</f>
        <v>0</v>
      </c>
      <c r="P101" s="9" t="s">
        <v>723</v>
      </c>
      <c r="Q101" s="193">
        <f>N101</f>
        <v>0</v>
      </c>
      <c r="R101" s="62">
        <v>0.5</v>
      </c>
      <c r="S101" s="18">
        <f>IF(OR(EXACT($I101,"Atención de solicitudes (solicitudes resueltas / solicitudes recibidas)"),EXACT($I101,"Cumplimiento (criterios cumplidos / criterios establecidos)")),(Q101/Q101)*1,((Q101+R101)/$H101)*1)</f>
        <v>0.5</v>
      </c>
      <c r="T101" s="36" t="s">
        <v>918</v>
      </c>
      <c r="U101" s="119">
        <f>Q101+R101</f>
        <v>0.5</v>
      </c>
      <c r="V101" s="119">
        <v>0.25</v>
      </c>
      <c r="W101" s="17">
        <f>IF(OR(EXACT($I101,"Atención de solicitudes (solicitudes resueltas / solicitudes recibidas)"),EXACT($I101,"Cumplimiento (criterios cumplidos / criterios establecidos)")),(U101/U101)*1,((U101+V101)/$H101)*1)</f>
        <v>0.75</v>
      </c>
      <c r="X101" s="222" t="s">
        <v>985</v>
      </c>
      <c r="Y101" s="118">
        <f>U101+V101</f>
        <v>0.75</v>
      </c>
      <c r="Z101" s="62"/>
      <c r="AA101" s="18">
        <f>IF(OR(EXACT($I101,"Atención de solicitudes (solicitudes resueltas / solicitudes recibidas)"),EXACT($I101,"Cumplimiento (criterios cumplidos / criterios establecidos)")),(Y101/Y101)*1,((Y101+Z101)/$H101)*1)</f>
        <v>0.75</v>
      </c>
      <c r="AB101" s="52"/>
      <c r="AC101" s="120"/>
      <c r="AD101" s="11"/>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s="8" customFormat="1" ht="63.75" hidden="1" thickBot="1">
      <c r="A102" s="6"/>
      <c r="B102" s="67">
        <v>95</v>
      </c>
      <c r="C102" s="68" t="s">
        <v>7</v>
      </c>
      <c r="D102" s="68" t="s">
        <v>281</v>
      </c>
      <c r="E102" s="68" t="s">
        <v>50</v>
      </c>
      <c r="F102" s="68" t="s">
        <v>691</v>
      </c>
      <c r="G102" s="68" t="s">
        <v>282</v>
      </c>
      <c r="H102" s="72">
        <v>1</v>
      </c>
      <c r="I102" s="68" t="s">
        <v>718</v>
      </c>
      <c r="J102" s="68" t="s">
        <v>167</v>
      </c>
      <c r="K102" s="68"/>
      <c r="L102" s="156" t="s">
        <v>16</v>
      </c>
      <c r="M102" s="117">
        <v>0</v>
      </c>
      <c r="N102" s="58">
        <v>0</v>
      </c>
      <c r="O102" s="17">
        <f>IF(OR(EXACT($I102,"Atención de solicitudes (solicitudes resueltas / solicitudes recibidas)"),EXACT($I102,"Cumplimiento (criterios cumplidos / criterios establecidos)")),(N102/M102)*1,(N102/$H102)*1)</f>
        <v>0</v>
      </c>
      <c r="P102" s="9" t="s">
        <v>723</v>
      </c>
      <c r="Q102" s="193">
        <f>N102</f>
        <v>0</v>
      </c>
      <c r="R102" s="62">
        <v>0</v>
      </c>
      <c r="S102" s="18">
        <f>IF(OR(EXACT($I102,"Atención de solicitudes (solicitudes resueltas / solicitudes recibidas)"),EXACT($I102,"Cumplimiento (criterios cumplidos / criterios establecidos)")),(Q102/Q102)*1,((Q102+R102)/$H102)*1)</f>
        <v>0</v>
      </c>
      <c r="T102" s="10" t="s">
        <v>919</v>
      </c>
      <c r="U102" s="119">
        <f>Q102+R102</f>
        <v>0</v>
      </c>
      <c r="V102" s="119">
        <v>0</v>
      </c>
      <c r="W102" s="17">
        <f>IF(OR(EXACT($I102,"Atención de solicitudes (solicitudes resueltas / solicitudes recibidas)"),EXACT($I102,"Cumplimiento (criterios cumplidos / criterios establecidos)")),(U102/U102)*1,((U102+V102)/$H102)*1)</f>
        <v>0</v>
      </c>
      <c r="X102" s="222" t="s">
        <v>986</v>
      </c>
      <c r="Y102" s="118">
        <f>U102+V102</f>
        <v>0</v>
      </c>
      <c r="Z102" s="62"/>
      <c r="AA102" s="18">
        <f>IF(OR(EXACT($I102,"Atención de solicitudes (solicitudes resueltas / solicitudes recibidas)"),EXACT($I102,"Cumplimiento (criterios cumplidos / criterios establecidos)")),(Y102/Y102)*1,((Y102+Z102)/$H102)*1)</f>
        <v>0</v>
      </c>
      <c r="AB102" s="52"/>
      <c r="AC102" s="120"/>
      <c r="AD102" s="11"/>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row>
    <row r="103" spans="1:62" s="8" customFormat="1" ht="48" hidden="1" thickBot="1">
      <c r="A103" s="6"/>
      <c r="B103" s="67">
        <v>96</v>
      </c>
      <c r="C103" s="68" t="s">
        <v>7</v>
      </c>
      <c r="D103" s="68">
        <v>13</v>
      </c>
      <c r="E103" s="68" t="s">
        <v>50</v>
      </c>
      <c r="F103" s="68" t="s">
        <v>283</v>
      </c>
      <c r="G103" s="68" t="s">
        <v>284</v>
      </c>
      <c r="H103" s="72">
        <v>2</v>
      </c>
      <c r="I103" s="68" t="s">
        <v>718</v>
      </c>
      <c r="J103" s="68" t="s">
        <v>167</v>
      </c>
      <c r="K103" s="68" t="s">
        <v>285</v>
      </c>
      <c r="L103" s="156" t="s">
        <v>16</v>
      </c>
      <c r="M103" s="117">
        <v>0</v>
      </c>
      <c r="N103" s="58">
        <v>0</v>
      </c>
      <c r="O103" s="17">
        <f>IF(OR(EXACT($I103,"Atención de solicitudes (solicitudes resueltas / solicitudes recibidas)"),EXACT($I103,"Cumplimiento (criterios cumplidos / criterios establecidos)")),(N103/M103)*1,(N103/$H103)*1)</f>
        <v>0</v>
      </c>
      <c r="P103" s="9" t="s">
        <v>723</v>
      </c>
      <c r="Q103" s="193">
        <f>N103</f>
        <v>0</v>
      </c>
      <c r="R103" s="62">
        <v>0</v>
      </c>
      <c r="S103" s="18">
        <f>IF(OR(EXACT($I103,"Atención de solicitudes (solicitudes resueltas / solicitudes recibidas)"),EXACT($I103,"Cumplimiento (criterios cumplidos / criterios establecidos)")),(Q103/Q103)*1,((Q103+R103)/$H103)*1)</f>
        <v>0</v>
      </c>
      <c r="T103" s="10" t="s">
        <v>919</v>
      </c>
      <c r="U103" s="119">
        <f>Q103+R103</f>
        <v>0</v>
      </c>
      <c r="V103" s="119">
        <v>0</v>
      </c>
      <c r="W103" s="17">
        <f>IF(OR(EXACT($I103,"Atención de solicitudes (solicitudes resueltas / solicitudes recibidas)"),EXACT($I103,"Cumplimiento (criterios cumplidos / criterios establecidos)")),(U103/U103)*1,((U103+V103)/$H103)*1)</f>
        <v>0</v>
      </c>
      <c r="X103" s="222" t="s">
        <v>987</v>
      </c>
      <c r="Y103" s="118">
        <f>U103+V103</f>
        <v>0</v>
      </c>
      <c r="Z103" s="62"/>
      <c r="AA103" s="18">
        <f>IF(OR(EXACT($I103,"Atención de solicitudes (solicitudes resueltas / solicitudes recibidas)"),EXACT($I103,"Cumplimiento (criterios cumplidos / criterios establecidos)")),(Y103/Y103)*1,((Y103+Z103)/$H103)*1)</f>
        <v>0</v>
      </c>
      <c r="AB103" s="52"/>
      <c r="AC103" s="120"/>
      <c r="AD103" s="11"/>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row>
    <row r="104" spans="1:62" s="8" customFormat="1" ht="63.75" hidden="1" thickBot="1">
      <c r="A104" s="6"/>
      <c r="B104" s="67">
        <v>97</v>
      </c>
      <c r="C104" s="68" t="s">
        <v>7</v>
      </c>
      <c r="D104" s="68">
        <v>14</v>
      </c>
      <c r="E104" s="68" t="s">
        <v>50</v>
      </c>
      <c r="F104" s="68" t="s">
        <v>286</v>
      </c>
      <c r="G104" s="68" t="s">
        <v>287</v>
      </c>
      <c r="H104" s="70">
        <v>1</v>
      </c>
      <c r="I104" s="68" t="s">
        <v>719</v>
      </c>
      <c r="J104" s="68" t="s">
        <v>167</v>
      </c>
      <c r="K104" s="68"/>
      <c r="L104" s="156" t="s">
        <v>16</v>
      </c>
      <c r="M104" s="55">
        <v>0</v>
      </c>
      <c r="N104" s="58">
        <v>0</v>
      </c>
      <c r="O104" s="17">
        <f>IFERROR(IF(OR(EXACT($I104,"Atención de solicitudes (solicitudes resueltas / solicitudes recibidas)"),EXACT($I104,"Cumplimiento (criterios cumplidos / criterios establecidos)")),(N104/M104)*1,(N104/$H104)*1),0)</f>
        <v>0</v>
      </c>
      <c r="P104" s="9" t="s">
        <v>723</v>
      </c>
      <c r="Q104" s="62"/>
      <c r="R104" s="62">
        <v>0</v>
      </c>
      <c r="S104" s="18">
        <f>IFERROR(IF(OR(EXACT($I104,"Atención de solicitudes (solicitudes resueltas / solicitudes recibidas)"),EXACT($I104,"Cumplimiento (criterios cumplidos / criterios establecidos)")),(R104/Q104)*1,(R104/$H104)*1),0)</f>
        <v>0</v>
      </c>
      <c r="T104" s="10" t="s">
        <v>919</v>
      </c>
      <c r="U104" s="119">
        <v>0</v>
      </c>
      <c r="V104" s="119">
        <v>0</v>
      </c>
      <c r="W104" s="17">
        <f>IFERROR(IF(OR(EXACT($I104,"Atención de solicitudes (solicitudes resueltas / solicitudes recibidas)"),EXACT($I104,"Cumplimiento (criterios cumplidos / criterios establecidos)")),(V104/U104)*1,(V104/$H104)*1),0)</f>
        <v>0</v>
      </c>
      <c r="X104" s="222" t="s">
        <v>986</v>
      </c>
      <c r="Y104" s="62"/>
      <c r="Z104" s="62"/>
      <c r="AA104" s="18">
        <f>IFERROR(IF(OR(EXACT($I104,"Atención de solicitudes (solicitudes resueltas / solicitudes recibidas)"),EXACT($I104,"Cumplimiento (criterios cumplidos / criterios establecidos)")),(Z104/Y104)*1,(Z104/$H104)*1),0)</f>
        <v>0</v>
      </c>
      <c r="AB104" s="52"/>
      <c r="AC104" s="19"/>
      <c r="AD104" s="11"/>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row>
    <row r="105" spans="1:62" s="8" customFormat="1" ht="48" hidden="1" thickBot="1">
      <c r="A105" s="6"/>
      <c r="B105" s="67">
        <v>98</v>
      </c>
      <c r="C105" s="68" t="s">
        <v>7</v>
      </c>
      <c r="D105" s="68">
        <v>15</v>
      </c>
      <c r="E105" s="68" t="s">
        <v>50</v>
      </c>
      <c r="F105" s="68" t="s">
        <v>288</v>
      </c>
      <c r="G105" s="68" t="s">
        <v>289</v>
      </c>
      <c r="H105" s="70">
        <v>1</v>
      </c>
      <c r="I105" s="68" t="s">
        <v>719</v>
      </c>
      <c r="J105" s="68" t="s">
        <v>167</v>
      </c>
      <c r="K105" s="68" t="s">
        <v>234</v>
      </c>
      <c r="L105" s="156" t="s">
        <v>12</v>
      </c>
      <c r="M105" s="55">
        <v>0</v>
      </c>
      <c r="N105" s="58">
        <v>0</v>
      </c>
      <c r="O105" s="17">
        <f>IFERROR(IF(OR(EXACT($I105,"Atención de solicitudes (solicitudes resueltas / solicitudes recibidas)"),EXACT($I105,"Cumplimiento (criterios cumplidos / criterios establecidos)")),(N105/M105)*1,(N105/$H105)*1),0)</f>
        <v>0</v>
      </c>
      <c r="P105" s="9" t="s">
        <v>723</v>
      </c>
      <c r="Q105" s="62"/>
      <c r="R105" s="62">
        <v>0</v>
      </c>
      <c r="S105" s="18">
        <f>IFERROR(IF(OR(EXACT($I105,"Atención de solicitudes (solicitudes resueltas / solicitudes recibidas)"),EXACT($I105,"Cumplimiento (criterios cumplidos / criterios establecidos)")),(R105/Q105)*1,(R105/$H105)*1),0)</f>
        <v>0</v>
      </c>
      <c r="T105" s="10" t="s">
        <v>919</v>
      </c>
      <c r="U105" s="119">
        <v>0</v>
      </c>
      <c r="V105" s="119">
        <v>0</v>
      </c>
      <c r="W105" s="17">
        <f>IFERROR(IF(OR(EXACT($I105,"Atención de solicitudes (solicitudes resueltas / solicitudes recibidas)"),EXACT($I105,"Cumplimiento (criterios cumplidos / criterios establecidos)")),(V105/U105)*1,(V105/$H105)*1),0)</f>
        <v>0</v>
      </c>
      <c r="X105" s="222" t="s">
        <v>986</v>
      </c>
      <c r="Y105" s="62"/>
      <c r="Z105" s="62"/>
      <c r="AA105" s="18">
        <f>IFERROR(IF(OR(EXACT($I105,"Atención de solicitudes (solicitudes resueltas / solicitudes recibidas)"),EXACT($I105,"Cumplimiento (criterios cumplidos / criterios establecidos)")),(Z105/Y105)*1,(Z105/$H105)*1),0)</f>
        <v>0</v>
      </c>
      <c r="AB105" s="52"/>
      <c r="AC105" s="19"/>
      <c r="AD105" s="11"/>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row>
    <row r="106" spans="1:62" s="8" customFormat="1" ht="79.5" hidden="1" thickBot="1">
      <c r="A106" s="6"/>
      <c r="B106" s="67">
        <v>99</v>
      </c>
      <c r="C106" s="68" t="s">
        <v>7</v>
      </c>
      <c r="D106" s="68" t="s">
        <v>290</v>
      </c>
      <c r="E106" s="68" t="s">
        <v>50</v>
      </c>
      <c r="F106" s="68" t="s">
        <v>291</v>
      </c>
      <c r="G106" s="68" t="s">
        <v>292</v>
      </c>
      <c r="H106" s="72">
        <v>2</v>
      </c>
      <c r="I106" s="68" t="s">
        <v>718</v>
      </c>
      <c r="J106" s="68" t="s">
        <v>167</v>
      </c>
      <c r="K106" s="68" t="s">
        <v>234</v>
      </c>
      <c r="L106" s="156" t="s">
        <v>11</v>
      </c>
      <c r="M106" s="117">
        <v>0</v>
      </c>
      <c r="N106" s="58">
        <v>0</v>
      </c>
      <c r="O106" s="17">
        <f t="shared" ref="O106:O151" si="59">IF(OR(EXACT($I106,"Atención de solicitudes (solicitudes resueltas / solicitudes recibidas)"),EXACT($I106,"Cumplimiento (criterios cumplidos / criterios establecidos)")),(N106/M106)*1,(N106/$H106)*1)</f>
        <v>0</v>
      </c>
      <c r="P106" s="9" t="s">
        <v>723</v>
      </c>
      <c r="Q106" s="193">
        <f t="shared" ref="Q106:Q107" si="60">N106</f>
        <v>0</v>
      </c>
      <c r="R106" s="62">
        <v>0</v>
      </c>
      <c r="S106" s="18">
        <f t="shared" ref="S106:S107" si="61">IF(OR(EXACT($I106,"Atención de solicitudes (solicitudes resueltas / solicitudes recibidas)"),EXACT($I106,"Cumplimiento (criterios cumplidos / criterios establecidos)")),(Q106/Q106)*1,((Q106+R106)/$H106)*1)</f>
        <v>0</v>
      </c>
      <c r="T106" s="10" t="s">
        <v>919</v>
      </c>
      <c r="U106" s="119">
        <f t="shared" ref="U106:U109" si="62">Q106+R106</f>
        <v>0</v>
      </c>
      <c r="V106" s="119">
        <v>0</v>
      </c>
      <c r="W106" s="17">
        <f t="shared" ref="W106:W109" si="63">IF(OR(EXACT($I106,"Atención de solicitudes (solicitudes resueltas / solicitudes recibidas)"),EXACT($I106,"Cumplimiento (criterios cumplidos / criterios establecidos)")),(U106/U106)*1,((U106+V106)/$H106)*1)</f>
        <v>0</v>
      </c>
      <c r="X106" s="222" t="s">
        <v>986</v>
      </c>
      <c r="Y106" s="118">
        <f t="shared" ref="Y106:Y118" si="64">U106+V106</f>
        <v>0</v>
      </c>
      <c r="Z106" s="62"/>
      <c r="AA106" s="18">
        <f t="shared" ref="AA106:AA118" si="65">IF(OR(EXACT($I106,"Atención de solicitudes (solicitudes resueltas / solicitudes recibidas)"),EXACT($I106,"Cumplimiento (criterios cumplidos / criterios establecidos)")),(Y106/Y106)*1,((Y106+Z106)/$H106)*1)</f>
        <v>0</v>
      </c>
      <c r="AB106" s="52"/>
      <c r="AC106" s="120"/>
      <c r="AD106" s="11"/>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s="8" customFormat="1" ht="48" hidden="1" thickBot="1">
      <c r="A107" s="6"/>
      <c r="B107" s="67">
        <v>100</v>
      </c>
      <c r="C107" s="68" t="s">
        <v>7</v>
      </c>
      <c r="D107" s="68" t="s">
        <v>293</v>
      </c>
      <c r="E107" s="68" t="s">
        <v>50</v>
      </c>
      <c r="F107" s="68" t="s">
        <v>294</v>
      </c>
      <c r="G107" s="68" t="s">
        <v>295</v>
      </c>
      <c r="H107" s="72">
        <v>1</v>
      </c>
      <c r="I107" s="68" t="s">
        <v>718</v>
      </c>
      <c r="J107" s="68" t="s">
        <v>167</v>
      </c>
      <c r="K107" s="68"/>
      <c r="L107" s="156" t="s">
        <v>13</v>
      </c>
      <c r="M107" s="117">
        <v>0</v>
      </c>
      <c r="N107" s="58">
        <v>0</v>
      </c>
      <c r="O107" s="17">
        <f t="shared" si="59"/>
        <v>0</v>
      </c>
      <c r="P107" s="9" t="s">
        <v>723</v>
      </c>
      <c r="Q107" s="193">
        <f t="shared" si="60"/>
        <v>0</v>
      </c>
      <c r="R107" s="62">
        <v>0</v>
      </c>
      <c r="S107" s="18">
        <f t="shared" si="61"/>
        <v>0</v>
      </c>
      <c r="T107" s="10" t="s">
        <v>919</v>
      </c>
      <c r="U107" s="119">
        <f t="shared" si="62"/>
        <v>0</v>
      </c>
      <c r="V107" s="119">
        <v>0</v>
      </c>
      <c r="W107" s="17">
        <f t="shared" si="63"/>
        <v>0</v>
      </c>
      <c r="X107" s="222" t="s">
        <v>986</v>
      </c>
      <c r="Y107" s="118">
        <f t="shared" si="64"/>
        <v>0</v>
      </c>
      <c r="Z107" s="62"/>
      <c r="AA107" s="18">
        <f t="shared" si="65"/>
        <v>0</v>
      </c>
      <c r="AB107" s="52"/>
      <c r="AC107" s="120"/>
      <c r="AD107" s="11"/>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row>
    <row r="108" spans="1:62" s="8" customFormat="1" ht="95.25" hidden="1" thickBot="1">
      <c r="A108" s="6"/>
      <c r="B108" s="67">
        <v>101</v>
      </c>
      <c r="C108" s="68" t="s">
        <v>9</v>
      </c>
      <c r="D108" s="68">
        <v>31</v>
      </c>
      <c r="E108" s="68" t="s">
        <v>50</v>
      </c>
      <c r="F108" s="68" t="s">
        <v>297</v>
      </c>
      <c r="G108" s="68" t="s">
        <v>298</v>
      </c>
      <c r="H108" s="81">
        <v>3</v>
      </c>
      <c r="I108" s="68" t="s">
        <v>718</v>
      </c>
      <c r="J108" s="68" t="s">
        <v>234</v>
      </c>
      <c r="K108" s="68" t="s">
        <v>228</v>
      </c>
      <c r="L108" s="156" t="s">
        <v>16</v>
      </c>
      <c r="M108" s="164">
        <v>0</v>
      </c>
      <c r="N108" s="58"/>
      <c r="O108" s="17">
        <f t="shared" si="59"/>
        <v>0</v>
      </c>
      <c r="P108" s="9" t="s">
        <v>779</v>
      </c>
      <c r="Q108" s="193">
        <f t="shared" ref="Q108:Q118" si="66">N108</f>
        <v>0</v>
      </c>
      <c r="R108" s="62">
        <v>0</v>
      </c>
      <c r="S108" s="18">
        <f t="shared" ref="S108:S118" si="67">IF(OR(EXACT($I108,"Atención de solicitudes (solicitudes resueltas / solicitudes recibidas)"),EXACT($I108,"Cumplimiento (criterios cumplidos / criterios establecidos)")),(Q108/Q108)*1,((Q108+R108)/$H108)*1)</f>
        <v>0</v>
      </c>
      <c r="T108" s="10" t="s">
        <v>779</v>
      </c>
      <c r="U108" s="223">
        <f t="shared" si="62"/>
        <v>0</v>
      </c>
      <c r="V108" s="224">
        <v>0</v>
      </c>
      <c r="W108" s="17">
        <f t="shared" si="63"/>
        <v>0</v>
      </c>
      <c r="X108" s="217" t="s">
        <v>1088</v>
      </c>
      <c r="Y108" s="118">
        <f t="shared" si="64"/>
        <v>0</v>
      </c>
      <c r="Z108" s="62"/>
      <c r="AA108" s="18">
        <f t="shared" si="65"/>
        <v>0</v>
      </c>
      <c r="AB108" s="52"/>
      <c r="AC108" s="120"/>
      <c r="AD108" s="11"/>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row>
    <row r="109" spans="1:62" s="8" customFormat="1" ht="95.25" hidden="1" thickBot="1">
      <c r="A109" s="6"/>
      <c r="B109" s="135">
        <v>102</v>
      </c>
      <c r="C109" s="136" t="s">
        <v>8</v>
      </c>
      <c r="D109" s="136" t="s">
        <v>299</v>
      </c>
      <c r="E109" s="136" t="s">
        <v>50</v>
      </c>
      <c r="F109" s="136" t="s">
        <v>300</v>
      </c>
      <c r="G109" s="136" t="s">
        <v>301</v>
      </c>
      <c r="H109" s="137">
        <v>2</v>
      </c>
      <c r="I109" s="136" t="s">
        <v>718</v>
      </c>
      <c r="J109" s="136" t="s">
        <v>234</v>
      </c>
      <c r="K109" s="136" t="s">
        <v>302</v>
      </c>
      <c r="L109" s="159" t="s">
        <v>11</v>
      </c>
      <c r="M109" s="177">
        <v>0</v>
      </c>
      <c r="N109" s="139"/>
      <c r="O109" s="140">
        <f t="shared" si="59"/>
        <v>0</v>
      </c>
      <c r="P109" s="9" t="s">
        <v>779</v>
      </c>
      <c r="Q109" s="203">
        <f t="shared" si="66"/>
        <v>0</v>
      </c>
      <c r="R109" s="143">
        <v>0</v>
      </c>
      <c r="S109" s="144">
        <f t="shared" si="67"/>
        <v>0</v>
      </c>
      <c r="T109" s="10" t="s">
        <v>779</v>
      </c>
      <c r="U109" s="223">
        <f t="shared" si="62"/>
        <v>0</v>
      </c>
      <c r="V109" s="224">
        <v>0</v>
      </c>
      <c r="W109" s="17">
        <f t="shared" si="63"/>
        <v>0</v>
      </c>
      <c r="X109" s="217" t="s">
        <v>1089</v>
      </c>
      <c r="Y109" s="142">
        <f t="shared" si="64"/>
        <v>0</v>
      </c>
      <c r="Z109" s="143"/>
      <c r="AA109" s="144">
        <f t="shared" si="65"/>
        <v>0</v>
      </c>
      <c r="AB109" s="146"/>
      <c r="AC109" s="147"/>
      <c r="AD109" s="148"/>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row>
    <row r="110" spans="1:62" s="8" customFormat="1" ht="79.5" hidden="1" thickBot="1">
      <c r="A110" s="6"/>
      <c r="B110" s="64">
        <v>103</v>
      </c>
      <c r="C110" s="65" t="s">
        <v>7</v>
      </c>
      <c r="D110" s="65" t="s">
        <v>303</v>
      </c>
      <c r="E110" s="65" t="s">
        <v>51</v>
      </c>
      <c r="F110" s="65" t="s">
        <v>304</v>
      </c>
      <c r="G110" s="65" t="s">
        <v>305</v>
      </c>
      <c r="H110" s="78">
        <v>1</v>
      </c>
      <c r="I110" s="65" t="s">
        <v>718</v>
      </c>
      <c r="J110" s="65" t="s">
        <v>195</v>
      </c>
      <c r="K110" s="65" t="s">
        <v>306</v>
      </c>
      <c r="L110" s="155" t="s">
        <v>10</v>
      </c>
      <c r="M110" s="169">
        <v>0</v>
      </c>
      <c r="N110" s="170">
        <v>0.4</v>
      </c>
      <c r="O110" s="171">
        <f t="shared" si="59"/>
        <v>0.4</v>
      </c>
      <c r="P110" s="178" t="s">
        <v>785</v>
      </c>
      <c r="Q110" s="195">
        <f t="shared" si="66"/>
        <v>0.4</v>
      </c>
      <c r="R110" s="61">
        <v>0.4</v>
      </c>
      <c r="S110" s="41">
        <f t="shared" si="67"/>
        <v>0.8</v>
      </c>
      <c r="T110" s="42" t="s">
        <v>926</v>
      </c>
      <c r="U110" s="215">
        <f t="shared" ref="U110:U118" si="68">Q110+R110</f>
        <v>0.8</v>
      </c>
      <c r="V110" s="215">
        <v>0.1</v>
      </c>
      <c r="W110" s="39">
        <f t="shared" ref="W110:W118" si="69">IF(OR(EXACT($I110,"Atención de solicitudes (solicitudes resueltas / solicitudes recibidas)"),EXACT($I110,"Cumplimiento (criterios cumplidos / criterios establecidos)")),(U110/U110)*1,((U110+V110)/$H110)*1)</f>
        <v>0.9</v>
      </c>
      <c r="X110" s="216" t="s">
        <v>1002</v>
      </c>
      <c r="Y110" s="116">
        <f t="shared" si="64"/>
        <v>0.9</v>
      </c>
      <c r="Z110" s="61"/>
      <c r="AA110" s="41">
        <f t="shared" si="65"/>
        <v>0.9</v>
      </c>
      <c r="AB110" s="51"/>
      <c r="AC110" s="129"/>
      <c r="AD110" s="7"/>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row>
    <row r="111" spans="1:62" s="8" customFormat="1" ht="83.25" hidden="1" customHeight="1">
      <c r="A111" s="6"/>
      <c r="B111" s="67">
        <v>104</v>
      </c>
      <c r="C111" s="68" t="s">
        <v>7</v>
      </c>
      <c r="D111" s="68" t="s">
        <v>307</v>
      </c>
      <c r="E111" s="68" t="s">
        <v>51</v>
      </c>
      <c r="F111" s="68" t="s">
        <v>308</v>
      </c>
      <c r="G111" s="68" t="s">
        <v>305</v>
      </c>
      <c r="H111" s="72">
        <v>1</v>
      </c>
      <c r="I111" s="68" t="s">
        <v>718</v>
      </c>
      <c r="J111" s="68" t="s">
        <v>195</v>
      </c>
      <c r="K111" s="68" t="s">
        <v>306</v>
      </c>
      <c r="L111" s="156" t="s">
        <v>10</v>
      </c>
      <c r="M111" s="169">
        <v>0</v>
      </c>
      <c r="N111" s="170"/>
      <c r="O111" s="171">
        <f t="shared" ref="O111" si="70">IF(OR(EXACT($I111,"Atención de solicitudes (solicitudes resueltas / solicitudes recibidas)"),EXACT($I111,"Cumplimiento (criterios cumplidos / criterios establecidos)")),(N111/M111)*1,(N111/$H111)*1)</f>
        <v>0</v>
      </c>
      <c r="P111" s="172" t="s">
        <v>786</v>
      </c>
      <c r="Q111" s="193">
        <f t="shared" si="66"/>
        <v>0</v>
      </c>
      <c r="R111" s="62">
        <v>0.8</v>
      </c>
      <c r="S111" s="18">
        <f t="shared" si="67"/>
        <v>0.8</v>
      </c>
      <c r="T111" s="10" t="s">
        <v>927</v>
      </c>
      <c r="U111" s="119">
        <f t="shared" si="68"/>
        <v>0.8</v>
      </c>
      <c r="V111" s="119">
        <v>0.1</v>
      </c>
      <c r="W111" s="17">
        <f t="shared" si="69"/>
        <v>0.9</v>
      </c>
      <c r="X111" s="217" t="s">
        <v>1003</v>
      </c>
      <c r="Y111" s="118">
        <f t="shared" si="64"/>
        <v>0.9</v>
      </c>
      <c r="Z111" s="62"/>
      <c r="AA111" s="18">
        <f t="shared" si="65"/>
        <v>0.9</v>
      </c>
      <c r="AB111" s="52"/>
      <c r="AC111" s="120"/>
      <c r="AD111" s="11"/>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row>
    <row r="112" spans="1:62" s="8" customFormat="1" ht="48" hidden="1" thickBot="1">
      <c r="A112" s="6"/>
      <c r="B112" s="67">
        <v>105</v>
      </c>
      <c r="C112" s="68" t="s">
        <v>7</v>
      </c>
      <c r="D112" s="68">
        <v>24</v>
      </c>
      <c r="E112" s="68" t="s">
        <v>51</v>
      </c>
      <c r="F112" s="68" t="s">
        <v>309</v>
      </c>
      <c r="G112" s="68" t="s">
        <v>310</v>
      </c>
      <c r="H112" s="72">
        <v>1</v>
      </c>
      <c r="I112" s="68" t="s">
        <v>718</v>
      </c>
      <c r="J112" s="68" t="s">
        <v>195</v>
      </c>
      <c r="K112" s="68" t="s">
        <v>311</v>
      </c>
      <c r="L112" s="156" t="s">
        <v>10</v>
      </c>
      <c r="M112" s="169">
        <v>0</v>
      </c>
      <c r="N112" s="170"/>
      <c r="O112" s="171">
        <f t="shared" ref="O112:O116" si="71">IF(OR(EXACT($I112,"Atención de solicitudes (solicitudes resueltas / solicitudes recibidas)"),EXACT($I112,"Cumplimiento (criterios cumplidos / criterios establecidos)")),(N112/M112)*1,(N112/$H112)*1)</f>
        <v>0</v>
      </c>
      <c r="P112" s="172" t="s">
        <v>787</v>
      </c>
      <c r="Q112" s="193">
        <f t="shared" si="66"/>
        <v>0</v>
      </c>
      <c r="R112" s="62">
        <v>0.5</v>
      </c>
      <c r="S112" s="18">
        <f t="shared" si="67"/>
        <v>0.5</v>
      </c>
      <c r="T112" s="10" t="s">
        <v>928</v>
      </c>
      <c r="U112" s="119">
        <f t="shared" si="68"/>
        <v>0.5</v>
      </c>
      <c r="V112" s="119">
        <v>0.1</v>
      </c>
      <c r="W112" s="17">
        <f t="shared" si="69"/>
        <v>0.6</v>
      </c>
      <c r="X112" s="217" t="s">
        <v>1004</v>
      </c>
      <c r="Y112" s="118">
        <f t="shared" si="64"/>
        <v>0.6</v>
      </c>
      <c r="Z112" s="62"/>
      <c r="AA112" s="18">
        <f t="shared" si="65"/>
        <v>0.6</v>
      </c>
      <c r="AB112" s="52"/>
      <c r="AC112" s="120"/>
      <c r="AD112" s="11"/>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row>
    <row r="113" spans="1:62" s="8" customFormat="1" ht="48" hidden="1" thickBot="1">
      <c r="A113" s="6"/>
      <c r="B113" s="67">
        <v>106</v>
      </c>
      <c r="C113" s="68" t="s">
        <v>7</v>
      </c>
      <c r="D113" s="68">
        <v>26</v>
      </c>
      <c r="E113" s="68" t="s">
        <v>51</v>
      </c>
      <c r="F113" s="68" t="s">
        <v>312</v>
      </c>
      <c r="G113" s="68" t="s">
        <v>313</v>
      </c>
      <c r="H113" s="72">
        <v>1</v>
      </c>
      <c r="I113" s="68" t="s">
        <v>718</v>
      </c>
      <c r="J113" s="68" t="s">
        <v>195</v>
      </c>
      <c r="K113" s="68" t="s">
        <v>311</v>
      </c>
      <c r="L113" s="156" t="s">
        <v>14</v>
      </c>
      <c r="M113" s="169">
        <v>0</v>
      </c>
      <c r="N113" s="170"/>
      <c r="O113" s="171">
        <f t="shared" si="71"/>
        <v>0</v>
      </c>
      <c r="P113" s="172"/>
      <c r="Q113" s="193">
        <f t="shared" si="66"/>
        <v>0</v>
      </c>
      <c r="R113" s="62">
        <v>0</v>
      </c>
      <c r="S113" s="18">
        <f t="shared" si="67"/>
        <v>0</v>
      </c>
      <c r="T113" s="10" t="s">
        <v>929</v>
      </c>
      <c r="U113" s="119">
        <f t="shared" si="68"/>
        <v>0</v>
      </c>
      <c r="V113" s="119">
        <v>0.1</v>
      </c>
      <c r="W113" s="17">
        <f t="shared" si="69"/>
        <v>0.1</v>
      </c>
      <c r="X113" s="217" t="s">
        <v>1004</v>
      </c>
      <c r="Y113" s="118">
        <f t="shared" si="64"/>
        <v>0.1</v>
      </c>
      <c r="Z113" s="62"/>
      <c r="AA113" s="18">
        <f t="shared" si="65"/>
        <v>0.1</v>
      </c>
      <c r="AB113" s="52"/>
      <c r="AC113" s="120"/>
      <c r="AD113" s="11"/>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row>
    <row r="114" spans="1:62" s="8" customFormat="1" ht="51.75" hidden="1" customHeight="1">
      <c r="A114" s="6"/>
      <c r="B114" s="67">
        <v>107</v>
      </c>
      <c r="C114" s="68" t="s">
        <v>7</v>
      </c>
      <c r="D114" s="68">
        <v>27</v>
      </c>
      <c r="E114" s="68" t="s">
        <v>51</v>
      </c>
      <c r="F114" s="68" t="s">
        <v>314</v>
      </c>
      <c r="G114" s="68" t="s">
        <v>315</v>
      </c>
      <c r="H114" s="72">
        <v>1</v>
      </c>
      <c r="I114" s="68" t="s">
        <v>718</v>
      </c>
      <c r="J114" s="68" t="s">
        <v>195</v>
      </c>
      <c r="K114" s="68" t="s">
        <v>150</v>
      </c>
      <c r="L114" s="156" t="s">
        <v>13</v>
      </c>
      <c r="M114" s="169">
        <v>0</v>
      </c>
      <c r="N114" s="170"/>
      <c r="O114" s="171">
        <f t="shared" si="71"/>
        <v>0</v>
      </c>
      <c r="P114" s="172"/>
      <c r="Q114" s="193">
        <f t="shared" si="66"/>
        <v>0</v>
      </c>
      <c r="R114" s="62">
        <v>0</v>
      </c>
      <c r="S114" s="18">
        <f t="shared" si="67"/>
        <v>0</v>
      </c>
      <c r="T114" s="10" t="s">
        <v>929</v>
      </c>
      <c r="U114" s="119">
        <f t="shared" si="68"/>
        <v>0</v>
      </c>
      <c r="V114" s="119">
        <v>0.1</v>
      </c>
      <c r="W114" s="17">
        <f t="shared" si="69"/>
        <v>0.1</v>
      </c>
      <c r="X114" s="217" t="s">
        <v>1005</v>
      </c>
      <c r="Y114" s="118">
        <f t="shared" si="64"/>
        <v>0.1</v>
      </c>
      <c r="Z114" s="62"/>
      <c r="AA114" s="18">
        <f t="shared" si="65"/>
        <v>0.1</v>
      </c>
      <c r="AB114" s="52"/>
      <c r="AC114" s="120"/>
      <c r="AD114" s="11"/>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row>
    <row r="115" spans="1:62" s="8" customFormat="1" ht="63.75" hidden="1" customHeight="1">
      <c r="A115" s="6"/>
      <c r="B115" s="67">
        <v>108</v>
      </c>
      <c r="C115" s="68" t="s">
        <v>7</v>
      </c>
      <c r="D115" s="68">
        <v>27</v>
      </c>
      <c r="E115" s="68" t="s">
        <v>51</v>
      </c>
      <c r="F115" s="68" t="s">
        <v>316</v>
      </c>
      <c r="G115" s="68" t="s">
        <v>317</v>
      </c>
      <c r="H115" s="72">
        <v>1</v>
      </c>
      <c r="I115" s="68" t="s">
        <v>718</v>
      </c>
      <c r="J115" s="68" t="s">
        <v>195</v>
      </c>
      <c r="K115" s="68" t="s">
        <v>654</v>
      </c>
      <c r="L115" s="156" t="s">
        <v>13</v>
      </c>
      <c r="M115" s="169">
        <v>0</v>
      </c>
      <c r="N115" s="170"/>
      <c r="O115" s="171">
        <f t="shared" si="71"/>
        <v>0</v>
      </c>
      <c r="P115" s="172"/>
      <c r="Q115" s="193">
        <f t="shared" si="66"/>
        <v>0</v>
      </c>
      <c r="R115" s="62">
        <v>0</v>
      </c>
      <c r="S115" s="18">
        <f t="shared" si="67"/>
        <v>0</v>
      </c>
      <c r="T115" s="10" t="s">
        <v>929</v>
      </c>
      <c r="U115" s="119">
        <f t="shared" si="68"/>
        <v>0</v>
      </c>
      <c r="V115" s="119">
        <v>0.1</v>
      </c>
      <c r="W115" s="17">
        <f t="shared" si="69"/>
        <v>0.1</v>
      </c>
      <c r="X115" s="217" t="s">
        <v>1005</v>
      </c>
      <c r="Y115" s="118">
        <f t="shared" si="64"/>
        <v>0.1</v>
      </c>
      <c r="Z115" s="62"/>
      <c r="AA115" s="18">
        <f t="shared" si="65"/>
        <v>0.1</v>
      </c>
      <c r="AB115" s="52"/>
      <c r="AC115" s="120"/>
      <c r="AD115" s="11"/>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row>
    <row r="116" spans="1:62" s="8" customFormat="1" ht="63.75" hidden="1" thickBot="1">
      <c r="A116" s="6"/>
      <c r="B116" s="67">
        <v>109</v>
      </c>
      <c r="C116" s="68" t="s">
        <v>7</v>
      </c>
      <c r="D116" s="68" t="s">
        <v>318</v>
      </c>
      <c r="E116" s="68" t="s">
        <v>51</v>
      </c>
      <c r="F116" s="68" t="s">
        <v>319</v>
      </c>
      <c r="G116" s="68" t="s">
        <v>320</v>
      </c>
      <c r="H116" s="72">
        <v>2.2999999999999998</v>
      </c>
      <c r="I116" s="68" t="s">
        <v>718</v>
      </c>
      <c r="J116" s="68" t="s">
        <v>195</v>
      </c>
      <c r="K116" s="68" t="s">
        <v>321</v>
      </c>
      <c r="L116" s="156" t="s">
        <v>14</v>
      </c>
      <c r="M116" s="169">
        <v>0</v>
      </c>
      <c r="N116" s="170"/>
      <c r="O116" s="171">
        <f t="shared" si="71"/>
        <v>0</v>
      </c>
      <c r="P116" s="172"/>
      <c r="Q116" s="193">
        <f t="shared" si="66"/>
        <v>0</v>
      </c>
      <c r="R116" s="62">
        <v>0</v>
      </c>
      <c r="S116" s="18">
        <f t="shared" si="67"/>
        <v>0</v>
      </c>
      <c r="T116" s="10" t="s">
        <v>929</v>
      </c>
      <c r="U116" s="119">
        <f t="shared" si="68"/>
        <v>0</v>
      </c>
      <c r="V116" s="119">
        <v>0.1</v>
      </c>
      <c r="W116" s="17">
        <f t="shared" si="69"/>
        <v>4.3478260869565223E-2</v>
      </c>
      <c r="X116" s="217" t="s">
        <v>1006</v>
      </c>
      <c r="Y116" s="118">
        <f t="shared" si="64"/>
        <v>0.1</v>
      </c>
      <c r="Z116" s="62"/>
      <c r="AA116" s="18">
        <f t="shared" si="65"/>
        <v>4.3478260869565223E-2</v>
      </c>
      <c r="AB116" s="52"/>
      <c r="AC116" s="120"/>
      <c r="AD116" s="11"/>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row>
    <row r="117" spans="1:62" s="8" customFormat="1" ht="48" hidden="1" thickBot="1">
      <c r="A117" s="6"/>
      <c r="B117" s="67">
        <v>110</v>
      </c>
      <c r="C117" s="68" t="s">
        <v>7</v>
      </c>
      <c r="D117" s="68">
        <v>32</v>
      </c>
      <c r="E117" s="68" t="s">
        <v>51</v>
      </c>
      <c r="F117" s="68" t="s">
        <v>322</v>
      </c>
      <c r="G117" s="68" t="s">
        <v>323</v>
      </c>
      <c r="H117" s="72">
        <v>40</v>
      </c>
      <c r="I117" s="68" t="s">
        <v>718</v>
      </c>
      <c r="J117" s="68" t="s">
        <v>195</v>
      </c>
      <c r="K117" s="68"/>
      <c r="L117" s="156" t="s">
        <v>11</v>
      </c>
      <c r="M117" s="169">
        <v>0</v>
      </c>
      <c r="N117" s="170">
        <v>10</v>
      </c>
      <c r="O117" s="171">
        <f t="shared" ref="O117" si="72">IF(OR(EXACT($I117,"Atención de solicitudes (solicitudes resueltas / solicitudes recibidas)"),EXACT($I117,"Cumplimiento (criterios cumplidos / criterios establecidos)")),(N117/M117)*1,(N117/$H117)*1)</f>
        <v>0.25</v>
      </c>
      <c r="P117" s="172" t="s">
        <v>788</v>
      </c>
      <c r="Q117" s="193">
        <f t="shared" si="66"/>
        <v>10</v>
      </c>
      <c r="R117" s="62">
        <v>5</v>
      </c>
      <c r="S117" s="18">
        <f t="shared" si="67"/>
        <v>0.375</v>
      </c>
      <c r="T117" s="10" t="s">
        <v>788</v>
      </c>
      <c r="U117" s="119">
        <f t="shared" si="68"/>
        <v>15</v>
      </c>
      <c r="V117" s="119">
        <v>15</v>
      </c>
      <c r="W117" s="17">
        <f t="shared" si="69"/>
        <v>0.75</v>
      </c>
      <c r="X117" s="217" t="s">
        <v>1007</v>
      </c>
      <c r="Y117" s="118">
        <f t="shared" si="64"/>
        <v>30</v>
      </c>
      <c r="Z117" s="62"/>
      <c r="AA117" s="18">
        <f t="shared" si="65"/>
        <v>0.75</v>
      </c>
      <c r="AB117" s="52"/>
      <c r="AC117" s="120"/>
      <c r="AD117" s="11"/>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row>
    <row r="118" spans="1:62" s="8" customFormat="1" ht="69" hidden="1" customHeight="1">
      <c r="A118" s="6"/>
      <c r="B118" s="67">
        <v>111</v>
      </c>
      <c r="C118" s="68" t="s">
        <v>7</v>
      </c>
      <c r="D118" s="68">
        <v>35</v>
      </c>
      <c r="E118" s="68" t="s">
        <v>51</v>
      </c>
      <c r="F118" s="68" t="s">
        <v>324</v>
      </c>
      <c r="G118" s="68" t="s">
        <v>325</v>
      </c>
      <c r="H118" s="72">
        <v>2.5</v>
      </c>
      <c r="I118" s="68" t="s">
        <v>718</v>
      </c>
      <c r="J118" s="68" t="s">
        <v>238</v>
      </c>
      <c r="K118" s="68"/>
      <c r="L118" s="156" t="s">
        <v>14</v>
      </c>
      <c r="M118" s="179">
        <v>0</v>
      </c>
      <c r="N118" s="180">
        <v>0</v>
      </c>
      <c r="O118" s="181">
        <f t="shared" ref="O118" si="73">IF(OR(EXACT($I118,"Atención de solicitudes (solicitudes resueltas / solicitudes recibidas)"),EXACT($I118,"Cumplimiento (criterios cumplidos / criterios establecidos)")),(N118/M118)*1,(N118/$H118)*1)</f>
        <v>0</v>
      </c>
      <c r="P118" s="182" t="s">
        <v>789</v>
      </c>
      <c r="Q118" s="193">
        <f t="shared" si="66"/>
        <v>0</v>
      </c>
      <c r="R118" s="62">
        <v>0</v>
      </c>
      <c r="S118" s="18">
        <f t="shared" si="67"/>
        <v>0</v>
      </c>
      <c r="T118" s="10" t="s">
        <v>789</v>
      </c>
      <c r="U118" s="119">
        <f t="shared" si="68"/>
        <v>0</v>
      </c>
      <c r="V118" s="119">
        <v>0</v>
      </c>
      <c r="W118" s="17">
        <f t="shared" si="69"/>
        <v>0</v>
      </c>
      <c r="X118" s="217" t="s">
        <v>789</v>
      </c>
      <c r="Y118" s="118">
        <f t="shared" si="64"/>
        <v>0</v>
      </c>
      <c r="Z118" s="62"/>
      <c r="AA118" s="18">
        <f t="shared" si="65"/>
        <v>0</v>
      </c>
      <c r="AB118" s="52"/>
      <c r="AC118" s="120"/>
      <c r="AD118" s="11"/>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row>
    <row r="119" spans="1:62" s="8" customFormat="1" ht="48" hidden="1" thickBot="1">
      <c r="A119" s="6"/>
      <c r="B119" s="67">
        <v>112</v>
      </c>
      <c r="C119" s="68" t="s">
        <v>7</v>
      </c>
      <c r="D119" s="68">
        <v>54</v>
      </c>
      <c r="E119" s="68" t="s">
        <v>51</v>
      </c>
      <c r="F119" s="68" t="s">
        <v>326</v>
      </c>
      <c r="G119" s="68" t="s">
        <v>327</v>
      </c>
      <c r="H119" s="70">
        <v>1</v>
      </c>
      <c r="I119" s="68" t="s">
        <v>719</v>
      </c>
      <c r="J119" s="68" t="s">
        <v>195</v>
      </c>
      <c r="K119" s="68" t="s">
        <v>311</v>
      </c>
      <c r="L119" s="156" t="s">
        <v>14</v>
      </c>
      <c r="M119" s="169"/>
      <c r="N119" s="170"/>
      <c r="O119" s="17">
        <f>IFERROR(IF(OR(EXACT($I119,"Atención de solicitudes (solicitudes resueltas / solicitudes recibidas)"),EXACT($I119,"Cumplimiento (criterios cumplidos / criterios establecidos)")),(N119/M119)*1,(N119/$H119)*1),0)</f>
        <v>0</v>
      </c>
      <c r="P119" s="172"/>
      <c r="Q119" s="62"/>
      <c r="R119" s="62"/>
      <c r="S119" s="18">
        <f>IFERROR(IF(OR(EXACT($I119,"Atención de solicitudes (solicitudes resueltas / solicitudes recibidas)"),EXACT($I119,"Cumplimiento (criterios cumplidos / criterios establecidos)")),(R119/Q119)*1,(R119/$H119)*1),0)</f>
        <v>0</v>
      </c>
      <c r="T119" s="10"/>
      <c r="U119" s="119">
        <v>100</v>
      </c>
      <c r="V119" s="119">
        <v>10</v>
      </c>
      <c r="W119" s="17">
        <f>IFERROR(IF(OR(EXACT($I119,"Atención de solicitudes (solicitudes resueltas / solicitudes recibidas)"),EXACT($I119,"Cumplimiento (criterios cumplidos / criterios establecidos)")),(V119/U119)*1,(V119/$H119)*1),0)</f>
        <v>0.1</v>
      </c>
      <c r="X119" s="217" t="s">
        <v>1008</v>
      </c>
      <c r="Y119" s="62"/>
      <c r="Z119" s="62"/>
      <c r="AA119" s="18">
        <f>IFERROR(IF(OR(EXACT($I119,"Atención de solicitudes (solicitudes resueltas / solicitudes recibidas)"),EXACT($I119,"Cumplimiento (criterios cumplidos / criterios establecidos)")),(Z119/Y119)*1,(Z119/$H119)*1),0)</f>
        <v>0</v>
      </c>
      <c r="AB119" s="52"/>
      <c r="AC119" s="19"/>
      <c r="AD119" s="11"/>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row>
    <row r="120" spans="1:62" s="8" customFormat="1" ht="48" hidden="1" thickBot="1">
      <c r="A120" s="6"/>
      <c r="B120" s="67">
        <v>113</v>
      </c>
      <c r="C120" s="68" t="s">
        <v>7</v>
      </c>
      <c r="D120" s="68">
        <v>55</v>
      </c>
      <c r="E120" s="68" t="s">
        <v>51</v>
      </c>
      <c r="F120" s="68" t="s">
        <v>328</v>
      </c>
      <c r="G120" s="68" t="s">
        <v>329</v>
      </c>
      <c r="H120" s="70">
        <v>1</v>
      </c>
      <c r="I120" s="68" t="s">
        <v>719</v>
      </c>
      <c r="J120" s="68" t="s">
        <v>195</v>
      </c>
      <c r="K120" s="68"/>
      <c r="L120" s="156" t="s">
        <v>14</v>
      </c>
      <c r="M120" s="169"/>
      <c r="N120" s="170"/>
      <c r="O120" s="17">
        <f>IFERROR(IF(OR(EXACT($I120,"Atención de solicitudes (solicitudes resueltas / solicitudes recibidas)"),EXACT($I120,"Cumplimiento (criterios cumplidos / criterios establecidos)")),(N120/M120)*1,(N120/$H120)*1),0)</f>
        <v>0</v>
      </c>
      <c r="P120" s="172"/>
      <c r="Q120" s="62"/>
      <c r="R120" s="62"/>
      <c r="S120" s="18">
        <f>IFERROR(IF(OR(EXACT($I120,"Atención de solicitudes (solicitudes resueltas / solicitudes recibidas)"),EXACT($I120,"Cumplimiento (criterios cumplidos / criterios establecidos)")),(R120/Q120)*1,(R120/$H120)*1),0)</f>
        <v>0</v>
      </c>
      <c r="T120" s="10"/>
      <c r="U120" s="119"/>
      <c r="V120" s="119"/>
      <c r="W120" s="17">
        <f>IFERROR(IF(OR(EXACT($I120,"Atención de solicitudes (solicitudes resueltas / solicitudes recibidas)"),EXACT($I120,"Cumplimiento (criterios cumplidos / criterios establecidos)")),(V120/U120)*1,(V120/$H120)*1),0)</f>
        <v>0</v>
      </c>
      <c r="X120" s="217"/>
      <c r="Y120" s="62"/>
      <c r="Z120" s="62"/>
      <c r="AA120" s="18">
        <f>IFERROR(IF(OR(EXACT($I120,"Atención de solicitudes (solicitudes resueltas / solicitudes recibidas)"),EXACT($I120,"Cumplimiento (criterios cumplidos / criterios establecidos)")),(Z120/Y120)*1,(Z120/$H120)*1),0)</f>
        <v>0</v>
      </c>
      <c r="AB120" s="52"/>
      <c r="AC120" s="19"/>
      <c r="AD120" s="11"/>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row>
    <row r="121" spans="1:62" s="8" customFormat="1" ht="48" hidden="1" thickBot="1">
      <c r="A121" s="6"/>
      <c r="B121" s="67">
        <v>114</v>
      </c>
      <c r="C121" s="68" t="s">
        <v>7</v>
      </c>
      <c r="D121" s="68">
        <v>59</v>
      </c>
      <c r="E121" s="68" t="s">
        <v>51</v>
      </c>
      <c r="F121" s="68" t="s">
        <v>330</v>
      </c>
      <c r="G121" s="68" t="s">
        <v>305</v>
      </c>
      <c r="H121" s="70">
        <v>1</v>
      </c>
      <c r="I121" s="68" t="s">
        <v>719</v>
      </c>
      <c r="J121" s="68" t="s">
        <v>195</v>
      </c>
      <c r="K121" s="68"/>
      <c r="L121" s="156" t="s">
        <v>13</v>
      </c>
      <c r="M121" s="169"/>
      <c r="N121" s="170"/>
      <c r="O121" s="17">
        <f>IFERROR(IF(OR(EXACT($I121,"Atención de solicitudes (solicitudes resueltas / solicitudes recibidas)"),EXACT($I121,"Cumplimiento (criterios cumplidos / criterios establecidos)")),(N121/M121)*1,(N121/$H121)*1),0)</f>
        <v>0</v>
      </c>
      <c r="P121" s="172"/>
      <c r="Q121" s="62"/>
      <c r="R121" s="62"/>
      <c r="S121" s="18">
        <f>IFERROR(IF(OR(EXACT($I121,"Atención de solicitudes (solicitudes resueltas / solicitudes recibidas)"),EXACT($I121,"Cumplimiento (criterios cumplidos / criterios establecidos)")),(R121/Q121)*1,(R121/$H121)*1),0)</f>
        <v>0</v>
      </c>
      <c r="T121" s="10"/>
      <c r="U121" s="119">
        <v>100</v>
      </c>
      <c r="V121" s="119">
        <v>10</v>
      </c>
      <c r="W121" s="17">
        <f>IFERROR(IF(OR(EXACT($I121,"Atención de solicitudes (solicitudes resueltas / solicitudes recibidas)"),EXACT($I121,"Cumplimiento (criterios cumplidos / criterios establecidos)")),(V121/U121)*1,(V121/$H121)*1),0)</f>
        <v>0.1</v>
      </c>
      <c r="X121" s="217" t="s">
        <v>1009</v>
      </c>
      <c r="Y121" s="62"/>
      <c r="Z121" s="62"/>
      <c r="AA121" s="18">
        <f>IFERROR(IF(OR(EXACT($I121,"Atención de solicitudes (solicitudes resueltas / solicitudes recibidas)"),EXACT($I121,"Cumplimiento (criterios cumplidos / criterios establecidos)")),(Z121/Y121)*1,(Z121/$H121)*1),0)</f>
        <v>0</v>
      </c>
      <c r="AB121" s="52"/>
      <c r="AC121" s="19"/>
      <c r="AD121" s="11"/>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row>
    <row r="122" spans="1:62" s="8" customFormat="1" ht="48" hidden="1" thickBot="1">
      <c r="A122" s="6"/>
      <c r="B122" s="67">
        <v>115</v>
      </c>
      <c r="C122" s="68" t="s">
        <v>7</v>
      </c>
      <c r="D122" s="68">
        <v>60</v>
      </c>
      <c r="E122" s="68" t="s">
        <v>51</v>
      </c>
      <c r="F122" s="68" t="s">
        <v>331</v>
      </c>
      <c r="G122" s="68" t="s">
        <v>332</v>
      </c>
      <c r="H122" s="70">
        <v>0.7</v>
      </c>
      <c r="I122" s="68" t="s">
        <v>719</v>
      </c>
      <c r="J122" s="68" t="s">
        <v>195</v>
      </c>
      <c r="K122" s="68"/>
      <c r="L122" s="156" t="s">
        <v>14</v>
      </c>
      <c r="M122" s="169"/>
      <c r="N122" s="170"/>
      <c r="O122" s="17">
        <f>IFERROR(IF(OR(EXACT($I122,"Atención de solicitudes (solicitudes resueltas / solicitudes recibidas)"),EXACT($I122,"Cumplimiento (criterios cumplidos / criterios establecidos)")),(N122/M122)*1,(N122/$H122)*1),0)</f>
        <v>0</v>
      </c>
      <c r="P122" s="172"/>
      <c r="Q122" s="62"/>
      <c r="R122" s="62"/>
      <c r="S122" s="18">
        <f>IFERROR(IF(OR(EXACT($I122,"Atención de solicitudes (solicitudes resueltas / solicitudes recibidas)"),EXACT($I122,"Cumplimiento (criterios cumplidos / criterios establecidos)")),(R122/Q122)*1,(R122/$H122)*1),0)</f>
        <v>0</v>
      </c>
      <c r="T122" s="10"/>
      <c r="U122" s="119"/>
      <c r="V122" s="119"/>
      <c r="W122" s="17">
        <f>IFERROR(IF(OR(EXACT($I122,"Atención de solicitudes (solicitudes resueltas / solicitudes recibidas)"),EXACT($I122,"Cumplimiento (criterios cumplidos / criterios establecidos)")),(V122/U122)*1,(V122/$H122)*1),0)</f>
        <v>0</v>
      </c>
      <c r="X122" s="217"/>
      <c r="Y122" s="62"/>
      <c r="Z122" s="62"/>
      <c r="AA122" s="18">
        <f>IFERROR(IF(OR(EXACT($I122,"Atención de solicitudes (solicitudes resueltas / solicitudes recibidas)"),EXACT($I122,"Cumplimiento (criterios cumplidos / criterios establecidos)")),(Z122/Y122)*1,(Z122/$H122)*1),0)</f>
        <v>0</v>
      </c>
      <c r="AB122" s="52"/>
      <c r="AC122" s="19"/>
      <c r="AD122" s="11"/>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row>
    <row r="123" spans="1:62" s="8" customFormat="1" ht="48" hidden="1" thickBot="1">
      <c r="A123" s="6"/>
      <c r="B123" s="67">
        <v>116</v>
      </c>
      <c r="C123" s="68" t="s">
        <v>7</v>
      </c>
      <c r="D123" s="68" t="s">
        <v>333</v>
      </c>
      <c r="E123" s="68" t="s">
        <v>51</v>
      </c>
      <c r="F123" s="68" t="s">
        <v>334</v>
      </c>
      <c r="G123" s="68" t="s">
        <v>335</v>
      </c>
      <c r="H123" s="72">
        <v>1</v>
      </c>
      <c r="I123" s="68" t="s">
        <v>718</v>
      </c>
      <c r="J123" s="68" t="s">
        <v>195</v>
      </c>
      <c r="K123" s="68"/>
      <c r="L123" s="156" t="s">
        <v>14</v>
      </c>
      <c r="M123" s="169">
        <v>0</v>
      </c>
      <c r="N123" s="170"/>
      <c r="O123" s="171">
        <f t="shared" si="59"/>
        <v>0</v>
      </c>
      <c r="P123" s="172"/>
      <c r="Q123" s="193">
        <f t="shared" ref="Q123:Q129" si="74">N123</f>
        <v>0</v>
      </c>
      <c r="R123" s="62"/>
      <c r="S123" s="18">
        <f t="shared" ref="S123:S129" si="75">IF(OR(EXACT($I123,"Atención de solicitudes (solicitudes resueltas / solicitudes recibidas)"),EXACT($I123,"Cumplimiento (criterios cumplidos / criterios establecidos)")),(Q123/Q123)*1,((Q123+R123)/$H123)*1)</f>
        <v>0</v>
      </c>
      <c r="T123" s="10"/>
      <c r="U123" s="119">
        <f t="shared" ref="U123:U129" si="76">Q123+R123</f>
        <v>0</v>
      </c>
      <c r="V123" s="119">
        <v>0.3</v>
      </c>
      <c r="W123" s="17">
        <f t="shared" ref="W123:W129" si="77">IF(OR(EXACT($I123,"Atención de solicitudes (solicitudes resueltas / solicitudes recibidas)"),EXACT($I123,"Cumplimiento (criterios cumplidos / criterios establecidos)")),(U123/U123)*1,((U123+V123)/$H123)*1)</f>
        <v>0.3</v>
      </c>
      <c r="X123" s="217" t="s">
        <v>1010</v>
      </c>
      <c r="Y123" s="118">
        <f t="shared" ref="Y123:Y129" si="78">U123+V123</f>
        <v>0.3</v>
      </c>
      <c r="Z123" s="62"/>
      <c r="AA123" s="18">
        <f t="shared" ref="AA123:AA129" si="79">IF(OR(EXACT($I123,"Atención de solicitudes (solicitudes resueltas / solicitudes recibidas)"),EXACT($I123,"Cumplimiento (criterios cumplidos / criterios establecidos)")),(Y123/Y123)*1,((Y123+Z123)/$H123)*1)</f>
        <v>0.3</v>
      </c>
      <c r="AB123" s="52"/>
      <c r="AC123" s="120"/>
      <c r="AD123" s="11"/>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row>
    <row r="124" spans="1:62" s="8" customFormat="1" ht="48" hidden="1" thickBot="1">
      <c r="A124" s="6"/>
      <c r="B124" s="67">
        <v>117</v>
      </c>
      <c r="C124" s="68" t="s">
        <v>8</v>
      </c>
      <c r="D124" s="68">
        <v>70</v>
      </c>
      <c r="E124" s="68" t="s">
        <v>51</v>
      </c>
      <c r="F124" s="68" t="s">
        <v>336</v>
      </c>
      <c r="G124" s="68" t="s">
        <v>337</v>
      </c>
      <c r="H124" s="72">
        <v>1</v>
      </c>
      <c r="I124" s="68" t="s">
        <v>718</v>
      </c>
      <c r="J124" s="68" t="s">
        <v>195</v>
      </c>
      <c r="K124" s="68"/>
      <c r="L124" s="156" t="s">
        <v>12</v>
      </c>
      <c r="M124" s="169">
        <v>0</v>
      </c>
      <c r="N124" s="170"/>
      <c r="O124" s="171">
        <f t="shared" si="59"/>
        <v>0</v>
      </c>
      <c r="P124" s="172"/>
      <c r="Q124" s="193">
        <f t="shared" si="74"/>
        <v>0</v>
      </c>
      <c r="R124" s="62">
        <v>0.3</v>
      </c>
      <c r="S124" s="18">
        <f t="shared" si="75"/>
        <v>0.3</v>
      </c>
      <c r="T124" s="10" t="s">
        <v>930</v>
      </c>
      <c r="U124" s="119">
        <f t="shared" si="76"/>
        <v>0.3</v>
      </c>
      <c r="V124" s="119"/>
      <c r="W124" s="17">
        <f t="shared" si="77"/>
        <v>0.3</v>
      </c>
      <c r="X124" s="217"/>
      <c r="Y124" s="118">
        <f t="shared" si="78"/>
        <v>0.3</v>
      </c>
      <c r="Z124" s="62"/>
      <c r="AA124" s="18">
        <f t="shared" si="79"/>
        <v>0.3</v>
      </c>
      <c r="AB124" s="52"/>
      <c r="AC124" s="120"/>
      <c r="AD124" s="11"/>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row>
    <row r="125" spans="1:62" s="8" customFormat="1" ht="48" hidden="1" thickBot="1">
      <c r="A125" s="6"/>
      <c r="B125" s="67">
        <v>118</v>
      </c>
      <c r="C125" s="68" t="s">
        <v>7</v>
      </c>
      <c r="D125" s="68" t="s">
        <v>338</v>
      </c>
      <c r="E125" s="68" t="s">
        <v>51</v>
      </c>
      <c r="F125" s="68" t="s">
        <v>339</v>
      </c>
      <c r="G125" s="68" t="s">
        <v>340</v>
      </c>
      <c r="H125" s="72">
        <v>1</v>
      </c>
      <c r="I125" s="68" t="s">
        <v>718</v>
      </c>
      <c r="J125" s="68" t="s">
        <v>195</v>
      </c>
      <c r="K125" s="68" t="s">
        <v>311</v>
      </c>
      <c r="L125" s="156" t="s">
        <v>14</v>
      </c>
      <c r="M125" s="169">
        <v>0</v>
      </c>
      <c r="N125" s="170"/>
      <c r="O125" s="171">
        <f t="shared" si="59"/>
        <v>0</v>
      </c>
      <c r="P125" s="172"/>
      <c r="Q125" s="193">
        <f t="shared" si="74"/>
        <v>0</v>
      </c>
      <c r="R125" s="62"/>
      <c r="S125" s="18">
        <f t="shared" si="75"/>
        <v>0</v>
      </c>
      <c r="T125" s="10"/>
      <c r="U125" s="119">
        <f t="shared" si="76"/>
        <v>0</v>
      </c>
      <c r="V125" s="119">
        <v>0.1</v>
      </c>
      <c r="W125" s="17">
        <f t="shared" si="77"/>
        <v>0.1</v>
      </c>
      <c r="X125" s="217" t="s">
        <v>1011</v>
      </c>
      <c r="Y125" s="118">
        <f t="shared" si="78"/>
        <v>0.1</v>
      </c>
      <c r="Z125" s="62"/>
      <c r="AA125" s="18">
        <f t="shared" si="79"/>
        <v>0.1</v>
      </c>
      <c r="AB125" s="52"/>
      <c r="AC125" s="120"/>
      <c r="AD125" s="11"/>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row>
    <row r="126" spans="1:62" s="8" customFormat="1" ht="48" hidden="1" thickBot="1">
      <c r="A126" s="6"/>
      <c r="B126" s="67">
        <v>119</v>
      </c>
      <c r="C126" s="68" t="s">
        <v>7</v>
      </c>
      <c r="D126" s="68" t="s">
        <v>338</v>
      </c>
      <c r="E126" s="68" t="s">
        <v>51</v>
      </c>
      <c r="F126" s="68" t="s">
        <v>341</v>
      </c>
      <c r="G126" s="68" t="s">
        <v>342</v>
      </c>
      <c r="H126" s="72">
        <v>1</v>
      </c>
      <c r="I126" s="68" t="s">
        <v>718</v>
      </c>
      <c r="J126" s="68" t="s">
        <v>195</v>
      </c>
      <c r="K126" s="68" t="s">
        <v>311</v>
      </c>
      <c r="L126" s="156" t="s">
        <v>14</v>
      </c>
      <c r="M126" s="169">
        <v>0</v>
      </c>
      <c r="N126" s="170"/>
      <c r="O126" s="171">
        <f t="shared" si="59"/>
        <v>0</v>
      </c>
      <c r="P126" s="172"/>
      <c r="Q126" s="193">
        <f t="shared" si="74"/>
        <v>0</v>
      </c>
      <c r="R126" s="62"/>
      <c r="S126" s="18">
        <f t="shared" si="75"/>
        <v>0</v>
      </c>
      <c r="T126" s="10"/>
      <c r="U126" s="119">
        <f t="shared" si="76"/>
        <v>0</v>
      </c>
      <c r="V126" s="119">
        <v>0.1</v>
      </c>
      <c r="W126" s="17">
        <f t="shared" si="77"/>
        <v>0.1</v>
      </c>
      <c r="X126" s="217" t="s">
        <v>1011</v>
      </c>
      <c r="Y126" s="118">
        <f t="shared" si="78"/>
        <v>0.1</v>
      </c>
      <c r="Z126" s="62"/>
      <c r="AA126" s="18">
        <f t="shared" si="79"/>
        <v>0.1</v>
      </c>
      <c r="AB126" s="52"/>
      <c r="AC126" s="120"/>
      <c r="AD126" s="11"/>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row>
    <row r="127" spans="1:62" s="8" customFormat="1" ht="48" hidden="1" thickBot="1">
      <c r="A127" s="6"/>
      <c r="B127" s="67">
        <v>120</v>
      </c>
      <c r="C127" s="68" t="s">
        <v>7</v>
      </c>
      <c r="D127" s="68" t="s">
        <v>343</v>
      </c>
      <c r="E127" s="68" t="s">
        <v>51</v>
      </c>
      <c r="F127" s="68" t="s">
        <v>344</v>
      </c>
      <c r="G127" s="68" t="s">
        <v>345</v>
      </c>
      <c r="H127" s="72">
        <v>1</v>
      </c>
      <c r="I127" s="68" t="s">
        <v>718</v>
      </c>
      <c r="J127" s="68" t="s">
        <v>195</v>
      </c>
      <c r="K127" s="68" t="s">
        <v>150</v>
      </c>
      <c r="L127" s="156" t="s">
        <v>12</v>
      </c>
      <c r="M127" s="169">
        <v>0</v>
      </c>
      <c r="N127" s="170"/>
      <c r="O127" s="171">
        <f t="shared" si="59"/>
        <v>0</v>
      </c>
      <c r="P127" s="172"/>
      <c r="Q127" s="193">
        <f t="shared" si="74"/>
        <v>0</v>
      </c>
      <c r="R127" s="62">
        <v>0.3</v>
      </c>
      <c r="S127" s="18">
        <f t="shared" si="75"/>
        <v>0.3</v>
      </c>
      <c r="T127" s="10" t="s">
        <v>931</v>
      </c>
      <c r="U127" s="119">
        <f t="shared" si="76"/>
        <v>0.3</v>
      </c>
      <c r="V127" s="119">
        <v>0.2</v>
      </c>
      <c r="W127" s="17">
        <f t="shared" si="77"/>
        <v>0.5</v>
      </c>
      <c r="X127" s="217" t="s">
        <v>1012</v>
      </c>
      <c r="Y127" s="118">
        <f t="shared" si="78"/>
        <v>0.5</v>
      </c>
      <c r="Z127" s="62"/>
      <c r="AA127" s="18">
        <f t="shared" si="79"/>
        <v>0.5</v>
      </c>
      <c r="AB127" s="52"/>
      <c r="AC127" s="120"/>
      <c r="AD127" s="11"/>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row>
    <row r="128" spans="1:62" s="8" customFormat="1" ht="48" hidden="1" thickBot="1">
      <c r="A128" s="6"/>
      <c r="B128" s="67">
        <v>121</v>
      </c>
      <c r="C128" s="68" t="s">
        <v>8</v>
      </c>
      <c r="D128" s="68">
        <v>106</v>
      </c>
      <c r="E128" s="68" t="s">
        <v>51</v>
      </c>
      <c r="F128" s="68" t="s">
        <v>346</v>
      </c>
      <c r="G128" s="68" t="s">
        <v>347</v>
      </c>
      <c r="H128" s="72">
        <v>1</v>
      </c>
      <c r="I128" s="68" t="s">
        <v>718</v>
      </c>
      <c r="J128" s="68" t="s">
        <v>348</v>
      </c>
      <c r="K128" s="68" t="s">
        <v>311</v>
      </c>
      <c r="L128" s="156" t="s">
        <v>14</v>
      </c>
      <c r="M128" s="169">
        <v>0</v>
      </c>
      <c r="N128" s="170"/>
      <c r="O128" s="171">
        <f t="shared" si="59"/>
        <v>0</v>
      </c>
      <c r="P128" s="172"/>
      <c r="Q128" s="193">
        <f t="shared" si="74"/>
        <v>0</v>
      </c>
      <c r="R128" s="62"/>
      <c r="S128" s="18">
        <f t="shared" si="75"/>
        <v>0</v>
      </c>
      <c r="T128" s="10"/>
      <c r="U128" s="119">
        <f t="shared" si="76"/>
        <v>0</v>
      </c>
      <c r="V128" s="119"/>
      <c r="W128" s="17">
        <f t="shared" si="77"/>
        <v>0</v>
      </c>
      <c r="X128" s="217"/>
      <c r="Y128" s="118">
        <f t="shared" si="78"/>
        <v>0</v>
      </c>
      <c r="Z128" s="62"/>
      <c r="AA128" s="18">
        <f t="shared" si="79"/>
        <v>0</v>
      </c>
      <c r="AB128" s="52"/>
      <c r="AC128" s="120"/>
      <c r="AD128" s="11"/>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row>
    <row r="129" spans="1:62" s="8" customFormat="1" ht="48" hidden="1" thickBot="1">
      <c r="A129" s="6"/>
      <c r="B129" s="67">
        <v>122</v>
      </c>
      <c r="C129" s="68" t="s">
        <v>8</v>
      </c>
      <c r="D129" s="68">
        <v>246</v>
      </c>
      <c r="E129" s="68" t="s">
        <v>51</v>
      </c>
      <c r="F129" s="68" t="s">
        <v>349</v>
      </c>
      <c r="G129" s="68" t="s">
        <v>350</v>
      </c>
      <c r="H129" s="72">
        <v>1</v>
      </c>
      <c r="I129" s="68" t="s">
        <v>718</v>
      </c>
      <c r="J129" s="68" t="s">
        <v>195</v>
      </c>
      <c r="K129" s="68"/>
      <c r="L129" s="156" t="s">
        <v>12</v>
      </c>
      <c r="M129" s="169">
        <v>0</v>
      </c>
      <c r="N129" s="170"/>
      <c r="O129" s="171">
        <f t="shared" si="59"/>
        <v>0</v>
      </c>
      <c r="P129" s="172"/>
      <c r="Q129" s="193">
        <f t="shared" si="74"/>
        <v>0</v>
      </c>
      <c r="R129" s="62">
        <v>0</v>
      </c>
      <c r="S129" s="18">
        <f t="shared" si="75"/>
        <v>0</v>
      </c>
      <c r="T129" s="10" t="s">
        <v>932</v>
      </c>
      <c r="U129" s="119">
        <f t="shared" si="76"/>
        <v>0</v>
      </c>
      <c r="V129" s="119"/>
      <c r="W129" s="17">
        <f t="shared" si="77"/>
        <v>0</v>
      </c>
      <c r="X129" s="217" t="s">
        <v>1013</v>
      </c>
      <c r="Y129" s="118">
        <f t="shared" si="78"/>
        <v>0</v>
      </c>
      <c r="Z129" s="62"/>
      <c r="AA129" s="18">
        <f t="shared" si="79"/>
        <v>0</v>
      </c>
      <c r="AB129" s="52"/>
      <c r="AC129" s="120"/>
      <c r="AD129" s="11"/>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row>
    <row r="130" spans="1:62" s="8" customFormat="1" ht="111" hidden="1" thickBot="1">
      <c r="A130" s="6"/>
      <c r="B130" s="67">
        <v>123</v>
      </c>
      <c r="C130" s="68" t="s">
        <v>7</v>
      </c>
      <c r="D130" s="68">
        <v>1</v>
      </c>
      <c r="E130" s="68" t="s">
        <v>51</v>
      </c>
      <c r="F130" s="68" t="s">
        <v>351</v>
      </c>
      <c r="G130" s="68" t="s">
        <v>352</v>
      </c>
      <c r="H130" s="70">
        <v>1</v>
      </c>
      <c r="I130" s="68" t="s">
        <v>719</v>
      </c>
      <c r="J130" s="68" t="s">
        <v>238</v>
      </c>
      <c r="K130" s="68"/>
      <c r="L130" s="156" t="s">
        <v>11</v>
      </c>
      <c r="M130" s="179">
        <v>2</v>
      </c>
      <c r="N130" s="180">
        <v>2</v>
      </c>
      <c r="O130" s="17">
        <f>IFERROR(IF(OR(EXACT($I130,"Atención de solicitudes (solicitudes resueltas / solicitudes recibidas)"),EXACT($I130,"Cumplimiento (criterios cumplidos / criterios establecidos)")),(N130/M130)*1,(N130/$H130)*1),0)</f>
        <v>1</v>
      </c>
      <c r="P130" s="183" t="s">
        <v>790</v>
      </c>
      <c r="Q130" s="62">
        <v>2</v>
      </c>
      <c r="R130" s="62">
        <v>2</v>
      </c>
      <c r="S130" s="18">
        <f>IFERROR(IF(OR(EXACT($I130,"Atención de solicitudes (solicitudes resueltas / solicitudes recibidas)"),EXACT($I130,"Cumplimiento (criterios cumplidos / criterios establecidos)")),(R130/Q130)*1,(R130/$H130)*1),0)</f>
        <v>1</v>
      </c>
      <c r="T130" s="10" t="s">
        <v>933</v>
      </c>
      <c r="U130" s="119">
        <v>2</v>
      </c>
      <c r="V130" s="119">
        <v>2</v>
      </c>
      <c r="W130" s="17">
        <f>IFERROR(IF(OR(EXACT($I130,"Atención de solicitudes (solicitudes resueltas / solicitudes recibidas)"),EXACT($I130,"Cumplimiento (criterios cumplidos / criterios establecidos)")),(V130/U130)*1,(V130/$H130)*1),0)</f>
        <v>1</v>
      </c>
      <c r="X130" s="217" t="s">
        <v>933</v>
      </c>
      <c r="Y130" s="62"/>
      <c r="Z130" s="62"/>
      <c r="AA130" s="18">
        <f>IFERROR(IF(OR(EXACT($I130,"Atención de solicitudes (solicitudes resueltas / solicitudes recibidas)"),EXACT($I130,"Cumplimiento (criterios cumplidos / criterios establecidos)")),(Z130/Y130)*1,(Z130/$H130)*1),0)</f>
        <v>0</v>
      </c>
      <c r="AB130" s="52"/>
      <c r="AC130" s="19"/>
      <c r="AD130" s="11"/>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row>
    <row r="131" spans="1:62" s="8" customFormat="1" ht="79.5" hidden="1" thickBot="1">
      <c r="A131" s="6"/>
      <c r="B131" s="67">
        <v>124</v>
      </c>
      <c r="C131" s="68" t="s">
        <v>7</v>
      </c>
      <c r="D131" s="68">
        <v>2</v>
      </c>
      <c r="E131" s="68" t="s">
        <v>51</v>
      </c>
      <c r="F131" s="68" t="s">
        <v>353</v>
      </c>
      <c r="G131" s="68" t="s">
        <v>354</v>
      </c>
      <c r="H131" s="72">
        <v>1</v>
      </c>
      <c r="I131" s="68" t="s">
        <v>718</v>
      </c>
      <c r="J131" s="68" t="s">
        <v>238</v>
      </c>
      <c r="K131" s="68"/>
      <c r="L131" s="156" t="s">
        <v>14</v>
      </c>
      <c r="M131" s="179">
        <v>0</v>
      </c>
      <c r="N131" s="180">
        <v>0</v>
      </c>
      <c r="O131" s="181">
        <f t="shared" si="59"/>
        <v>0</v>
      </c>
      <c r="P131" s="182" t="s">
        <v>789</v>
      </c>
      <c r="Q131" s="193">
        <f>N131</f>
        <v>0</v>
      </c>
      <c r="R131" s="62">
        <v>0</v>
      </c>
      <c r="S131" s="18">
        <f>IF(OR(EXACT($I131,"Atención de solicitudes (solicitudes resueltas / solicitudes recibidas)"),EXACT($I131,"Cumplimiento (criterios cumplidos / criterios establecidos)")),(Q131/Q131)*1,((Q131+R131)/$H131)*1)</f>
        <v>0</v>
      </c>
      <c r="T131" s="10" t="s">
        <v>934</v>
      </c>
      <c r="U131" s="119">
        <f>Q131+R131</f>
        <v>0</v>
      </c>
      <c r="V131" s="119">
        <v>0</v>
      </c>
      <c r="W131" s="17">
        <f>IF(OR(EXACT($I131,"Atención de solicitudes (solicitudes resueltas / solicitudes recibidas)"),EXACT($I131,"Cumplimiento (criterios cumplidos / criterios establecidos)")),(U131/U131)*1,((U131+V131)/$H131)*1)</f>
        <v>0</v>
      </c>
      <c r="X131" s="217" t="s">
        <v>1014</v>
      </c>
      <c r="Y131" s="118">
        <f>U131+V131</f>
        <v>0</v>
      </c>
      <c r="Z131" s="62"/>
      <c r="AA131" s="18">
        <f>IF(OR(EXACT($I131,"Atención de solicitudes (solicitudes resueltas / solicitudes recibidas)"),EXACT($I131,"Cumplimiento (criterios cumplidos / criterios establecidos)")),(Y131/Y131)*1,((Y131+Z131)/$H131)*1)</f>
        <v>0</v>
      </c>
      <c r="AB131" s="52"/>
      <c r="AC131" s="120"/>
      <c r="AD131" s="11"/>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row>
    <row r="132" spans="1:62" s="8" customFormat="1" ht="111" hidden="1" thickBot="1">
      <c r="A132" s="6"/>
      <c r="B132" s="67">
        <v>125</v>
      </c>
      <c r="C132" s="68" t="s">
        <v>7</v>
      </c>
      <c r="D132" s="68" t="s">
        <v>355</v>
      </c>
      <c r="E132" s="68" t="s">
        <v>51</v>
      </c>
      <c r="F132" s="68" t="s">
        <v>356</v>
      </c>
      <c r="G132" s="68" t="s">
        <v>357</v>
      </c>
      <c r="H132" s="70">
        <v>1</v>
      </c>
      <c r="I132" s="68" t="s">
        <v>719</v>
      </c>
      <c r="J132" s="68" t="s">
        <v>238</v>
      </c>
      <c r="K132" s="68" t="s">
        <v>358</v>
      </c>
      <c r="L132" s="156" t="s">
        <v>11</v>
      </c>
      <c r="M132" s="179">
        <v>1</v>
      </c>
      <c r="N132" s="180">
        <v>1</v>
      </c>
      <c r="O132" s="17">
        <f>IFERROR(IF(OR(EXACT($I132,"Atención de solicitudes (solicitudes resueltas / solicitudes recibidas)"),EXACT($I132,"Cumplimiento (criterios cumplidos / criterios establecidos)")),(N132/M132)*1,(N132/$H132)*1),0)</f>
        <v>1</v>
      </c>
      <c r="P132" s="182" t="s">
        <v>791</v>
      </c>
      <c r="Q132" s="62">
        <v>1</v>
      </c>
      <c r="R132" s="62">
        <v>1</v>
      </c>
      <c r="S132" s="18">
        <f>IFERROR(IF(OR(EXACT($I132,"Atención de solicitudes (solicitudes resueltas / solicitudes recibidas)"),EXACT($I132,"Cumplimiento (criterios cumplidos / criterios establecidos)")),(R132/Q132)*1,(R132/$H132)*1),0)</f>
        <v>1</v>
      </c>
      <c r="T132" s="10" t="s">
        <v>935</v>
      </c>
      <c r="U132" s="119">
        <v>0</v>
      </c>
      <c r="V132" s="119">
        <v>0</v>
      </c>
      <c r="W132" s="17">
        <f>IFERROR(IF(OR(EXACT($I132,"Atención de solicitudes (solicitudes resueltas / solicitudes recibidas)"),EXACT($I132,"Cumplimiento (criterios cumplidos / criterios establecidos)")),(V132/U132)*1,(V132/$H132)*1),0)</f>
        <v>0</v>
      </c>
      <c r="X132" s="217" t="s">
        <v>1015</v>
      </c>
      <c r="Y132" s="62"/>
      <c r="Z132" s="62"/>
      <c r="AA132" s="18">
        <f>IFERROR(IF(OR(EXACT($I132,"Atención de solicitudes (solicitudes resueltas / solicitudes recibidas)"),EXACT($I132,"Cumplimiento (criterios cumplidos / criterios establecidos)")),(Z132/Y132)*1,(Z132/$H132)*1),0)</f>
        <v>0</v>
      </c>
      <c r="AB132" s="52"/>
      <c r="AC132" s="19"/>
      <c r="AD132" s="11"/>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row>
    <row r="133" spans="1:62" s="8" customFormat="1" ht="48" hidden="1" thickBot="1">
      <c r="A133" s="6"/>
      <c r="B133" s="67">
        <v>126</v>
      </c>
      <c r="C133" s="68" t="s">
        <v>7</v>
      </c>
      <c r="D133" s="68" t="s">
        <v>359</v>
      </c>
      <c r="E133" s="68" t="s">
        <v>51</v>
      </c>
      <c r="F133" s="68" t="s">
        <v>360</v>
      </c>
      <c r="G133" s="68" t="s">
        <v>361</v>
      </c>
      <c r="H133" s="70">
        <v>1</v>
      </c>
      <c r="I133" s="68" t="s">
        <v>717</v>
      </c>
      <c r="J133" s="68" t="s">
        <v>238</v>
      </c>
      <c r="K133" s="68" t="s">
        <v>362</v>
      </c>
      <c r="L133" s="156" t="s">
        <v>11</v>
      </c>
      <c r="M133" s="179">
        <v>1</v>
      </c>
      <c r="N133" s="180">
        <v>1</v>
      </c>
      <c r="O133" s="17">
        <f>IFERROR(IF(OR(EXACT($I133,"Atención de solicitudes (solicitudes resueltas / solicitudes recibidas)"),EXACT($I133,"Cumplimiento (criterios cumplidos / criterios establecidos)")),(N133/M133)*1,(N133/$H133)*1),0)</f>
        <v>1</v>
      </c>
      <c r="P133" s="182" t="s">
        <v>792</v>
      </c>
      <c r="Q133" s="62">
        <v>1</v>
      </c>
      <c r="R133" s="62">
        <v>1</v>
      </c>
      <c r="S133" s="18">
        <f>IFERROR(IF(OR(EXACT($I133,"Atención de solicitudes (solicitudes resueltas / solicitudes recibidas)"),EXACT($I133,"Cumplimiento (criterios cumplidos / criterios establecidos)")),(R133/Q133)*1,(R133/$H133)*1),0)</f>
        <v>1</v>
      </c>
      <c r="T133" s="10" t="s">
        <v>792</v>
      </c>
      <c r="U133" s="119">
        <v>1</v>
      </c>
      <c r="V133" s="119">
        <v>1</v>
      </c>
      <c r="W133" s="17">
        <f>IFERROR(IF(OR(EXACT($I133,"Atención de solicitudes (solicitudes resueltas / solicitudes recibidas)"),EXACT($I133,"Cumplimiento (criterios cumplidos / criterios establecidos)")),(V133/U133)*1,(V133/$H133)*1),0)</f>
        <v>1</v>
      </c>
      <c r="X133" s="217" t="s">
        <v>792</v>
      </c>
      <c r="Y133" s="62"/>
      <c r="Z133" s="62"/>
      <c r="AA133" s="18">
        <f>IFERROR(IF(OR(EXACT($I133,"Atención de solicitudes (solicitudes resueltas / solicitudes recibidas)"),EXACT($I133,"Cumplimiento (criterios cumplidos / criterios establecidos)")),(Z133/Y133)*1,(Z133/$H133)*1),0)</f>
        <v>0</v>
      </c>
      <c r="AB133" s="52"/>
      <c r="AC133" s="19"/>
      <c r="AD133" s="11"/>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row>
    <row r="134" spans="1:62" s="8" customFormat="1" ht="48" hidden="1" thickBot="1">
      <c r="A134" s="6"/>
      <c r="B134" s="67">
        <v>127</v>
      </c>
      <c r="C134" s="68" t="s">
        <v>7</v>
      </c>
      <c r="D134" s="68" t="s">
        <v>363</v>
      </c>
      <c r="E134" s="68" t="s">
        <v>51</v>
      </c>
      <c r="F134" s="68" t="s">
        <v>364</v>
      </c>
      <c r="G134" s="68" t="s">
        <v>365</v>
      </c>
      <c r="H134" s="70">
        <v>1</v>
      </c>
      <c r="I134" s="68" t="s">
        <v>717</v>
      </c>
      <c r="J134" s="68" t="s">
        <v>238</v>
      </c>
      <c r="K134" s="68"/>
      <c r="L134" s="156" t="s">
        <v>11</v>
      </c>
      <c r="M134" s="179">
        <v>1</v>
      </c>
      <c r="N134" s="180">
        <v>1</v>
      </c>
      <c r="O134" s="17">
        <f>IFERROR(IF(OR(EXACT($I134,"Atención de solicitudes (solicitudes resueltas / solicitudes recibidas)"),EXACT($I134,"Cumplimiento (criterios cumplidos / criterios establecidos)")),(N134/M134)*1,(N134/$H134)*1),0)</f>
        <v>1</v>
      </c>
      <c r="P134" s="182" t="s">
        <v>793</v>
      </c>
      <c r="Q134" s="62">
        <v>1</v>
      </c>
      <c r="R134" s="62">
        <v>1</v>
      </c>
      <c r="S134" s="18">
        <f>IFERROR(IF(OR(EXACT($I134,"Atención de solicitudes (solicitudes resueltas / solicitudes recibidas)"),EXACT($I134,"Cumplimiento (criterios cumplidos / criterios establecidos)")),(R134/Q134)*1,(R134/$H134)*1),0)</f>
        <v>1</v>
      </c>
      <c r="T134" s="10" t="s">
        <v>936</v>
      </c>
      <c r="U134" s="119">
        <v>1</v>
      </c>
      <c r="V134" s="119">
        <v>1</v>
      </c>
      <c r="W134" s="17">
        <f>IFERROR(IF(OR(EXACT($I134,"Atención de solicitudes (solicitudes resueltas / solicitudes recibidas)"),EXACT($I134,"Cumplimiento (criterios cumplidos / criterios establecidos)")),(V134/U134)*1,(V134/$H134)*1),0)</f>
        <v>1</v>
      </c>
      <c r="X134" s="217" t="s">
        <v>936</v>
      </c>
      <c r="Y134" s="62"/>
      <c r="Z134" s="62"/>
      <c r="AA134" s="18">
        <f>IFERROR(IF(OR(EXACT($I134,"Atención de solicitudes (solicitudes resueltas / solicitudes recibidas)"),EXACT($I134,"Cumplimiento (criterios cumplidos / criterios establecidos)")),(Z134/Y134)*1,(Z134/$H134)*1),0)</f>
        <v>0</v>
      </c>
      <c r="AB134" s="52"/>
      <c r="AC134" s="19"/>
      <c r="AD134" s="11"/>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row>
    <row r="135" spans="1:62" s="8" customFormat="1" ht="221.25" hidden="1" thickBot="1">
      <c r="A135" s="6"/>
      <c r="B135" s="67">
        <v>128</v>
      </c>
      <c r="C135" s="68" t="s">
        <v>7</v>
      </c>
      <c r="D135" s="68" t="s">
        <v>366</v>
      </c>
      <c r="E135" s="68" t="s">
        <v>51</v>
      </c>
      <c r="F135" s="68" t="s">
        <v>367</v>
      </c>
      <c r="G135" s="68" t="s">
        <v>368</v>
      </c>
      <c r="H135" s="70">
        <v>1</v>
      </c>
      <c r="I135" s="68" t="s">
        <v>717</v>
      </c>
      <c r="J135" s="68" t="s">
        <v>238</v>
      </c>
      <c r="K135" s="68"/>
      <c r="L135" s="156" t="s">
        <v>11</v>
      </c>
      <c r="M135" s="179">
        <v>4</v>
      </c>
      <c r="N135" s="180">
        <v>4</v>
      </c>
      <c r="O135" s="17">
        <f>IFERROR(IF(OR(EXACT($I135,"Atención de solicitudes (solicitudes resueltas / solicitudes recibidas)"),EXACT($I135,"Cumplimiento (criterios cumplidos / criterios establecidos)")),(N135/M135)*1,(N135/$H135)*1),0)</f>
        <v>1</v>
      </c>
      <c r="P135" s="182" t="s">
        <v>794</v>
      </c>
      <c r="Q135" s="62">
        <v>1</v>
      </c>
      <c r="R135" s="62">
        <v>1</v>
      </c>
      <c r="S135" s="18">
        <f>IFERROR(IF(OR(EXACT($I135,"Atención de solicitudes (solicitudes resueltas / solicitudes recibidas)"),EXACT($I135,"Cumplimiento (criterios cumplidos / criterios establecidos)")),(R135/Q135)*1,(R135/$H135)*1),0)</f>
        <v>1</v>
      </c>
      <c r="T135" s="10" t="s">
        <v>937</v>
      </c>
      <c r="U135" s="119">
        <v>1</v>
      </c>
      <c r="V135" s="119">
        <v>1</v>
      </c>
      <c r="W135" s="17">
        <f>IFERROR(IF(OR(EXACT($I135,"Atención de solicitudes (solicitudes resueltas / solicitudes recibidas)"),EXACT($I135,"Cumplimiento (criterios cumplidos / criterios establecidos)")),(V135/U135)*1,(V135/$H135)*1),0)</f>
        <v>1</v>
      </c>
      <c r="X135" s="217" t="s">
        <v>1016</v>
      </c>
      <c r="Y135" s="62"/>
      <c r="Z135" s="62"/>
      <c r="AA135" s="18">
        <f>IFERROR(IF(OR(EXACT($I135,"Atención de solicitudes (solicitudes resueltas / solicitudes recibidas)"),EXACT($I135,"Cumplimiento (criterios cumplidos / criterios establecidos)")),(Z135/Y135)*1,(Z135/$H135)*1),0)</f>
        <v>0</v>
      </c>
      <c r="AB135" s="52"/>
      <c r="AC135" s="19"/>
      <c r="AD135" s="11"/>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row>
    <row r="136" spans="1:62" s="8" customFormat="1" ht="79.5" hidden="1" thickBot="1">
      <c r="A136" s="6"/>
      <c r="B136" s="67">
        <v>129</v>
      </c>
      <c r="C136" s="68" t="s">
        <v>7</v>
      </c>
      <c r="D136" s="68" t="s">
        <v>369</v>
      </c>
      <c r="E136" s="68" t="s">
        <v>51</v>
      </c>
      <c r="F136" s="68" t="s">
        <v>370</v>
      </c>
      <c r="G136" s="68" t="s">
        <v>178</v>
      </c>
      <c r="H136" s="72">
        <v>1</v>
      </c>
      <c r="I136" s="68" t="s">
        <v>718</v>
      </c>
      <c r="J136" s="68" t="s">
        <v>238</v>
      </c>
      <c r="K136" s="68"/>
      <c r="L136" s="156" t="s">
        <v>10</v>
      </c>
      <c r="M136" s="179">
        <v>0</v>
      </c>
      <c r="N136" s="180">
        <v>0</v>
      </c>
      <c r="O136" s="181">
        <f t="shared" si="59"/>
        <v>0</v>
      </c>
      <c r="P136" s="182" t="s">
        <v>789</v>
      </c>
      <c r="Q136" s="193">
        <f>N136</f>
        <v>0</v>
      </c>
      <c r="R136" s="62">
        <v>0.8</v>
      </c>
      <c r="S136" s="18">
        <f>IF(OR(EXACT($I136,"Atención de solicitudes (solicitudes resueltas / solicitudes recibidas)"),EXACT($I136,"Cumplimiento (criterios cumplidos / criterios establecidos)")),(Q136/Q136)*1,((Q136+R136)/$H136)*1)</f>
        <v>0.8</v>
      </c>
      <c r="T136" s="10" t="s">
        <v>938</v>
      </c>
      <c r="U136" s="119">
        <f>Q136+R136</f>
        <v>0.8</v>
      </c>
      <c r="V136" s="119">
        <v>0</v>
      </c>
      <c r="W136" s="17">
        <f>IF(OR(EXACT($I136,"Atención de solicitudes (solicitudes resueltas / solicitudes recibidas)"),EXACT($I136,"Cumplimiento (criterios cumplidos / criterios establecidos)")),(U136/U136)*1,((U136+V136)/$H136)*1)</f>
        <v>0.8</v>
      </c>
      <c r="X136" s="217" t="s">
        <v>1017</v>
      </c>
      <c r="Y136" s="118">
        <f>U136+V136</f>
        <v>0.8</v>
      </c>
      <c r="Z136" s="62"/>
      <c r="AA136" s="18">
        <f>IF(OR(EXACT($I136,"Atención de solicitudes (solicitudes resueltas / solicitudes recibidas)"),EXACT($I136,"Cumplimiento (criterios cumplidos / criterios establecidos)")),(Y136/Y136)*1,((Y136+Z136)/$H136)*1)</f>
        <v>0.8</v>
      </c>
      <c r="AB136" s="52"/>
      <c r="AC136" s="120"/>
      <c r="AD136" s="11"/>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row>
    <row r="137" spans="1:62" s="8" customFormat="1" ht="48" hidden="1" thickBot="1">
      <c r="A137" s="6"/>
      <c r="B137" s="67">
        <v>130</v>
      </c>
      <c r="C137" s="68" t="s">
        <v>7</v>
      </c>
      <c r="D137" s="68">
        <v>47</v>
      </c>
      <c r="E137" s="68" t="s">
        <v>51</v>
      </c>
      <c r="F137" s="68" t="s">
        <v>371</v>
      </c>
      <c r="G137" s="68" t="s">
        <v>372</v>
      </c>
      <c r="H137" s="72">
        <v>1</v>
      </c>
      <c r="I137" s="68" t="s">
        <v>718</v>
      </c>
      <c r="J137" s="68" t="s">
        <v>238</v>
      </c>
      <c r="K137" s="68"/>
      <c r="L137" s="156" t="s">
        <v>13</v>
      </c>
      <c r="M137" s="179">
        <v>0</v>
      </c>
      <c r="N137" s="180">
        <v>0.9</v>
      </c>
      <c r="O137" s="181">
        <f t="shared" si="59"/>
        <v>0.9</v>
      </c>
      <c r="P137" s="182" t="s">
        <v>795</v>
      </c>
      <c r="Q137" s="193">
        <f>N137</f>
        <v>0.9</v>
      </c>
      <c r="R137" s="62">
        <v>0</v>
      </c>
      <c r="S137" s="18">
        <f>IF(OR(EXACT($I137,"Atención de solicitudes (solicitudes resueltas / solicitudes recibidas)"),EXACT($I137,"Cumplimiento (criterios cumplidos / criterios establecidos)")),(Q137/Q137)*1,((Q137+R137)/$H137)*1)</f>
        <v>0.9</v>
      </c>
      <c r="T137" s="10" t="s">
        <v>939</v>
      </c>
      <c r="U137" s="119">
        <f>Q137+R137</f>
        <v>0.9</v>
      </c>
      <c r="V137" s="119">
        <v>0.1</v>
      </c>
      <c r="W137" s="17">
        <f>IF(OR(EXACT($I137,"Atención de solicitudes (solicitudes resueltas / solicitudes recibidas)"),EXACT($I137,"Cumplimiento (criterios cumplidos / criterios establecidos)")),(U137/U137)*1,((U137+V137)/$H137)*1)</f>
        <v>1</v>
      </c>
      <c r="X137" s="217" t="s">
        <v>1018</v>
      </c>
      <c r="Y137" s="118">
        <f>U137+V137</f>
        <v>1</v>
      </c>
      <c r="Z137" s="62"/>
      <c r="AA137" s="18">
        <f>IF(OR(EXACT($I137,"Atención de solicitudes (solicitudes resueltas / solicitudes recibidas)"),EXACT($I137,"Cumplimiento (criterios cumplidos / criterios establecidos)")),(Y137/Y137)*1,((Y137+Z137)/$H137)*1)</f>
        <v>1</v>
      </c>
      <c r="AB137" s="52"/>
      <c r="AC137" s="120"/>
      <c r="AD137" s="11"/>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row>
    <row r="138" spans="1:62" s="8" customFormat="1" ht="48" hidden="1" thickBot="1">
      <c r="A138" s="6"/>
      <c r="B138" s="67">
        <v>131</v>
      </c>
      <c r="C138" s="68" t="s">
        <v>7</v>
      </c>
      <c r="D138" s="68">
        <v>48</v>
      </c>
      <c r="E138" s="68" t="s">
        <v>51</v>
      </c>
      <c r="F138" s="68" t="s">
        <v>373</v>
      </c>
      <c r="G138" s="68" t="s">
        <v>374</v>
      </c>
      <c r="H138" s="72">
        <v>1</v>
      </c>
      <c r="I138" s="68" t="s">
        <v>718</v>
      </c>
      <c r="J138" s="68" t="s">
        <v>238</v>
      </c>
      <c r="K138" s="68"/>
      <c r="L138" s="156" t="s">
        <v>13</v>
      </c>
      <c r="M138" s="179">
        <v>0</v>
      </c>
      <c r="N138" s="180">
        <v>0.38</v>
      </c>
      <c r="O138" s="181">
        <f t="shared" si="59"/>
        <v>0.38</v>
      </c>
      <c r="P138" s="182" t="s">
        <v>796</v>
      </c>
      <c r="Q138" s="193">
        <f>N138</f>
        <v>0.38</v>
      </c>
      <c r="R138" s="62">
        <v>0</v>
      </c>
      <c r="S138" s="18">
        <f>IF(OR(EXACT($I138,"Atención de solicitudes (solicitudes resueltas / solicitudes recibidas)"),EXACT($I138,"Cumplimiento (criterios cumplidos / criterios establecidos)")),(Q138/Q138)*1,((Q138+R138)/$H138)*1)</f>
        <v>0.38</v>
      </c>
      <c r="T138" s="10" t="s">
        <v>796</v>
      </c>
      <c r="U138" s="119">
        <f>Q138+R138</f>
        <v>0.38</v>
      </c>
      <c r="V138" s="119">
        <v>0.2</v>
      </c>
      <c r="W138" s="17">
        <f>IF(OR(EXACT($I138,"Atención de solicitudes (solicitudes resueltas / solicitudes recibidas)"),EXACT($I138,"Cumplimiento (criterios cumplidos / criterios establecidos)")),(U138/U138)*1,((U138+V138)/$H138)*1)</f>
        <v>0.58000000000000007</v>
      </c>
      <c r="X138" s="217" t="s">
        <v>796</v>
      </c>
      <c r="Y138" s="118">
        <f>U138+V138</f>
        <v>0.58000000000000007</v>
      </c>
      <c r="Z138" s="62"/>
      <c r="AA138" s="18">
        <f>IF(OR(EXACT($I138,"Atención de solicitudes (solicitudes resueltas / solicitudes recibidas)"),EXACT($I138,"Cumplimiento (criterios cumplidos / criterios establecidos)")),(Y138/Y138)*1,((Y138+Z138)/$H138)*1)</f>
        <v>0.58000000000000007</v>
      </c>
      <c r="AB138" s="52"/>
      <c r="AC138" s="120"/>
      <c r="AD138" s="11"/>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row>
    <row r="139" spans="1:62" s="8" customFormat="1" ht="237" hidden="1" thickBot="1">
      <c r="A139" s="6"/>
      <c r="B139" s="67">
        <v>132</v>
      </c>
      <c r="C139" s="68" t="s">
        <v>7</v>
      </c>
      <c r="D139" s="68">
        <v>70</v>
      </c>
      <c r="E139" s="68" t="s">
        <v>51</v>
      </c>
      <c r="F139" s="68" t="s">
        <v>375</v>
      </c>
      <c r="G139" s="68" t="s">
        <v>376</v>
      </c>
      <c r="H139" s="72">
        <v>1</v>
      </c>
      <c r="I139" s="68" t="s">
        <v>718</v>
      </c>
      <c r="J139" s="68" t="s">
        <v>238</v>
      </c>
      <c r="K139" s="68"/>
      <c r="L139" s="156" t="s">
        <v>13</v>
      </c>
      <c r="M139" s="179">
        <v>10</v>
      </c>
      <c r="N139" s="180">
        <v>0.1</v>
      </c>
      <c r="O139" s="181">
        <f t="shared" si="59"/>
        <v>0.1</v>
      </c>
      <c r="P139" s="182" t="s">
        <v>797</v>
      </c>
      <c r="Q139" s="193">
        <f>N139</f>
        <v>0.1</v>
      </c>
      <c r="R139" s="62">
        <v>0.1</v>
      </c>
      <c r="S139" s="18">
        <f>IF(OR(EXACT($I139,"Atención de solicitudes (solicitudes resueltas / solicitudes recibidas)"),EXACT($I139,"Cumplimiento (criterios cumplidos / criterios establecidos)")),(Q139/Q139)*1,((Q139+R139)/$H139)*1)</f>
        <v>0.2</v>
      </c>
      <c r="T139" s="10" t="s">
        <v>940</v>
      </c>
      <c r="U139" s="119">
        <f>Q139+R139</f>
        <v>0.2</v>
      </c>
      <c r="V139" s="119">
        <v>0.1</v>
      </c>
      <c r="W139" s="17">
        <f>IF(OR(EXACT($I139,"Atención de solicitudes (solicitudes resueltas / solicitudes recibidas)"),EXACT($I139,"Cumplimiento (criterios cumplidos / criterios establecidos)")),(U139/U139)*1,((U139+V139)/$H139)*1)</f>
        <v>0.30000000000000004</v>
      </c>
      <c r="X139" s="217" t="s">
        <v>1019</v>
      </c>
      <c r="Y139" s="118">
        <f>U139+V139</f>
        <v>0.30000000000000004</v>
      </c>
      <c r="Z139" s="62"/>
      <c r="AA139" s="18">
        <f>IF(OR(EXACT($I139,"Atención de solicitudes (solicitudes resueltas / solicitudes recibidas)"),EXACT($I139,"Cumplimiento (criterios cumplidos / criterios establecidos)")),(Y139/Y139)*1,((Y139+Z139)/$H139)*1)</f>
        <v>0.30000000000000004</v>
      </c>
      <c r="AB139" s="52"/>
      <c r="AC139" s="120"/>
      <c r="AD139" s="11"/>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row>
    <row r="140" spans="1:62" s="8" customFormat="1" ht="221.25" hidden="1" thickBot="1">
      <c r="A140" s="6"/>
      <c r="B140" s="67">
        <v>133</v>
      </c>
      <c r="C140" s="68" t="s">
        <v>7</v>
      </c>
      <c r="D140" s="68">
        <v>76</v>
      </c>
      <c r="E140" s="68" t="s">
        <v>51</v>
      </c>
      <c r="F140" s="68" t="s">
        <v>377</v>
      </c>
      <c r="G140" s="68" t="s">
        <v>378</v>
      </c>
      <c r="H140" s="72">
        <v>1</v>
      </c>
      <c r="I140" s="68" t="s">
        <v>718</v>
      </c>
      <c r="J140" s="68" t="s">
        <v>238</v>
      </c>
      <c r="K140" s="68"/>
      <c r="L140" s="156" t="s">
        <v>11</v>
      </c>
      <c r="M140" s="179">
        <v>7</v>
      </c>
      <c r="N140" s="180">
        <v>0.7</v>
      </c>
      <c r="O140" s="181">
        <f t="shared" si="59"/>
        <v>0.7</v>
      </c>
      <c r="P140" s="182" t="s">
        <v>798</v>
      </c>
      <c r="Q140" s="193">
        <f>N140</f>
        <v>0.7</v>
      </c>
      <c r="R140" s="62">
        <v>0</v>
      </c>
      <c r="S140" s="18">
        <f>IF(OR(EXACT($I140,"Atención de solicitudes (solicitudes resueltas / solicitudes recibidas)"),EXACT($I140,"Cumplimiento (criterios cumplidos / criterios establecidos)")),(Q140/Q140)*1,((Q140+R140)/$H140)*1)</f>
        <v>0.7</v>
      </c>
      <c r="T140" s="10" t="s">
        <v>941</v>
      </c>
      <c r="U140" s="119">
        <f>Q140+R140</f>
        <v>0.7</v>
      </c>
      <c r="V140" s="119">
        <v>0</v>
      </c>
      <c r="W140" s="17">
        <f>IF(OR(EXACT($I140,"Atención de solicitudes (solicitudes resueltas / solicitudes recibidas)"),EXACT($I140,"Cumplimiento (criterios cumplidos / criterios establecidos)")),(U140/U140)*1,((U140+V140)/$H140)*1)</f>
        <v>0.7</v>
      </c>
      <c r="X140" s="217" t="s">
        <v>1020</v>
      </c>
      <c r="Y140" s="118">
        <f>U140+V140</f>
        <v>0.7</v>
      </c>
      <c r="Z140" s="62"/>
      <c r="AA140" s="18">
        <f>IF(OR(EXACT($I140,"Atención de solicitudes (solicitudes resueltas / solicitudes recibidas)"),EXACT($I140,"Cumplimiento (criterios cumplidos / criterios establecidos)")),(Y140/Y140)*1,((Y140+Z140)/$H140)*1)</f>
        <v>0.7</v>
      </c>
      <c r="AB140" s="52"/>
      <c r="AC140" s="120"/>
      <c r="AD140" s="11"/>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row>
    <row r="141" spans="1:62" s="8" customFormat="1" ht="48" hidden="1" thickBot="1">
      <c r="A141" s="6"/>
      <c r="B141" s="67">
        <v>134</v>
      </c>
      <c r="C141" s="68" t="s">
        <v>8</v>
      </c>
      <c r="D141" s="68" t="s">
        <v>379</v>
      </c>
      <c r="E141" s="68" t="s">
        <v>51</v>
      </c>
      <c r="F141" s="68" t="s">
        <v>380</v>
      </c>
      <c r="G141" s="68" t="s">
        <v>381</v>
      </c>
      <c r="H141" s="70">
        <v>1</v>
      </c>
      <c r="I141" s="68" t="s">
        <v>717</v>
      </c>
      <c r="J141" s="68" t="s">
        <v>238</v>
      </c>
      <c r="K141" s="68" t="s">
        <v>150</v>
      </c>
      <c r="L141" s="156" t="s">
        <v>11</v>
      </c>
      <c r="M141" s="179">
        <v>1</v>
      </c>
      <c r="N141" s="180">
        <v>1</v>
      </c>
      <c r="O141" s="17">
        <f>IFERROR(IF(OR(EXACT($I141,"Atención de solicitudes (solicitudes resueltas / solicitudes recibidas)"),EXACT($I141,"Cumplimiento (criterios cumplidos / criterios establecidos)")),(N141/M141)*1,(N141/$H141)*1),0)</f>
        <v>1</v>
      </c>
      <c r="P141" s="182" t="s">
        <v>799</v>
      </c>
      <c r="Q141" s="62">
        <v>1</v>
      </c>
      <c r="R141" s="62">
        <v>1</v>
      </c>
      <c r="S141" s="18">
        <f>IFERROR(IF(OR(EXACT($I141,"Atención de solicitudes (solicitudes resueltas / solicitudes recibidas)"),EXACT($I141,"Cumplimiento (criterios cumplidos / criterios establecidos)")),(R141/Q141)*1,(R141/$H141)*1),0)</f>
        <v>1</v>
      </c>
      <c r="T141" s="10" t="s">
        <v>942</v>
      </c>
      <c r="U141" s="119">
        <v>1</v>
      </c>
      <c r="V141" s="119">
        <v>1</v>
      </c>
      <c r="W141" s="17">
        <f>IFERROR(IF(OR(EXACT($I141,"Atención de solicitudes (solicitudes resueltas / solicitudes recibidas)"),EXACT($I141,"Cumplimiento (criterios cumplidos / criterios establecidos)")),(V141/U141)*1,(V141/$H141)*1),0)</f>
        <v>1</v>
      </c>
      <c r="X141" s="217" t="s">
        <v>942</v>
      </c>
      <c r="Y141" s="62"/>
      <c r="Z141" s="62"/>
      <c r="AA141" s="18">
        <f>IFERROR(IF(OR(EXACT($I141,"Atención de solicitudes (solicitudes resueltas / solicitudes recibidas)"),EXACT($I141,"Cumplimiento (criterios cumplidos / criterios establecidos)")),(Z141/Y141)*1,(Z141/$H141)*1),0)</f>
        <v>0</v>
      </c>
      <c r="AB141" s="52"/>
      <c r="AC141" s="19"/>
      <c r="AD141" s="11"/>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row>
    <row r="142" spans="1:62" s="8" customFormat="1" ht="174" hidden="1" thickBot="1">
      <c r="A142" s="6"/>
      <c r="B142" s="67">
        <v>135</v>
      </c>
      <c r="C142" s="68" t="s">
        <v>8</v>
      </c>
      <c r="D142" s="68">
        <v>106</v>
      </c>
      <c r="E142" s="68" t="s">
        <v>51</v>
      </c>
      <c r="F142" s="68" t="s">
        <v>382</v>
      </c>
      <c r="G142" s="68" t="s">
        <v>692</v>
      </c>
      <c r="H142" s="72">
        <v>1</v>
      </c>
      <c r="I142" s="68" t="s">
        <v>718</v>
      </c>
      <c r="J142" s="68" t="s">
        <v>238</v>
      </c>
      <c r="K142" s="68"/>
      <c r="L142" s="156" t="s">
        <v>13</v>
      </c>
      <c r="M142" s="179">
        <v>0</v>
      </c>
      <c r="N142" s="180">
        <v>0.35</v>
      </c>
      <c r="O142" s="181">
        <f t="shared" si="59"/>
        <v>0.35</v>
      </c>
      <c r="P142" s="182" t="s">
        <v>800</v>
      </c>
      <c r="Q142" s="193">
        <f t="shared" ref="Q142:Q151" si="80">N142</f>
        <v>0.35</v>
      </c>
      <c r="R142" s="62">
        <v>0</v>
      </c>
      <c r="S142" s="18">
        <f t="shared" ref="S142:S151" si="81">IF(OR(EXACT($I142,"Atención de solicitudes (solicitudes resueltas / solicitudes recibidas)"),EXACT($I142,"Cumplimiento (criterios cumplidos / criterios establecidos)")),(Q142/Q142)*1,((Q142+R142)/$H142)*1)</f>
        <v>0.35</v>
      </c>
      <c r="T142" s="10" t="s">
        <v>943</v>
      </c>
      <c r="U142" s="119">
        <f t="shared" ref="U142:U151" si="82">Q142+R142</f>
        <v>0.35</v>
      </c>
      <c r="V142" s="119">
        <v>0</v>
      </c>
      <c r="W142" s="17">
        <f t="shared" ref="W142:W151" si="83">IF(OR(EXACT($I142,"Atención de solicitudes (solicitudes resueltas / solicitudes recibidas)"),EXACT($I142,"Cumplimiento (criterios cumplidos / criterios establecidos)")),(U142/U142)*1,((U142+V142)/$H142)*1)</f>
        <v>0.35</v>
      </c>
      <c r="X142" s="217" t="s">
        <v>943</v>
      </c>
      <c r="Y142" s="118">
        <f t="shared" ref="Y142:Y165" si="84">U142+V142</f>
        <v>0.35</v>
      </c>
      <c r="Z142" s="62"/>
      <c r="AA142" s="18">
        <f t="shared" ref="AA142:AA165" si="85">IF(OR(EXACT($I142,"Atención de solicitudes (solicitudes resueltas / solicitudes recibidas)"),EXACT($I142,"Cumplimiento (criterios cumplidos / criterios establecidos)")),(Y142/Y142)*1,((Y142+Z142)/$H142)*1)</f>
        <v>0.35</v>
      </c>
      <c r="AB142" s="52"/>
      <c r="AC142" s="120"/>
      <c r="AD142" s="11"/>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row>
    <row r="143" spans="1:62" s="8" customFormat="1" ht="95.25" hidden="1" thickBot="1">
      <c r="A143" s="6"/>
      <c r="B143" s="67">
        <v>136</v>
      </c>
      <c r="C143" s="68" t="s">
        <v>8</v>
      </c>
      <c r="D143" s="68">
        <v>116</v>
      </c>
      <c r="E143" s="68" t="s">
        <v>51</v>
      </c>
      <c r="F143" s="68" t="s">
        <v>383</v>
      </c>
      <c r="G143" s="68" t="s">
        <v>384</v>
      </c>
      <c r="H143" s="72">
        <v>1</v>
      </c>
      <c r="I143" s="68" t="s">
        <v>718</v>
      </c>
      <c r="J143" s="68" t="s">
        <v>238</v>
      </c>
      <c r="K143" s="68" t="s">
        <v>385</v>
      </c>
      <c r="L143" s="156" t="s">
        <v>14</v>
      </c>
      <c r="M143" s="181">
        <v>0</v>
      </c>
      <c r="N143" s="184">
        <v>0</v>
      </c>
      <c r="O143" s="180">
        <f t="shared" si="59"/>
        <v>0</v>
      </c>
      <c r="P143" s="185" t="s">
        <v>789</v>
      </c>
      <c r="Q143" s="193">
        <f t="shared" si="80"/>
        <v>0</v>
      </c>
      <c r="R143" s="62">
        <v>0.3</v>
      </c>
      <c r="S143" s="18">
        <f t="shared" si="81"/>
        <v>0.3</v>
      </c>
      <c r="T143" s="10" t="s">
        <v>944</v>
      </c>
      <c r="U143" s="119">
        <f t="shared" si="82"/>
        <v>0.3</v>
      </c>
      <c r="V143" s="119">
        <v>0</v>
      </c>
      <c r="W143" s="17">
        <f t="shared" si="83"/>
        <v>0.3</v>
      </c>
      <c r="X143" s="217" t="s">
        <v>1021</v>
      </c>
      <c r="Y143" s="118">
        <f t="shared" si="84"/>
        <v>0.3</v>
      </c>
      <c r="Z143" s="62"/>
      <c r="AA143" s="18">
        <f t="shared" si="85"/>
        <v>0.3</v>
      </c>
      <c r="AB143" s="52"/>
      <c r="AC143" s="120"/>
      <c r="AD143" s="11"/>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row>
    <row r="144" spans="1:62" s="8" customFormat="1" ht="95.25" hidden="1" thickBot="1">
      <c r="A144" s="6"/>
      <c r="B144" s="67">
        <v>137</v>
      </c>
      <c r="C144" s="68" t="s">
        <v>8</v>
      </c>
      <c r="D144" s="68">
        <v>116</v>
      </c>
      <c r="E144" s="68" t="s">
        <v>51</v>
      </c>
      <c r="F144" s="68" t="s">
        <v>386</v>
      </c>
      <c r="G144" s="68" t="s">
        <v>387</v>
      </c>
      <c r="H144" s="72">
        <v>1</v>
      </c>
      <c r="I144" s="68" t="s">
        <v>718</v>
      </c>
      <c r="J144" s="68" t="s">
        <v>238</v>
      </c>
      <c r="K144" s="68" t="s">
        <v>385</v>
      </c>
      <c r="L144" s="156" t="s">
        <v>14</v>
      </c>
      <c r="M144" s="184">
        <v>0</v>
      </c>
      <c r="N144" s="180">
        <v>0.2</v>
      </c>
      <c r="O144" s="186">
        <f t="shared" si="59"/>
        <v>0.2</v>
      </c>
      <c r="P144" s="187" t="s">
        <v>801</v>
      </c>
      <c r="Q144" s="193">
        <f t="shared" si="80"/>
        <v>0.2</v>
      </c>
      <c r="R144" s="62">
        <v>0</v>
      </c>
      <c r="S144" s="18">
        <f t="shared" si="81"/>
        <v>0.2</v>
      </c>
      <c r="T144" s="10" t="s">
        <v>945</v>
      </c>
      <c r="U144" s="119">
        <f t="shared" si="82"/>
        <v>0.2</v>
      </c>
      <c r="V144" s="119">
        <v>0</v>
      </c>
      <c r="W144" s="17">
        <f t="shared" si="83"/>
        <v>0.2</v>
      </c>
      <c r="X144" s="217" t="s">
        <v>945</v>
      </c>
      <c r="Y144" s="118">
        <f t="shared" si="84"/>
        <v>0.2</v>
      </c>
      <c r="Z144" s="62"/>
      <c r="AA144" s="18">
        <f t="shared" si="85"/>
        <v>0.2</v>
      </c>
      <c r="AB144" s="52"/>
      <c r="AC144" s="120"/>
      <c r="AD144" s="11"/>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row>
    <row r="145" spans="1:62" s="8" customFormat="1" ht="111" hidden="1" thickBot="1">
      <c r="A145" s="6"/>
      <c r="B145" s="67">
        <v>138</v>
      </c>
      <c r="C145" s="68" t="s">
        <v>7</v>
      </c>
      <c r="D145" s="68">
        <v>5</v>
      </c>
      <c r="E145" s="68" t="s">
        <v>51</v>
      </c>
      <c r="F145" s="68" t="s">
        <v>388</v>
      </c>
      <c r="G145" s="68" t="s">
        <v>389</v>
      </c>
      <c r="H145" s="81">
        <v>1</v>
      </c>
      <c r="I145" s="68" t="s">
        <v>718</v>
      </c>
      <c r="J145" s="68" t="s">
        <v>358</v>
      </c>
      <c r="K145" s="68" t="s">
        <v>390</v>
      </c>
      <c r="L145" s="156" t="s">
        <v>13</v>
      </c>
      <c r="M145" s="164">
        <v>0</v>
      </c>
      <c r="N145" s="58"/>
      <c r="O145" s="17">
        <f t="shared" si="59"/>
        <v>0</v>
      </c>
      <c r="P145" s="9"/>
      <c r="Q145" s="193">
        <f t="shared" si="80"/>
        <v>0</v>
      </c>
      <c r="R145" s="62"/>
      <c r="S145" s="18">
        <f t="shared" si="81"/>
        <v>0</v>
      </c>
      <c r="T145" s="10"/>
      <c r="U145" s="119">
        <f t="shared" si="82"/>
        <v>0</v>
      </c>
      <c r="V145" s="119">
        <v>0.3</v>
      </c>
      <c r="W145" s="17">
        <f t="shared" si="83"/>
        <v>0.3</v>
      </c>
      <c r="X145" s="217" t="s">
        <v>1023</v>
      </c>
      <c r="Y145" s="118">
        <f t="shared" si="84"/>
        <v>0.3</v>
      </c>
      <c r="Z145" s="62"/>
      <c r="AA145" s="18">
        <f t="shared" si="85"/>
        <v>0.3</v>
      </c>
      <c r="AB145" s="52"/>
      <c r="AC145" s="120"/>
      <c r="AD145" s="11"/>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row>
    <row r="146" spans="1:62" s="8" customFormat="1" ht="79.5" hidden="1" thickBot="1">
      <c r="A146" s="6"/>
      <c r="B146" s="67">
        <v>139</v>
      </c>
      <c r="C146" s="68" t="s">
        <v>7</v>
      </c>
      <c r="D146" s="68">
        <v>6</v>
      </c>
      <c r="E146" s="68" t="s">
        <v>51</v>
      </c>
      <c r="F146" s="68" t="s">
        <v>391</v>
      </c>
      <c r="G146" s="68" t="s">
        <v>392</v>
      </c>
      <c r="H146" s="81">
        <v>1</v>
      </c>
      <c r="I146" s="68" t="s">
        <v>718</v>
      </c>
      <c r="J146" s="68" t="s">
        <v>358</v>
      </c>
      <c r="K146" s="68" t="s">
        <v>393</v>
      </c>
      <c r="L146" s="156" t="s">
        <v>13</v>
      </c>
      <c r="M146" s="164">
        <v>0</v>
      </c>
      <c r="N146" s="58"/>
      <c r="O146" s="17">
        <f t="shared" si="59"/>
        <v>0</v>
      </c>
      <c r="P146" s="9"/>
      <c r="Q146" s="193">
        <f t="shared" si="80"/>
        <v>0</v>
      </c>
      <c r="R146" s="62"/>
      <c r="S146" s="18">
        <f t="shared" si="81"/>
        <v>0</v>
      </c>
      <c r="T146" s="10"/>
      <c r="U146" s="119">
        <f t="shared" si="82"/>
        <v>0</v>
      </c>
      <c r="V146" s="119">
        <v>0.3</v>
      </c>
      <c r="W146" s="17">
        <f t="shared" si="83"/>
        <v>0.3</v>
      </c>
      <c r="X146" s="217" t="s">
        <v>1024</v>
      </c>
      <c r="Y146" s="118">
        <f t="shared" si="84"/>
        <v>0.3</v>
      </c>
      <c r="Z146" s="62"/>
      <c r="AA146" s="18">
        <f t="shared" si="85"/>
        <v>0.3</v>
      </c>
      <c r="AB146" s="52"/>
      <c r="AC146" s="120"/>
      <c r="AD146" s="11"/>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row>
    <row r="147" spans="1:62" s="8" customFormat="1" ht="79.5" hidden="1" thickBot="1">
      <c r="A147" s="6"/>
      <c r="B147" s="67">
        <v>140</v>
      </c>
      <c r="C147" s="68" t="s">
        <v>7</v>
      </c>
      <c r="D147" s="68">
        <v>9</v>
      </c>
      <c r="E147" s="68" t="s">
        <v>51</v>
      </c>
      <c r="F147" s="68" t="s">
        <v>394</v>
      </c>
      <c r="G147" s="68" t="s">
        <v>395</v>
      </c>
      <c r="H147" s="81">
        <v>1</v>
      </c>
      <c r="I147" s="68" t="s">
        <v>718</v>
      </c>
      <c r="J147" s="68" t="s">
        <v>358</v>
      </c>
      <c r="K147" s="68" t="s">
        <v>393</v>
      </c>
      <c r="L147" s="156" t="s">
        <v>12</v>
      </c>
      <c r="M147" s="164">
        <v>0</v>
      </c>
      <c r="N147" s="58"/>
      <c r="O147" s="17">
        <f t="shared" si="59"/>
        <v>0</v>
      </c>
      <c r="P147" s="9"/>
      <c r="Q147" s="193">
        <f t="shared" si="80"/>
        <v>0</v>
      </c>
      <c r="R147" s="62">
        <v>0.25</v>
      </c>
      <c r="S147" s="18">
        <f t="shared" si="81"/>
        <v>0.25</v>
      </c>
      <c r="T147" s="10" t="s">
        <v>947</v>
      </c>
      <c r="U147" s="119">
        <f t="shared" si="82"/>
        <v>0.25</v>
      </c>
      <c r="V147" s="119">
        <v>0.25</v>
      </c>
      <c r="W147" s="17">
        <f t="shared" si="83"/>
        <v>0.5</v>
      </c>
      <c r="X147" s="217" t="s">
        <v>1025</v>
      </c>
      <c r="Y147" s="118">
        <f t="shared" si="84"/>
        <v>0.5</v>
      </c>
      <c r="Z147" s="62"/>
      <c r="AA147" s="18">
        <f t="shared" si="85"/>
        <v>0.5</v>
      </c>
      <c r="AB147" s="52"/>
      <c r="AC147" s="120"/>
      <c r="AD147" s="11"/>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row>
    <row r="148" spans="1:62" s="8" customFormat="1" ht="48" hidden="1" thickBot="1">
      <c r="A148" s="6"/>
      <c r="B148" s="67">
        <v>141</v>
      </c>
      <c r="C148" s="68" t="s">
        <v>7</v>
      </c>
      <c r="D148" s="68">
        <v>10</v>
      </c>
      <c r="E148" s="68" t="s">
        <v>51</v>
      </c>
      <c r="F148" s="68" t="s">
        <v>396</v>
      </c>
      <c r="G148" s="68" t="s">
        <v>397</v>
      </c>
      <c r="H148" s="81">
        <v>1</v>
      </c>
      <c r="I148" s="68" t="s">
        <v>718</v>
      </c>
      <c r="J148" s="68" t="s">
        <v>358</v>
      </c>
      <c r="K148" s="68"/>
      <c r="L148" s="156" t="s">
        <v>11</v>
      </c>
      <c r="M148" s="164">
        <v>0</v>
      </c>
      <c r="N148" s="58">
        <v>1</v>
      </c>
      <c r="O148" s="17">
        <f t="shared" si="59"/>
        <v>1</v>
      </c>
      <c r="P148" s="9" t="s">
        <v>803</v>
      </c>
      <c r="Q148" s="193">
        <f t="shared" si="80"/>
        <v>1</v>
      </c>
      <c r="R148" s="62">
        <v>0</v>
      </c>
      <c r="S148" s="18">
        <f t="shared" si="81"/>
        <v>1</v>
      </c>
      <c r="T148" s="10"/>
      <c r="U148" s="119">
        <f t="shared" si="82"/>
        <v>1</v>
      </c>
      <c r="V148" s="119"/>
      <c r="W148" s="17">
        <f t="shared" si="83"/>
        <v>1</v>
      </c>
      <c r="X148" s="217"/>
      <c r="Y148" s="118">
        <f t="shared" si="84"/>
        <v>1</v>
      </c>
      <c r="Z148" s="62"/>
      <c r="AA148" s="18">
        <f t="shared" si="85"/>
        <v>1</v>
      </c>
      <c r="AB148" s="52"/>
      <c r="AC148" s="120"/>
      <c r="AD148" s="11"/>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row>
    <row r="149" spans="1:62" s="8" customFormat="1" ht="48" hidden="1" thickBot="1">
      <c r="A149" s="6"/>
      <c r="B149" s="67">
        <v>142</v>
      </c>
      <c r="C149" s="68" t="s">
        <v>7</v>
      </c>
      <c r="D149" s="68" t="s">
        <v>398</v>
      </c>
      <c r="E149" s="68" t="s">
        <v>51</v>
      </c>
      <c r="F149" s="68" t="s">
        <v>399</v>
      </c>
      <c r="G149" s="68" t="s">
        <v>400</v>
      </c>
      <c r="H149" s="81">
        <v>4</v>
      </c>
      <c r="I149" s="68" t="s">
        <v>718</v>
      </c>
      <c r="J149" s="68" t="s">
        <v>358</v>
      </c>
      <c r="K149" s="68" t="s">
        <v>195</v>
      </c>
      <c r="L149" s="156" t="s">
        <v>11</v>
      </c>
      <c r="M149" s="164">
        <v>0</v>
      </c>
      <c r="N149" s="58">
        <v>1</v>
      </c>
      <c r="O149" s="17">
        <f t="shared" si="59"/>
        <v>0.25</v>
      </c>
      <c r="P149" s="9" t="s">
        <v>804</v>
      </c>
      <c r="Q149" s="193">
        <f t="shared" si="80"/>
        <v>1</v>
      </c>
      <c r="R149" s="62">
        <v>1</v>
      </c>
      <c r="S149" s="18">
        <f t="shared" si="81"/>
        <v>0.5</v>
      </c>
      <c r="T149" s="10" t="s">
        <v>948</v>
      </c>
      <c r="U149" s="119">
        <f t="shared" si="82"/>
        <v>2</v>
      </c>
      <c r="V149" s="119">
        <v>1</v>
      </c>
      <c r="W149" s="17">
        <f t="shared" si="83"/>
        <v>0.75</v>
      </c>
      <c r="X149" s="217" t="s">
        <v>948</v>
      </c>
      <c r="Y149" s="118">
        <f t="shared" si="84"/>
        <v>3</v>
      </c>
      <c r="Z149" s="62"/>
      <c r="AA149" s="18">
        <f t="shared" si="85"/>
        <v>0.75</v>
      </c>
      <c r="AB149" s="52"/>
      <c r="AC149" s="120"/>
      <c r="AD149" s="11"/>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row>
    <row r="150" spans="1:62" s="8" customFormat="1" ht="48" hidden="1" thickBot="1">
      <c r="A150" s="6"/>
      <c r="B150" s="67">
        <v>143</v>
      </c>
      <c r="C150" s="68" t="s">
        <v>7</v>
      </c>
      <c r="D150" s="68">
        <v>69</v>
      </c>
      <c r="E150" s="68" t="s">
        <v>51</v>
      </c>
      <c r="F150" s="68" t="s">
        <v>401</v>
      </c>
      <c r="G150" s="68" t="s">
        <v>402</v>
      </c>
      <c r="H150" s="81">
        <v>1</v>
      </c>
      <c r="I150" s="68" t="s">
        <v>718</v>
      </c>
      <c r="J150" s="68" t="s">
        <v>358</v>
      </c>
      <c r="K150" s="68"/>
      <c r="L150" s="156" t="s">
        <v>10</v>
      </c>
      <c r="M150" s="164">
        <v>0</v>
      </c>
      <c r="N150" s="58">
        <v>1</v>
      </c>
      <c r="O150" s="17">
        <f t="shared" si="59"/>
        <v>1</v>
      </c>
      <c r="P150" s="9" t="s">
        <v>805</v>
      </c>
      <c r="Q150" s="193">
        <f t="shared" si="80"/>
        <v>1</v>
      </c>
      <c r="R150" s="62"/>
      <c r="S150" s="18">
        <f t="shared" si="81"/>
        <v>1</v>
      </c>
      <c r="T150" s="10"/>
      <c r="U150" s="119">
        <f t="shared" si="82"/>
        <v>1</v>
      </c>
      <c r="V150" s="119"/>
      <c r="W150" s="17">
        <f t="shared" si="83"/>
        <v>1</v>
      </c>
      <c r="X150" s="217"/>
      <c r="Y150" s="118">
        <f t="shared" si="84"/>
        <v>1</v>
      </c>
      <c r="Z150" s="62"/>
      <c r="AA150" s="18">
        <f t="shared" si="85"/>
        <v>1</v>
      </c>
      <c r="AB150" s="52"/>
      <c r="AC150" s="120"/>
      <c r="AD150" s="11"/>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row>
    <row r="151" spans="1:62" s="8" customFormat="1" ht="63.75" hidden="1" thickBot="1">
      <c r="A151" s="6"/>
      <c r="B151" s="67">
        <v>144</v>
      </c>
      <c r="C151" s="68" t="s">
        <v>7</v>
      </c>
      <c r="D151" s="68">
        <v>70</v>
      </c>
      <c r="E151" s="68" t="s">
        <v>51</v>
      </c>
      <c r="F151" s="68" t="s">
        <v>403</v>
      </c>
      <c r="G151" s="68" t="s">
        <v>404</v>
      </c>
      <c r="H151" s="81">
        <v>1</v>
      </c>
      <c r="I151" s="68" t="s">
        <v>718</v>
      </c>
      <c r="J151" s="68" t="s">
        <v>358</v>
      </c>
      <c r="K151" s="68"/>
      <c r="L151" s="156" t="s">
        <v>10</v>
      </c>
      <c r="M151" s="164">
        <v>0</v>
      </c>
      <c r="N151" s="58">
        <v>1</v>
      </c>
      <c r="O151" s="17">
        <f t="shared" si="59"/>
        <v>1</v>
      </c>
      <c r="P151" s="9" t="s">
        <v>806</v>
      </c>
      <c r="Q151" s="193">
        <f t="shared" si="80"/>
        <v>1</v>
      </c>
      <c r="R151" s="62"/>
      <c r="S151" s="18">
        <f t="shared" si="81"/>
        <v>1</v>
      </c>
      <c r="T151" s="10"/>
      <c r="U151" s="119">
        <f t="shared" si="82"/>
        <v>1</v>
      </c>
      <c r="V151" s="119"/>
      <c r="W151" s="17">
        <f t="shared" si="83"/>
        <v>1</v>
      </c>
      <c r="X151" s="217"/>
      <c r="Y151" s="118">
        <f t="shared" si="84"/>
        <v>1</v>
      </c>
      <c r="Z151" s="62"/>
      <c r="AA151" s="18">
        <f t="shared" si="85"/>
        <v>1</v>
      </c>
      <c r="AB151" s="52"/>
      <c r="AC151" s="120"/>
      <c r="AD151" s="11"/>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row>
    <row r="152" spans="1:62" s="8" customFormat="1" ht="79.5" hidden="1" thickBot="1">
      <c r="A152" s="6"/>
      <c r="B152" s="67">
        <v>145</v>
      </c>
      <c r="C152" s="68" t="s">
        <v>7</v>
      </c>
      <c r="D152" s="68" t="s">
        <v>405</v>
      </c>
      <c r="E152" s="68" t="s">
        <v>51</v>
      </c>
      <c r="F152" s="68" t="s">
        <v>406</v>
      </c>
      <c r="G152" s="68" t="s">
        <v>407</v>
      </c>
      <c r="H152" s="81">
        <v>1</v>
      </c>
      <c r="I152" s="68" t="s">
        <v>718</v>
      </c>
      <c r="J152" s="68" t="s">
        <v>408</v>
      </c>
      <c r="K152" s="68" t="s">
        <v>655</v>
      </c>
      <c r="L152" s="156" t="s">
        <v>10</v>
      </c>
      <c r="M152" s="117">
        <v>0</v>
      </c>
      <c r="N152" s="58">
        <v>0</v>
      </c>
      <c r="O152" s="17">
        <f t="shared" ref="O152:O195" si="86">IF(OR(EXACT($I152,"Atención de solicitudes (solicitudes resueltas / solicitudes recibidas)"),EXACT($I152,"Cumplimiento (criterios cumplidos / criterios establecidos)")),(N152/M152)*1,(N152/$H152)*1)</f>
        <v>0</v>
      </c>
      <c r="P152" s="9" t="s">
        <v>723</v>
      </c>
      <c r="Q152" s="193">
        <f t="shared" ref="Q152:Q165" si="87">N152</f>
        <v>0</v>
      </c>
      <c r="R152" s="62">
        <v>0.8</v>
      </c>
      <c r="S152" s="18">
        <f t="shared" ref="S152:S165" si="88">IF(OR(EXACT($I152,"Atención de solicitudes (solicitudes resueltas / solicitudes recibidas)"),EXACT($I152,"Cumplimiento (criterios cumplidos / criterios establecidos)")),(Q152/Q152)*1,((Q152+R152)/$H152)*1)</f>
        <v>0.8</v>
      </c>
      <c r="T152" s="10" t="s">
        <v>875</v>
      </c>
      <c r="U152" s="119">
        <f t="shared" ref="U152:U165" si="89">Q152+R152</f>
        <v>0.8</v>
      </c>
      <c r="V152" s="119">
        <v>0.2</v>
      </c>
      <c r="W152" s="17">
        <f t="shared" ref="W152:W165" si="90">IF(OR(EXACT($I152,"Atención de solicitudes (solicitudes resueltas / solicitudes recibidas)"),EXACT($I152,"Cumplimiento (criterios cumplidos / criterios establecidos)")),(U152/U152)*1,((U152+V152)/$H152)*1)</f>
        <v>1</v>
      </c>
      <c r="X152" s="217" t="s">
        <v>988</v>
      </c>
      <c r="Y152" s="118">
        <f t="shared" si="84"/>
        <v>1</v>
      </c>
      <c r="Z152" s="62"/>
      <c r="AA152" s="18">
        <f t="shared" si="85"/>
        <v>1</v>
      </c>
      <c r="AB152" s="52"/>
      <c r="AC152" s="120"/>
      <c r="AD152" s="11"/>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row>
    <row r="153" spans="1:62" s="8" customFormat="1" ht="79.5" hidden="1" thickBot="1">
      <c r="A153" s="6"/>
      <c r="B153" s="67">
        <v>146</v>
      </c>
      <c r="C153" s="68" t="s">
        <v>7</v>
      </c>
      <c r="D153" s="68" t="s">
        <v>405</v>
      </c>
      <c r="E153" s="68" t="s">
        <v>51</v>
      </c>
      <c r="F153" s="68" t="s">
        <v>409</v>
      </c>
      <c r="G153" s="68" t="s">
        <v>410</v>
      </c>
      <c r="H153" s="81">
        <v>1</v>
      </c>
      <c r="I153" s="68" t="s">
        <v>718</v>
      </c>
      <c r="J153" s="68" t="s">
        <v>408</v>
      </c>
      <c r="K153" s="68"/>
      <c r="L153" s="156" t="s">
        <v>10</v>
      </c>
      <c r="M153" s="117">
        <v>0</v>
      </c>
      <c r="N153" s="58">
        <v>0</v>
      </c>
      <c r="O153" s="17">
        <f t="shared" si="86"/>
        <v>0</v>
      </c>
      <c r="P153" s="9" t="s">
        <v>723</v>
      </c>
      <c r="Q153" s="193">
        <f t="shared" si="87"/>
        <v>0</v>
      </c>
      <c r="R153" s="62">
        <v>0</v>
      </c>
      <c r="S153" s="18">
        <f t="shared" si="88"/>
        <v>0</v>
      </c>
      <c r="T153" s="10" t="s">
        <v>876</v>
      </c>
      <c r="U153" s="119">
        <f t="shared" si="89"/>
        <v>0</v>
      </c>
      <c r="V153" s="119">
        <v>1</v>
      </c>
      <c r="W153" s="17">
        <f t="shared" si="90"/>
        <v>1</v>
      </c>
      <c r="X153" s="217" t="s">
        <v>989</v>
      </c>
      <c r="Y153" s="118">
        <f t="shared" si="84"/>
        <v>1</v>
      </c>
      <c r="Z153" s="62"/>
      <c r="AA153" s="18">
        <f t="shared" si="85"/>
        <v>1</v>
      </c>
      <c r="AB153" s="52"/>
      <c r="AC153" s="120"/>
      <c r="AD153" s="11"/>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row>
    <row r="154" spans="1:62" s="8" customFormat="1" ht="63.75" hidden="1" thickBot="1">
      <c r="A154" s="6"/>
      <c r="B154" s="67">
        <v>147</v>
      </c>
      <c r="C154" s="68" t="s">
        <v>7</v>
      </c>
      <c r="D154" s="68">
        <v>45</v>
      </c>
      <c r="E154" s="68" t="s">
        <v>51</v>
      </c>
      <c r="F154" s="68" t="s">
        <v>411</v>
      </c>
      <c r="G154" s="68" t="s">
        <v>412</v>
      </c>
      <c r="H154" s="81">
        <v>1</v>
      </c>
      <c r="I154" s="68" t="s">
        <v>718</v>
      </c>
      <c r="J154" s="68" t="s">
        <v>408</v>
      </c>
      <c r="K154" s="68" t="s">
        <v>150</v>
      </c>
      <c r="L154" s="156" t="s">
        <v>12</v>
      </c>
      <c r="M154" s="117">
        <v>0</v>
      </c>
      <c r="N154" s="58">
        <v>0</v>
      </c>
      <c r="O154" s="17">
        <f t="shared" si="86"/>
        <v>0</v>
      </c>
      <c r="P154" s="9" t="s">
        <v>723</v>
      </c>
      <c r="Q154" s="193">
        <f t="shared" si="87"/>
        <v>0</v>
      </c>
      <c r="R154" s="62">
        <v>0</v>
      </c>
      <c r="S154" s="18">
        <f t="shared" si="88"/>
        <v>0</v>
      </c>
      <c r="T154" s="10" t="s">
        <v>877</v>
      </c>
      <c r="U154" s="119">
        <f t="shared" si="89"/>
        <v>0</v>
      </c>
      <c r="V154" s="119">
        <v>0</v>
      </c>
      <c r="W154" s="17">
        <f t="shared" si="90"/>
        <v>0</v>
      </c>
      <c r="X154" s="217" t="s">
        <v>990</v>
      </c>
      <c r="Y154" s="118">
        <f t="shared" si="84"/>
        <v>0</v>
      </c>
      <c r="Z154" s="62"/>
      <c r="AA154" s="18">
        <f t="shared" si="85"/>
        <v>0</v>
      </c>
      <c r="AB154" s="52"/>
      <c r="AC154" s="120"/>
      <c r="AD154" s="11"/>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row>
    <row r="155" spans="1:62" s="8" customFormat="1" ht="48" hidden="1" thickBot="1">
      <c r="A155" s="6"/>
      <c r="B155" s="67">
        <v>148</v>
      </c>
      <c r="C155" s="68" t="s">
        <v>8</v>
      </c>
      <c r="D155" s="68">
        <v>148</v>
      </c>
      <c r="E155" s="68" t="s">
        <v>51</v>
      </c>
      <c r="F155" s="68" t="s">
        <v>413</v>
      </c>
      <c r="G155" s="68" t="s">
        <v>414</v>
      </c>
      <c r="H155" s="81">
        <v>1</v>
      </c>
      <c r="I155" s="68" t="s">
        <v>718</v>
      </c>
      <c r="J155" s="68" t="s">
        <v>408</v>
      </c>
      <c r="K155" s="68"/>
      <c r="L155" s="156" t="s">
        <v>13</v>
      </c>
      <c r="M155" s="117">
        <v>0</v>
      </c>
      <c r="N155" s="58">
        <v>0</v>
      </c>
      <c r="O155" s="17">
        <f t="shared" si="86"/>
        <v>0</v>
      </c>
      <c r="P155" s="9" t="s">
        <v>723</v>
      </c>
      <c r="Q155" s="193">
        <f t="shared" si="87"/>
        <v>0</v>
      </c>
      <c r="R155" s="62">
        <v>0</v>
      </c>
      <c r="S155" s="18">
        <f t="shared" si="88"/>
        <v>0</v>
      </c>
      <c r="T155" s="10" t="s">
        <v>878</v>
      </c>
      <c r="U155" s="119">
        <f t="shared" si="89"/>
        <v>0</v>
      </c>
      <c r="V155" s="119">
        <v>0.2</v>
      </c>
      <c r="W155" s="17">
        <f t="shared" si="90"/>
        <v>0.2</v>
      </c>
      <c r="X155" s="217" t="s">
        <v>991</v>
      </c>
      <c r="Y155" s="118">
        <f t="shared" si="84"/>
        <v>0.2</v>
      </c>
      <c r="Z155" s="62"/>
      <c r="AA155" s="18">
        <f t="shared" si="85"/>
        <v>0.2</v>
      </c>
      <c r="AB155" s="52"/>
      <c r="AC155" s="120"/>
      <c r="AD155" s="11"/>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row>
    <row r="156" spans="1:62" s="8" customFormat="1" ht="79.5" hidden="1" thickBot="1">
      <c r="A156" s="6"/>
      <c r="B156" s="67">
        <v>149</v>
      </c>
      <c r="C156" s="68" t="s">
        <v>8</v>
      </c>
      <c r="D156" s="68">
        <v>15</v>
      </c>
      <c r="E156" s="68" t="s">
        <v>51</v>
      </c>
      <c r="F156" s="68" t="s">
        <v>415</v>
      </c>
      <c r="G156" s="68" t="s">
        <v>416</v>
      </c>
      <c r="H156" s="81">
        <v>1</v>
      </c>
      <c r="I156" s="68" t="s">
        <v>718</v>
      </c>
      <c r="J156" s="68" t="s">
        <v>408</v>
      </c>
      <c r="K156" s="68"/>
      <c r="L156" s="156" t="s">
        <v>12</v>
      </c>
      <c r="M156" s="117">
        <v>0</v>
      </c>
      <c r="N156" s="58">
        <v>0</v>
      </c>
      <c r="O156" s="17">
        <f t="shared" si="86"/>
        <v>0</v>
      </c>
      <c r="P156" s="9" t="s">
        <v>723</v>
      </c>
      <c r="Q156" s="193">
        <f t="shared" si="87"/>
        <v>0</v>
      </c>
      <c r="R156" s="62">
        <v>0</v>
      </c>
      <c r="S156" s="18">
        <f t="shared" si="88"/>
        <v>0</v>
      </c>
      <c r="T156" s="10" t="s">
        <v>879</v>
      </c>
      <c r="U156" s="119">
        <f t="shared" si="89"/>
        <v>0</v>
      </c>
      <c r="V156" s="119">
        <v>1</v>
      </c>
      <c r="W156" s="17">
        <f t="shared" si="90"/>
        <v>1</v>
      </c>
      <c r="X156" s="217" t="s">
        <v>992</v>
      </c>
      <c r="Y156" s="118">
        <f t="shared" si="84"/>
        <v>1</v>
      </c>
      <c r="Z156" s="62"/>
      <c r="AA156" s="18">
        <f t="shared" si="85"/>
        <v>1</v>
      </c>
      <c r="AB156" s="52"/>
      <c r="AC156" s="120"/>
      <c r="AD156" s="11"/>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row>
    <row r="157" spans="1:62" s="8" customFormat="1" ht="126.75" hidden="1" thickBot="1">
      <c r="A157" s="6"/>
      <c r="B157" s="67">
        <v>150</v>
      </c>
      <c r="C157" s="68" t="s">
        <v>7</v>
      </c>
      <c r="D157" s="68">
        <v>50</v>
      </c>
      <c r="E157" s="68" t="s">
        <v>51</v>
      </c>
      <c r="F157" s="68" t="s">
        <v>417</v>
      </c>
      <c r="G157" s="68" t="s">
        <v>418</v>
      </c>
      <c r="H157" s="81">
        <v>1</v>
      </c>
      <c r="I157" s="68" t="s">
        <v>718</v>
      </c>
      <c r="J157" s="68" t="s">
        <v>213</v>
      </c>
      <c r="K157" s="68" t="s">
        <v>693</v>
      </c>
      <c r="L157" s="156" t="s">
        <v>11</v>
      </c>
      <c r="M157" s="117">
        <v>0</v>
      </c>
      <c r="N157" s="58">
        <v>1</v>
      </c>
      <c r="O157" s="17">
        <f t="shared" si="86"/>
        <v>1</v>
      </c>
      <c r="P157" s="9" t="s">
        <v>826</v>
      </c>
      <c r="Q157" s="193">
        <f t="shared" si="87"/>
        <v>1</v>
      </c>
      <c r="R157" s="204">
        <v>0</v>
      </c>
      <c r="S157" s="18">
        <f t="shared" si="88"/>
        <v>1</v>
      </c>
      <c r="T157" s="10" t="s">
        <v>886</v>
      </c>
      <c r="U157" s="119">
        <f t="shared" si="89"/>
        <v>1</v>
      </c>
      <c r="V157" s="119">
        <v>0</v>
      </c>
      <c r="W157" s="17">
        <f t="shared" si="90"/>
        <v>1</v>
      </c>
      <c r="X157" s="217" t="s">
        <v>1099</v>
      </c>
      <c r="Y157" s="118">
        <f t="shared" si="84"/>
        <v>1</v>
      </c>
      <c r="Z157" s="62"/>
      <c r="AA157" s="18">
        <f t="shared" si="85"/>
        <v>1</v>
      </c>
      <c r="AB157" s="52"/>
      <c r="AC157" s="120"/>
      <c r="AD157" s="11"/>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row>
    <row r="158" spans="1:62" s="8" customFormat="1" ht="95.25" hidden="1" thickBot="1">
      <c r="A158" s="6"/>
      <c r="B158" s="73">
        <v>151</v>
      </c>
      <c r="C158" s="74" t="s">
        <v>8</v>
      </c>
      <c r="D158" s="74">
        <v>111</v>
      </c>
      <c r="E158" s="74" t="s">
        <v>51</v>
      </c>
      <c r="F158" s="74" t="s">
        <v>419</v>
      </c>
      <c r="G158" s="74" t="s">
        <v>420</v>
      </c>
      <c r="H158" s="82">
        <v>1</v>
      </c>
      <c r="I158" s="74" t="s">
        <v>718</v>
      </c>
      <c r="J158" s="74" t="s">
        <v>80</v>
      </c>
      <c r="K158" s="74" t="s">
        <v>195</v>
      </c>
      <c r="L158" s="157" t="s">
        <v>10</v>
      </c>
      <c r="M158" s="168">
        <v>0</v>
      </c>
      <c r="N158" s="60">
        <v>0.25</v>
      </c>
      <c r="O158" s="27">
        <f t="shared" si="86"/>
        <v>0.25</v>
      </c>
      <c r="P158" s="166" t="s">
        <v>769</v>
      </c>
      <c r="Q158" s="196">
        <f t="shared" si="87"/>
        <v>0.25</v>
      </c>
      <c r="R158" s="63"/>
      <c r="S158" s="29">
        <f t="shared" si="88"/>
        <v>0.25</v>
      </c>
      <c r="T158" s="30" t="s">
        <v>865</v>
      </c>
      <c r="U158" s="218">
        <f t="shared" si="89"/>
        <v>0.25</v>
      </c>
      <c r="V158" s="218">
        <v>0</v>
      </c>
      <c r="W158" s="27">
        <f t="shared" si="90"/>
        <v>0.25</v>
      </c>
      <c r="X158" s="219" t="s">
        <v>1069</v>
      </c>
      <c r="Y158" s="133">
        <f t="shared" si="84"/>
        <v>0.25</v>
      </c>
      <c r="Z158" s="63"/>
      <c r="AA158" s="29">
        <f t="shared" si="85"/>
        <v>0.25</v>
      </c>
      <c r="AB158" s="53"/>
      <c r="AC158" s="134"/>
      <c r="AD158" s="32"/>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row>
    <row r="159" spans="1:62" s="8" customFormat="1" ht="63.75" hidden="1" thickBot="1">
      <c r="A159" s="6"/>
      <c r="B159" s="121">
        <v>152</v>
      </c>
      <c r="C159" s="122" t="s">
        <v>8</v>
      </c>
      <c r="D159" s="122">
        <v>333</v>
      </c>
      <c r="E159" s="122" t="s">
        <v>52</v>
      </c>
      <c r="F159" s="122" t="s">
        <v>421</v>
      </c>
      <c r="G159" s="122" t="s">
        <v>422</v>
      </c>
      <c r="H159" s="149">
        <v>2</v>
      </c>
      <c r="I159" s="122" t="s">
        <v>718</v>
      </c>
      <c r="J159" s="122" t="s">
        <v>238</v>
      </c>
      <c r="K159" s="122" t="s">
        <v>195</v>
      </c>
      <c r="L159" s="158" t="s">
        <v>11</v>
      </c>
      <c r="M159" s="188">
        <v>0</v>
      </c>
      <c r="N159" s="189">
        <v>0.7</v>
      </c>
      <c r="O159" s="186">
        <f t="shared" si="86"/>
        <v>0.35</v>
      </c>
      <c r="P159" s="190" t="s">
        <v>802</v>
      </c>
      <c r="Q159" s="194">
        <f t="shared" si="87"/>
        <v>0.7</v>
      </c>
      <c r="R159" s="127">
        <v>1.3</v>
      </c>
      <c r="S159" s="35">
        <f t="shared" si="88"/>
        <v>1</v>
      </c>
      <c r="T159" s="214" t="s">
        <v>946</v>
      </c>
      <c r="U159" s="220">
        <f t="shared" si="89"/>
        <v>2</v>
      </c>
      <c r="V159" s="220">
        <v>0</v>
      </c>
      <c r="W159" s="33">
        <f t="shared" si="90"/>
        <v>1</v>
      </c>
      <c r="X159" s="221" t="s">
        <v>1022</v>
      </c>
      <c r="Y159" s="126">
        <f t="shared" si="84"/>
        <v>2</v>
      </c>
      <c r="Z159" s="127"/>
      <c r="AA159" s="35">
        <f t="shared" si="85"/>
        <v>1</v>
      </c>
      <c r="AB159" s="54"/>
      <c r="AC159" s="128"/>
      <c r="AD159" s="38"/>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row>
    <row r="160" spans="1:62" s="8" customFormat="1" ht="48" hidden="1" thickBot="1">
      <c r="A160" s="6"/>
      <c r="B160" s="67">
        <v>153</v>
      </c>
      <c r="C160" s="68" t="s">
        <v>8</v>
      </c>
      <c r="D160" s="68">
        <v>38</v>
      </c>
      <c r="E160" s="68" t="s">
        <v>52</v>
      </c>
      <c r="F160" s="68" t="s">
        <v>423</v>
      </c>
      <c r="G160" s="68" t="s">
        <v>400</v>
      </c>
      <c r="H160" s="81">
        <v>4</v>
      </c>
      <c r="I160" s="68" t="s">
        <v>718</v>
      </c>
      <c r="J160" s="68" t="s">
        <v>358</v>
      </c>
      <c r="K160" s="68" t="s">
        <v>424</v>
      </c>
      <c r="L160" s="156" t="s">
        <v>11</v>
      </c>
      <c r="M160" s="164">
        <v>0</v>
      </c>
      <c r="N160" s="58">
        <v>1</v>
      </c>
      <c r="O160" s="17">
        <f t="shared" si="86"/>
        <v>0.25</v>
      </c>
      <c r="P160" s="9" t="s">
        <v>804</v>
      </c>
      <c r="Q160" s="193">
        <f t="shared" si="87"/>
        <v>1</v>
      </c>
      <c r="R160" s="62">
        <v>1</v>
      </c>
      <c r="S160" s="18">
        <f t="shared" si="88"/>
        <v>0.5</v>
      </c>
      <c r="T160" s="10" t="s">
        <v>948</v>
      </c>
      <c r="U160" s="119">
        <f t="shared" si="89"/>
        <v>2</v>
      </c>
      <c r="V160" s="119">
        <v>1</v>
      </c>
      <c r="W160" s="17">
        <f t="shared" si="90"/>
        <v>0.75</v>
      </c>
      <c r="X160" s="217" t="s">
        <v>948</v>
      </c>
      <c r="Y160" s="118">
        <f t="shared" si="84"/>
        <v>3</v>
      </c>
      <c r="Z160" s="62"/>
      <c r="AA160" s="18">
        <f t="shared" si="85"/>
        <v>0.75</v>
      </c>
      <c r="AB160" s="52"/>
      <c r="AC160" s="120"/>
      <c r="AD160" s="11"/>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row>
    <row r="161" spans="1:62" s="8" customFormat="1" ht="63.75" hidden="1" thickBot="1">
      <c r="A161" s="6"/>
      <c r="B161" s="67">
        <v>154</v>
      </c>
      <c r="C161" s="68" t="s">
        <v>8</v>
      </c>
      <c r="D161" s="68">
        <v>83</v>
      </c>
      <c r="E161" s="68" t="s">
        <v>52</v>
      </c>
      <c r="F161" s="68" t="s">
        <v>425</v>
      </c>
      <c r="G161" s="68" t="s">
        <v>426</v>
      </c>
      <c r="H161" s="81">
        <v>1</v>
      </c>
      <c r="I161" s="68" t="s">
        <v>718</v>
      </c>
      <c r="J161" s="68" t="s">
        <v>358</v>
      </c>
      <c r="K161" s="68" t="s">
        <v>427</v>
      </c>
      <c r="L161" s="156" t="s">
        <v>14</v>
      </c>
      <c r="M161" s="164">
        <v>0</v>
      </c>
      <c r="N161" s="58"/>
      <c r="O161" s="17">
        <f t="shared" si="86"/>
        <v>0</v>
      </c>
      <c r="P161" s="9"/>
      <c r="Q161" s="193">
        <f t="shared" si="87"/>
        <v>0</v>
      </c>
      <c r="R161" s="62"/>
      <c r="S161" s="18">
        <f t="shared" si="88"/>
        <v>0</v>
      </c>
      <c r="T161" s="10"/>
      <c r="U161" s="119">
        <f t="shared" si="89"/>
        <v>0</v>
      </c>
      <c r="V161" s="119"/>
      <c r="W161" s="17">
        <f t="shared" si="90"/>
        <v>0</v>
      </c>
      <c r="X161" s="217"/>
      <c r="Y161" s="118">
        <f t="shared" si="84"/>
        <v>0</v>
      </c>
      <c r="Z161" s="62"/>
      <c r="AA161" s="18">
        <f t="shared" si="85"/>
        <v>0</v>
      </c>
      <c r="AB161" s="52"/>
      <c r="AC161" s="120"/>
      <c r="AD161" s="11"/>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row>
    <row r="162" spans="1:62" s="8" customFormat="1" ht="48" hidden="1" thickBot="1">
      <c r="A162" s="6"/>
      <c r="B162" s="67">
        <v>155</v>
      </c>
      <c r="C162" s="68" t="s">
        <v>8</v>
      </c>
      <c r="D162" s="68">
        <v>87</v>
      </c>
      <c r="E162" s="68" t="s">
        <v>52</v>
      </c>
      <c r="F162" s="68" t="s">
        <v>428</v>
      </c>
      <c r="G162" s="68" t="s">
        <v>429</v>
      </c>
      <c r="H162" s="81">
        <v>1</v>
      </c>
      <c r="I162" s="68" t="s">
        <v>718</v>
      </c>
      <c r="J162" s="68" t="s">
        <v>358</v>
      </c>
      <c r="K162" s="68"/>
      <c r="L162" s="156" t="s">
        <v>10</v>
      </c>
      <c r="M162" s="164">
        <v>0</v>
      </c>
      <c r="N162" s="58">
        <v>0</v>
      </c>
      <c r="O162" s="17">
        <f t="shared" si="86"/>
        <v>0</v>
      </c>
      <c r="P162" s="9" t="s">
        <v>807</v>
      </c>
      <c r="Q162" s="193">
        <f t="shared" si="87"/>
        <v>0</v>
      </c>
      <c r="R162" s="62"/>
      <c r="S162" s="18">
        <f t="shared" si="88"/>
        <v>0</v>
      </c>
      <c r="T162" s="10" t="s">
        <v>807</v>
      </c>
      <c r="U162" s="119">
        <f t="shared" si="89"/>
        <v>0</v>
      </c>
      <c r="V162" s="119">
        <v>1</v>
      </c>
      <c r="W162" s="17">
        <f t="shared" si="90"/>
        <v>1</v>
      </c>
      <c r="X162" s="217" t="s">
        <v>1026</v>
      </c>
      <c r="Y162" s="118">
        <f t="shared" si="84"/>
        <v>1</v>
      </c>
      <c r="Z162" s="62"/>
      <c r="AA162" s="18">
        <f t="shared" si="85"/>
        <v>1</v>
      </c>
      <c r="AB162" s="52"/>
      <c r="AC162" s="120"/>
      <c r="AD162" s="11"/>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row>
    <row r="163" spans="1:62" s="8" customFormat="1" ht="48" hidden="1" thickBot="1">
      <c r="A163" s="6"/>
      <c r="B163" s="67">
        <v>156</v>
      </c>
      <c r="C163" s="68" t="s">
        <v>8</v>
      </c>
      <c r="D163" s="68">
        <v>171</v>
      </c>
      <c r="E163" s="68" t="s">
        <v>52</v>
      </c>
      <c r="F163" s="68" t="s">
        <v>430</v>
      </c>
      <c r="G163" s="68" t="s">
        <v>431</v>
      </c>
      <c r="H163" s="81">
        <v>1</v>
      </c>
      <c r="I163" s="68" t="s">
        <v>718</v>
      </c>
      <c r="J163" s="68" t="s">
        <v>358</v>
      </c>
      <c r="K163" s="68" t="s">
        <v>195</v>
      </c>
      <c r="L163" s="156" t="s">
        <v>13</v>
      </c>
      <c r="M163" s="164">
        <v>0</v>
      </c>
      <c r="N163" s="58"/>
      <c r="O163" s="17">
        <f t="shared" si="86"/>
        <v>0</v>
      </c>
      <c r="P163" s="9"/>
      <c r="Q163" s="193">
        <f t="shared" si="87"/>
        <v>0</v>
      </c>
      <c r="R163" s="62"/>
      <c r="S163" s="18">
        <f t="shared" si="88"/>
        <v>0</v>
      </c>
      <c r="T163" s="10"/>
      <c r="U163" s="119">
        <f t="shared" si="89"/>
        <v>0</v>
      </c>
      <c r="V163" s="119">
        <v>0.3</v>
      </c>
      <c r="W163" s="17">
        <f t="shared" si="90"/>
        <v>0.3</v>
      </c>
      <c r="X163" s="217" t="s">
        <v>1027</v>
      </c>
      <c r="Y163" s="118">
        <f t="shared" si="84"/>
        <v>0.3</v>
      </c>
      <c r="Z163" s="62"/>
      <c r="AA163" s="18">
        <f t="shared" si="85"/>
        <v>0.3</v>
      </c>
      <c r="AB163" s="52"/>
      <c r="AC163" s="120"/>
      <c r="AD163" s="11"/>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row>
    <row r="164" spans="1:62" s="8" customFormat="1" ht="158.25" hidden="1" thickBot="1">
      <c r="A164" s="6"/>
      <c r="B164" s="67">
        <v>157</v>
      </c>
      <c r="C164" s="68" t="s">
        <v>8</v>
      </c>
      <c r="D164" s="68">
        <v>192</v>
      </c>
      <c r="E164" s="68" t="s">
        <v>52</v>
      </c>
      <c r="F164" s="68" t="s">
        <v>432</v>
      </c>
      <c r="G164" s="68" t="s">
        <v>433</v>
      </c>
      <c r="H164" s="81">
        <v>4</v>
      </c>
      <c r="I164" s="68" t="s">
        <v>718</v>
      </c>
      <c r="J164" s="68" t="s">
        <v>358</v>
      </c>
      <c r="K164" s="68" t="s">
        <v>195</v>
      </c>
      <c r="L164" s="156" t="s">
        <v>11</v>
      </c>
      <c r="M164" s="164">
        <v>0</v>
      </c>
      <c r="N164" s="58">
        <v>1</v>
      </c>
      <c r="O164" s="17">
        <f t="shared" si="86"/>
        <v>0.25</v>
      </c>
      <c r="P164" s="9" t="s">
        <v>808</v>
      </c>
      <c r="Q164" s="193">
        <f t="shared" si="87"/>
        <v>1</v>
      </c>
      <c r="R164" s="62">
        <v>1</v>
      </c>
      <c r="S164" s="18">
        <f t="shared" si="88"/>
        <v>0.5</v>
      </c>
      <c r="T164" s="10" t="s">
        <v>949</v>
      </c>
      <c r="U164" s="119">
        <f t="shared" si="89"/>
        <v>2</v>
      </c>
      <c r="V164" s="119">
        <v>1</v>
      </c>
      <c r="W164" s="17">
        <f t="shared" si="90"/>
        <v>0.75</v>
      </c>
      <c r="X164" s="217" t="s">
        <v>1028</v>
      </c>
      <c r="Y164" s="118">
        <f t="shared" si="84"/>
        <v>3</v>
      </c>
      <c r="Z164" s="62"/>
      <c r="AA164" s="18">
        <f t="shared" si="85"/>
        <v>0.75</v>
      </c>
      <c r="AB164" s="52"/>
      <c r="AC164" s="120"/>
      <c r="AD164" s="11"/>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s="8" customFormat="1" ht="48" hidden="1" thickBot="1">
      <c r="A165" s="6"/>
      <c r="B165" s="135">
        <v>158</v>
      </c>
      <c r="C165" s="136" t="s">
        <v>8</v>
      </c>
      <c r="D165" s="136">
        <v>316</v>
      </c>
      <c r="E165" s="136" t="s">
        <v>52</v>
      </c>
      <c r="F165" s="136" t="s">
        <v>434</v>
      </c>
      <c r="G165" s="136" t="s">
        <v>435</v>
      </c>
      <c r="H165" s="137">
        <v>1</v>
      </c>
      <c r="I165" s="136" t="s">
        <v>718</v>
      </c>
      <c r="J165" s="136" t="s">
        <v>358</v>
      </c>
      <c r="K165" s="136" t="s">
        <v>436</v>
      </c>
      <c r="L165" s="159" t="s">
        <v>14</v>
      </c>
      <c r="M165" s="177">
        <v>0</v>
      </c>
      <c r="N165" s="139"/>
      <c r="O165" s="140">
        <f t="shared" si="86"/>
        <v>0</v>
      </c>
      <c r="P165" s="141"/>
      <c r="Q165" s="203">
        <f t="shared" si="87"/>
        <v>0</v>
      </c>
      <c r="R165" s="143"/>
      <c r="S165" s="144">
        <f t="shared" si="88"/>
        <v>0</v>
      </c>
      <c r="T165" s="145"/>
      <c r="U165" s="232">
        <f t="shared" si="89"/>
        <v>0</v>
      </c>
      <c r="V165" s="232"/>
      <c r="W165" s="140">
        <f t="shared" si="90"/>
        <v>0</v>
      </c>
      <c r="X165" s="233"/>
      <c r="Y165" s="142">
        <f t="shared" si="84"/>
        <v>0</v>
      </c>
      <c r="Z165" s="143"/>
      <c r="AA165" s="144">
        <f t="shared" si="85"/>
        <v>0</v>
      </c>
      <c r="AB165" s="146"/>
      <c r="AC165" s="147"/>
      <c r="AD165" s="148"/>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row>
    <row r="166" spans="1:62" s="8" customFormat="1" ht="63.75" thickBot="1">
      <c r="A166" s="6"/>
      <c r="B166" s="64">
        <v>159</v>
      </c>
      <c r="C166" s="65" t="s">
        <v>7</v>
      </c>
      <c r="D166" s="65" t="s">
        <v>437</v>
      </c>
      <c r="E166" s="65" t="s">
        <v>53</v>
      </c>
      <c r="F166" s="65" t="s">
        <v>438</v>
      </c>
      <c r="G166" s="65" t="s">
        <v>439</v>
      </c>
      <c r="H166" s="88">
        <v>1</v>
      </c>
      <c r="I166" s="65" t="s">
        <v>719</v>
      </c>
      <c r="J166" s="65" t="s">
        <v>656</v>
      </c>
      <c r="K166" s="65" t="s">
        <v>84</v>
      </c>
      <c r="L166" s="155" t="s">
        <v>11</v>
      </c>
      <c r="M166" s="56">
        <v>1</v>
      </c>
      <c r="N166" s="57">
        <v>1</v>
      </c>
      <c r="O166" s="17">
        <f>IFERROR(IF(OR(EXACT($I166,"Atención de solicitudes (solicitudes resueltas / solicitudes recibidas)"),EXACT($I166,"Cumplimiento (criterios cumplidos / criterios establecidos)")),(N166/M166)*1,(N166/$H166)*1),0)</f>
        <v>1</v>
      </c>
      <c r="P166" s="9" t="s">
        <v>775</v>
      </c>
      <c r="Q166" s="206">
        <v>0</v>
      </c>
      <c r="R166" s="207">
        <v>1</v>
      </c>
      <c r="S166" s="208">
        <v>1</v>
      </c>
      <c r="T166" s="209" t="s">
        <v>775</v>
      </c>
      <c r="U166" s="215">
        <v>1</v>
      </c>
      <c r="V166" s="215">
        <v>1</v>
      </c>
      <c r="W166" s="17">
        <f>IFERROR(IF(OR(EXACT($I166,"Atención de solicitudes (solicitudes resueltas / solicitudes recibidas)"),EXACT($I166,"Cumplimiento (criterios cumplidos / criterios establecidos)")),(V166/U166)*1,(V166/$H166)*1),0)</f>
        <v>1</v>
      </c>
      <c r="X166" s="219" t="s">
        <v>775</v>
      </c>
      <c r="Y166" s="61"/>
      <c r="Z166" s="61"/>
      <c r="AA166" s="18">
        <f>IFERROR(IF(OR(EXACT($I166,"Atención de solicitudes (solicitudes resueltas / solicitudes recibidas)"),EXACT($I166,"Cumplimiento (criterios cumplidos / criterios establecidos)")),(Z166/Y166)*1,(Z166/$H166)*1),0)</f>
        <v>0</v>
      </c>
      <c r="AB166" s="51"/>
      <c r="AC166" s="43"/>
      <c r="AD166" s="7"/>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row>
    <row r="167" spans="1:62" s="8" customFormat="1" ht="94.5" hidden="1">
      <c r="A167" s="6"/>
      <c r="B167" s="67">
        <v>160</v>
      </c>
      <c r="C167" s="68" t="s">
        <v>7</v>
      </c>
      <c r="D167" s="68">
        <v>4</v>
      </c>
      <c r="E167" s="68" t="s">
        <v>53</v>
      </c>
      <c r="F167" s="68" t="s">
        <v>440</v>
      </c>
      <c r="G167" s="68" t="s">
        <v>441</v>
      </c>
      <c r="H167" s="81">
        <v>1</v>
      </c>
      <c r="I167" s="68" t="s">
        <v>718</v>
      </c>
      <c r="J167" s="68" t="s">
        <v>436</v>
      </c>
      <c r="K167" s="68" t="s">
        <v>657</v>
      </c>
      <c r="L167" s="156" t="s">
        <v>12</v>
      </c>
      <c r="M167" s="169">
        <v>0</v>
      </c>
      <c r="N167" s="170"/>
      <c r="O167" s="171">
        <f t="shared" si="86"/>
        <v>0</v>
      </c>
      <c r="P167" s="172" t="s">
        <v>776</v>
      </c>
      <c r="Q167" s="197">
        <f t="shared" ref="Q167:Q194" si="91">N167</f>
        <v>0</v>
      </c>
      <c r="R167" s="197">
        <v>1</v>
      </c>
      <c r="S167" s="198">
        <f t="shared" ref="S167:S194" si="92">IF(OR(EXACT($I167,"Atención de solicitudes (solicitudes resueltas / solicitudes recibidas)"),EXACT($I167,"Cumplimiento (criterios cumplidos / criterios establecidos)")),(Q167/Q167)*1,((Q167+R167)/$H167)*1)</f>
        <v>1</v>
      </c>
      <c r="T167" s="199" t="s">
        <v>867</v>
      </c>
      <c r="U167" s="119">
        <f t="shared" ref="U167:U174" si="93">Q167+R167</f>
        <v>1</v>
      </c>
      <c r="V167" s="119"/>
      <c r="W167" s="17">
        <f t="shared" ref="W167:W175" si="94">IF(OR(EXACT($I167,"Atención de solicitudes (solicitudes resueltas / solicitudes recibidas)"),EXACT($I167,"Cumplimiento (criterios cumplidos / criterios establecidos)")),(U167/U167)*1,((U167+V167)/$H167)*1)</f>
        <v>1</v>
      </c>
      <c r="X167" s="217"/>
      <c r="Y167" s="118">
        <f t="shared" ref="Y167:Y175" si="95">U167+V167</f>
        <v>1</v>
      </c>
      <c r="Z167" s="62"/>
      <c r="AA167" s="18">
        <f t="shared" ref="AA167:AA175" si="96">IF(OR(EXACT($I167,"Atención de solicitudes (solicitudes resueltas / solicitudes recibidas)"),EXACT($I167,"Cumplimiento (criterios cumplidos / criterios establecidos)")),(Y167/Y167)*1,((Y167+Z167)/$H167)*1)</f>
        <v>1</v>
      </c>
      <c r="AB167" s="52"/>
      <c r="AC167" s="120"/>
      <c r="AD167" s="11"/>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row>
    <row r="168" spans="1:62" s="8" customFormat="1" ht="63" hidden="1">
      <c r="A168" s="6"/>
      <c r="B168" s="67">
        <v>161</v>
      </c>
      <c r="C168" s="68" t="s">
        <v>7</v>
      </c>
      <c r="D168" s="68">
        <v>5</v>
      </c>
      <c r="E168" s="68" t="s">
        <v>53</v>
      </c>
      <c r="F168" s="68" t="s">
        <v>694</v>
      </c>
      <c r="G168" s="68" t="s">
        <v>442</v>
      </c>
      <c r="H168" s="81">
        <v>1</v>
      </c>
      <c r="I168" s="68" t="s">
        <v>718</v>
      </c>
      <c r="J168" s="68" t="s">
        <v>436</v>
      </c>
      <c r="K168" s="68" t="s">
        <v>657</v>
      </c>
      <c r="L168" s="156" t="s">
        <v>12</v>
      </c>
      <c r="M168" s="169">
        <v>0</v>
      </c>
      <c r="N168" s="170"/>
      <c r="O168" s="171">
        <f t="shared" si="86"/>
        <v>0</v>
      </c>
      <c r="P168" s="172" t="s">
        <v>776</v>
      </c>
      <c r="Q168" s="197">
        <f t="shared" si="91"/>
        <v>0</v>
      </c>
      <c r="R168" s="197">
        <v>1</v>
      </c>
      <c r="S168" s="198">
        <f t="shared" si="92"/>
        <v>1</v>
      </c>
      <c r="T168" s="199" t="s">
        <v>868</v>
      </c>
      <c r="U168" s="119">
        <f t="shared" si="93"/>
        <v>1</v>
      </c>
      <c r="V168" s="119"/>
      <c r="W168" s="17">
        <f t="shared" si="94"/>
        <v>1</v>
      </c>
      <c r="X168" s="217"/>
      <c r="Y168" s="118">
        <f t="shared" si="95"/>
        <v>1</v>
      </c>
      <c r="Z168" s="62"/>
      <c r="AA168" s="18">
        <f t="shared" si="96"/>
        <v>1</v>
      </c>
      <c r="AB168" s="52"/>
      <c r="AC168" s="120"/>
      <c r="AD168" s="11"/>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row>
    <row r="169" spans="1:62" s="8" customFormat="1" ht="110.25" hidden="1">
      <c r="A169" s="6"/>
      <c r="B169" s="67">
        <v>162</v>
      </c>
      <c r="C169" s="68" t="s">
        <v>7</v>
      </c>
      <c r="D169" s="68" t="s">
        <v>443</v>
      </c>
      <c r="E169" s="68" t="s">
        <v>53</v>
      </c>
      <c r="F169" s="68" t="s">
        <v>444</v>
      </c>
      <c r="G169" s="68" t="s">
        <v>445</v>
      </c>
      <c r="H169" s="81">
        <v>1</v>
      </c>
      <c r="I169" s="68" t="s">
        <v>718</v>
      </c>
      <c r="J169" s="68" t="s">
        <v>436</v>
      </c>
      <c r="K169" s="68" t="s">
        <v>657</v>
      </c>
      <c r="L169" s="156" t="s">
        <v>12</v>
      </c>
      <c r="M169" s="169">
        <v>0</v>
      </c>
      <c r="N169" s="170"/>
      <c r="O169" s="171">
        <f t="shared" si="86"/>
        <v>0</v>
      </c>
      <c r="P169" s="172" t="s">
        <v>776</v>
      </c>
      <c r="Q169" s="197">
        <f t="shared" si="91"/>
        <v>0</v>
      </c>
      <c r="R169" s="197">
        <v>1</v>
      </c>
      <c r="S169" s="198">
        <f t="shared" si="92"/>
        <v>1</v>
      </c>
      <c r="T169" s="199" t="s">
        <v>869</v>
      </c>
      <c r="U169" s="119">
        <f t="shared" si="93"/>
        <v>1</v>
      </c>
      <c r="V169" s="119"/>
      <c r="W169" s="17">
        <f t="shared" si="94"/>
        <v>1</v>
      </c>
      <c r="X169" s="217"/>
      <c r="Y169" s="118">
        <f t="shared" si="95"/>
        <v>1</v>
      </c>
      <c r="Z169" s="62"/>
      <c r="AA169" s="18">
        <f t="shared" si="96"/>
        <v>1</v>
      </c>
      <c r="AB169" s="52"/>
      <c r="AC169" s="120"/>
      <c r="AD169" s="11"/>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row>
    <row r="170" spans="1:62" s="8" customFormat="1" ht="78.75" hidden="1">
      <c r="A170" s="6"/>
      <c r="B170" s="67">
        <v>163</v>
      </c>
      <c r="C170" s="68" t="s">
        <v>7</v>
      </c>
      <c r="D170" s="68">
        <v>9</v>
      </c>
      <c r="E170" s="68" t="s">
        <v>53</v>
      </c>
      <c r="F170" s="68" t="s">
        <v>695</v>
      </c>
      <c r="G170" s="68" t="s">
        <v>446</v>
      </c>
      <c r="H170" s="81">
        <v>1</v>
      </c>
      <c r="I170" s="68" t="s">
        <v>718</v>
      </c>
      <c r="J170" s="68" t="s">
        <v>436</v>
      </c>
      <c r="K170" s="68" t="s">
        <v>657</v>
      </c>
      <c r="L170" s="156" t="s">
        <v>13</v>
      </c>
      <c r="M170" s="169">
        <v>0</v>
      </c>
      <c r="N170" s="170"/>
      <c r="O170" s="171">
        <f t="shared" si="86"/>
        <v>0</v>
      </c>
      <c r="P170" s="172" t="s">
        <v>777</v>
      </c>
      <c r="Q170" s="197">
        <f t="shared" si="91"/>
        <v>0</v>
      </c>
      <c r="R170" s="197"/>
      <c r="S170" s="198">
        <f t="shared" si="92"/>
        <v>0</v>
      </c>
      <c r="T170" s="199"/>
      <c r="U170" s="119">
        <v>1</v>
      </c>
      <c r="V170" s="119"/>
      <c r="W170" s="17">
        <f t="shared" si="94"/>
        <v>1</v>
      </c>
      <c r="X170" s="217" t="s">
        <v>1071</v>
      </c>
      <c r="Y170" s="118">
        <f t="shared" si="95"/>
        <v>1</v>
      </c>
      <c r="Z170" s="62"/>
      <c r="AA170" s="18">
        <f t="shared" si="96"/>
        <v>1</v>
      </c>
      <c r="AB170" s="52"/>
      <c r="AC170" s="120"/>
      <c r="AD170" s="11"/>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row>
    <row r="171" spans="1:62" s="8" customFormat="1" ht="78.75" hidden="1">
      <c r="A171" s="6"/>
      <c r="B171" s="67">
        <v>164</v>
      </c>
      <c r="C171" s="68" t="s">
        <v>7</v>
      </c>
      <c r="D171" s="68">
        <v>10</v>
      </c>
      <c r="E171" s="68" t="s">
        <v>53</v>
      </c>
      <c r="F171" s="68" t="s">
        <v>447</v>
      </c>
      <c r="G171" s="68" t="s">
        <v>446</v>
      </c>
      <c r="H171" s="81">
        <v>1</v>
      </c>
      <c r="I171" s="68" t="s">
        <v>718</v>
      </c>
      <c r="J171" s="68" t="s">
        <v>436</v>
      </c>
      <c r="K171" s="68" t="s">
        <v>657</v>
      </c>
      <c r="L171" s="156" t="s">
        <v>12</v>
      </c>
      <c r="M171" s="169">
        <v>0</v>
      </c>
      <c r="N171" s="170"/>
      <c r="O171" s="171">
        <f t="shared" si="86"/>
        <v>0</v>
      </c>
      <c r="P171" s="172" t="s">
        <v>776</v>
      </c>
      <c r="Q171" s="197">
        <f t="shared" si="91"/>
        <v>0</v>
      </c>
      <c r="R171" s="197">
        <v>1</v>
      </c>
      <c r="S171" s="198">
        <f t="shared" si="92"/>
        <v>1</v>
      </c>
      <c r="T171" s="199" t="s">
        <v>870</v>
      </c>
      <c r="U171" s="119">
        <f t="shared" si="93"/>
        <v>1</v>
      </c>
      <c r="V171" s="119"/>
      <c r="W171" s="17">
        <f t="shared" si="94"/>
        <v>1</v>
      </c>
      <c r="X171" s="217"/>
      <c r="Y171" s="118">
        <f t="shared" si="95"/>
        <v>1</v>
      </c>
      <c r="Z171" s="62"/>
      <c r="AA171" s="18">
        <f t="shared" si="96"/>
        <v>1</v>
      </c>
      <c r="AB171" s="52"/>
      <c r="AC171" s="120"/>
      <c r="AD171" s="11"/>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row>
    <row r="172" spans="1:62" s="8" customFormat="1" ht="78.75" hidden="1">
      <c r="A172" s="6"/>
      <c r="B172" s="67">
        <v>165</v>
      </c>
      <c r="C172" s="68" t="s">
        <v>7</v>
      </c>
      <c r="D172" s="68">
        <v>12</v>
      </c>
      <c r="E172" s="68" t="s">
        <v>53</v>
      </c>
      <c r="F172" s="68" t="s">
        <v>448</v>
      </c>
      <c r="G172" s="68" t="s">
        <v>449</v>
      </c>
      <c r="H172" s="81">
        <v>1</v>
      </c>
      <c r="I172" s="68" t="s">
        <v>718</v>
      </c>
      <c r="J172" s="68" t="s">
        <v>436</v>
      </c>
      <c r="K172" s="68"/>
      <c r="L172" s="156" t="s">
        <v>12</v>
      </c>
      <c r="M172" s="169">
        <v>0</v>
      </c>
      <c r="N172" s="170"/>
      <c r="O172" s="171">
        <f t="shared" si="86"/>
        <v>0</v>
      </c>
      <c r="P172" s="172" t="s">
        <v>776</v>
      </c>
      <c r="Q172" s="197">
        <f t="shared" si="91"/>
        <v>0</v>
      </c>
      <c r="R172" s="197">
        <v>1</v>
      </c>
      <c r="S172" s="198">
        <f t="shared" si="92"/>
        <v>1</v>
      </c>
      <c r="T172" s="199" t="s">
        <v>871</v>
      </c>
      <c r="U172" s="119">
        <f t="shared" si="93"/>
        <v>1</v>
      </c>
      <c r="V172" s="119"/>
      <c r="W172" s="17">
        <f t="shared" si="94"/>
        <v>1</v>
      </c>
      <c r="X172" s="217"/>
      <c r="Y172" s="118">
        <f t="shared" si="95"/>
        <v>1</v>
      </c>
      <c r="Z172" s="62"/>
      <c r="AA172" s="18">
        <f t="shared" si="96"/>
        <v>1</v>
      </c>
      <c r="AB172" s="52"/>
      <c r="AC172" s="120"/>
      <c r="AD172" s="11"/>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row>
    <row r="173" spans="1:62" s="8" customFormat="1" ht="78.75" hidden="1">
      <c r="A173" s="6"/>
      <c r="B173" s="67">
        <v>166</v>
      </c>
      <c r="C173" s="68" t="s">
        <v>7</v>
      </c>
      <c r="D173" s="68">
        <v>17</v>
      </c>
      <c r="E173" s="68" t="s">
        <v>53</v>
      </c>
      <c r="F173" s="68" t="s">
        <v>450</v>
      </c>
      <c r="G173" s="68" t="s">
        <v>451</v>
      </c>
      <c r="H173" s="81">
        <v>1</v>
      </c>
      <c r="I173" s="68" t="s">
        <v>718</v>
      </c>
      <c r="J173" s="68" t="s">
        <v>436</v>
      </c>
      <c r="K173" s="68" t="s">
        <v>657</v>
      </c>
      <c r="L173" s="156" t="s">
        <v>12</v>
      </c>
      <c r="M173" s="169">
        <v>0</v>
      </c>
      <c r="N173" s="170"/>
      <c r="O173" s="171">
        <f t="shared" si="86"/>
        <v>0</v>
      </c>
      <c r="P173" s="172" t="s">
        <v>776</v>
      </c>
      <c r="Q173" s="197">
        <f t="shared" si="91"/>
        <v>0</v>
      </c>
      <c r="R173" s="197">
        <v>1</v>
      </c>
      <c r="S173" s="198">
        <f t="shared" si="92"/>
        <v>1</v>
      </c>
      <c r="T173" s="199" t="s">
        <v>872</v>
      </c>
      <c r="U173" s="119">
        <f t="shared" si="93"/>
        <v>1</v>
      </c>
      <c r="V173" s="119"/>
      <c r="W173" s="17">
        <f t="shared" si="94"/>
        <v>1</v>
      </c>
      <c r="X173" s="217"/>
      <c r="Y173" s="118">
        <f t="shared" si="95"/>
        <v>1</v>
      </c>
      <c r="Z173" s="62"/>
      <c r="AA173" s="18">
        <f t="shared" si="96"/>
        <v>1</v>
      </c>
      <c r="AB173" s="52"/>
      <c r="AC173" s="120"/>
      <c r="AD173" s="11"/>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row>
    <row r="174" spans="1:62" s="8" customFormat="1" ht="78.75" hidden="1">
      <c r="A174" s="6"/>
      <c r="B174" s="67">
        <v>167</v>
      </c>
      <c r="C174" s="68" t="s">
        <v>7</v>
      </c>
      <c r="D174" s="68">
        <v>19</v>
      </c>
      <c r="E174" s="68" t="s">
        <v>53</v>
      </c>
      <c r="F174" s="68" t="s">
        <v>452</v>
      </c>
      <c r="G174" s="68" t="s">
        <v>453</v>
      </c>
      <c r="H174" s="81">
        <v>1</v>
      </c>
      <c r="I174" s="68" t="s">
        <v>718</v>
      </c>
      <c r="J174" s="68" t="s">
        <v>436</v>
      </c>
      <c r="K174" s="68"/>
      <c r="L174" s="156" t="s">
        <v>12</v>
      </c>
      <c r="M174" s="169">
        <v>0</v>
      </c>
      <c r="N174" s="170"/>
      <c r="O174" s="171">
        <f t="shared" si="86"/>
        <v>0</v>
      </c>
      <c r="P174" s="172" t="s">
        <v>776</v>
      </c>
      <c r="Q174" s="197">
        <f t="shared" si="91"/>
        <v>0</v>
      </c>
      <c r="R174" s="197">
        <v>1</v>
      </c>
      <c r="S174" s="198">
        <f t="shared" si="92"/>
        <v>1</v>
      </c>
      <c r="T174" s="199" t="s">
        <v>873</v>
      </c>
      <c r="U174" s="119">
        <f t="shared" si="93"/>
        <v>1</v>
      </c>
      <c r="V174" s="119"/>
      <c r="W174" s="17">
        <f t="shared" si="94"/>
        <v>1</v>
      </c>
      <c r="X174" s="217"/>
      <c r="Y174" s="118">
        <f t="shared" si="95"/>
        <v>1</v>
      </c>
      <c r="Z174" s="62"/>
      <c r="AA174" s="18">
        <f t="shared" si="96"/>
        <v>1</v>
      </c>
      <c r="AB174" s="52"/>
      <c r="AC174" s="120"/>
      <c r="AD174" s="11"/>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row>
    <row r="175" spans="1:62" s="8" customFormat="1" ht="47.25" hidden="1">
      <c r="A175" s="6"/>
      <c r="B175" s="67">
        <v>168</v>
      </c>
      <c r="C175" s="68" t="s">
        <v>7</v>
      </c>
      <c r="D175" s="68">
        <v>21</v>
      </c>
      <c r="E175" s="68" t="s">
        <v>53</v>
      </c>
      <c r="F175" s="68" t="s">
        <v>454</v>
      </c>
      <c r="G175" s="68" t="s">
        <v>445</v>
      </c>
      <c r="H175" s="81">
        <v>1</v>
      </c>
      <c r="I175" s="68" t="s">
        <v>718</v>
      </c>
      <c r="J175" s="68" t="s">
        <v>436</v>
      </c>
      <c r="K175" s="68" t="s">
        <v>657</v>
      </c>
      <c r="L175" s="156" t="s">
        <v>13</v>
      </c>
      <c r="M175" s="169">
        <v>0</v>
      </c>
      <c r="N175" s="170"/>
      <c r="O175" s="171">
        <f t="shared" si="86"/>
        <v>0</v>
      </c>
      <c r="P175" s="172" t="s">
        <v>777</v>
      </c>
      <c r="Q175" s="197">
        <f t="shared" si="91"/>
        <v>0</v>
      </c>
      <c r="R175" s="197"/>
      <c r="S175" s="198">
        <f t="shared" si="92"/>
        <v>0</v>
      </c>
      <c r="T175" s="199"/>
      <c r="U175" s="119">
        <v>1</v>
      </c>
      <c r="V175" s="119"/>
      <c r="W175" s="17">
        <f t="shared" si="94"/>
        <v>1</v>
      </c>
      <c r="X175" s="217" t="s">
        <v>1072</v>
      </c>
      <c r="Y175" s="118">
        <f t="shared" si="95"/>
        <v>1</v>
      </c>
      <c r="Z175" s="62"/>
      <c r="AA175" s="18">
        <f t="shared" si="96"/>
        <v>1</v>
      </c>
      <c r="AB175" s="52"/>
      <c r="AC175" s="120"/>
      <c r="AD175" s="11"/>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row>
    <row r="176" spans="1:62" s="8" customFormat="1" ht="63" hidden="1">
      <c r="A176" s="6"/>
      <c r="B176" s="67">
        <v>169</v>
      </c>
      <c r="C176" s="68" t="s">
        <v>7</v>
      </c>
      <c r="D176" s="68">
        <v>24</v>
      </c>
      <c r="E176" s="68" t="s">
        <v>53</v>
      </c>
      <c r="F176" s="68" t="s">
        <v>455</v>
      </c>
      <c r="G176" s="68" t="s">
        <v>456</v>
      </c>
      <c r="H176" s="81">
        <v>1</v>
      </c>
      <c r="I176" s="68" t="s">
        <v>718</v>
      </c>
      <c r="J176" s="68" t="s">
        <v>436</v>
      </c>
      <c r="K176" s="68"/>
      <c r="L176" s="156" t="s">
        <v>12</v>
      </c>
      <c r="M176" s="169">
        <v>0</v>
      </c>
      <c r="N176" s="170"/>
      <c r="O176" s="171">
        <f t="shared" si="86"/>
        <v>0</v>
      </c>
      <c r="P176" s="172" t="s">
        <v>776</v>
      </c>
      <c r="Q176" s="197">
        <f t="shared" si="91"/>
        <v>0</v>
      </c>
      <c r="R176" s="197">
        <v>1</v>
      </c>
      <c r="S176" s="198">
        <f t="shared" si="92"/>
        <v>1</v>
      </c>
      <c r="T176" s="199" t="s">
        <v>874</v>
      </c>
      <c r="U176" s="119">
        <f t="shared" ref="U176:U194" si="97">Q176+R176</f>
        <v>1</v>
      </c>
      <c r="V176" s="119"/>
      <c r="W176" s="17">
        <f t="shared" ref="W176:W194" si="98">IF(OR(EXACT($I176,"Atención de solicitudes (solicitudes resueltas / solicitudes recibidas)"),EXACT($I176,"Cumplimiento (criterios cumplidos / criterios establecidos)")),(U176/U176)*1,((U176+V176)/$H176)*1)</f>
        <v>1</v>
      </c>
      <c r="X176" s="217"/>
      <c r="Y176" s="118">
        <f t="shared" ref="Y176:Y194" si="99">U176+V176</f>
        <v>1</v>
      </c>
      <c r="Z176" s="62"/>
      <c r="AA176" s="18">
        <f t="shared" ref="AA176:AA194" si="100">IF(OR(EXACT($I176,"Atención de solicitudes (solicitudes resueltas / solicitudes recibidas)"),EXACT($I176,"Cumplimiento (criterios cumplidos / criterios establecidos)")),(Y176/Y176)*1,((Y176+Z176)/$H176)*1)</f>
        <v>1</v>
      </c>
      <c r="AB176" s="52"/>
      <c r="AC176" s="120"/>
      <c r="AD176" s="11"/>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row>
    <row r="177" spans="1:62" s="8" customFormat="1" ht="78.75" hidden="1">
      <c r="A177" s="6"/>
      <c r="B177" s="67">
        <v>170</v>
      </c>
      <c r="C177" s="68" t="s">
        <v>7</v>
      </c>
      <c r="D177" s="68">
        <v>25</v>
      </c>
      <c r="E177" s="68" t="s">
        <v>53</v>
      </c>
      <c r="F177" s="68" t="s">
        <v>457</v>
      </c>
      <c r="G177" s="68" t="s">
        <v>456</v>
      </c>
      <c r="H177" s="81">
        <v>1</v>
      </c>
      <c r="I177" s="68" t="s">
        <v>718</v>
      </c>
      <c r="J177" s="68" t="s">
        <v>436</v>
      </c>
      <c r="K177" s="68"/>
      <c r="L177" s="156" t="s">
        <v>11</v>
      </c>
      <c r="M177" s="169">
        <v>0</v>
      </c>
      <c r="N177" s="170"/>
      <c r="O177" s="171">
        <f t="shared" si="86"/>
        <v>0</v>
      </c>
      <c r="P177" s="172" t="s">
        <v>778</v>
      </c>
      <c r="Q177" s="197">
        <f t="shared" si="91"/>
        <v>0</v>
      </c>
      <c r="R177" s="197"/>
      <c r="S177" s="198">
        <f t="shared" si="92"/>
        <v>0</v>
      </c>
      <c r="T177" s="199"/>
      <c r="U177" s="119">
        <f t="shared" si="97"/>
        <v>0</v>
      </c>
      <c r="V177" s="119"/>
      <c r="W177" s="17">
        <f t="shared" si="98"/>
        <v>0</v>
      </c>
      <c r="X177" s="217"/>
      <c r="Y177" s="118">
        <f t="shared" si="99"/>
        <v>0</v>
      </c>
      <c r="Z177" s="62"/>
      <c r="AA177" s="18">
        <f t="shared" si="100"/>
        <v>0</v>
      </c>
      <c r="AB177" s="52"/>
      <c r="AC177" s="120"/>
      <c r="AD177" s="11"/>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row>
    <row r="178" spans="1:62" s="8" customFormat="1" ht="63" hidden="1">
      <c r="A178" s="6"/>
      <c r="B178" s="67">
        <v>171</v>
      </c>
      <c r="C178" s="68" t="s">
        <v>7</v>
      </c>
      <c r="D178" s="68">
        <v>26</v>
      </c>
      <c r="E178" s="68" t="s">
        <v>53</v>
      </c>
      <c r="F178" s="68" t="s">
        <v>458</v>
      </c>
      <c r="G178" s="68" t="s">
        <v>456</v>
      </c>
      <c r="H178" s="81">
        <v>1</v>
      </c>
      <c r="I178" s="68" t="s">
        <v>718</v>
      </c>
      <c r="J178" s="68" t="s">
        <v>436</v>
      </c>
      <c r="K178" s="68"/>
      <c r="L178" s="156" t="s">
        <v>12</v>
      </c>
      <c r="M178" s="169">
        <v>0</v>
      </c>
      <c r="N178" s="170"/>
      <c r="O178" s="171">
        <f t="shared" si="86"/>
        <v>0</v>
      </c>
      <c r="P178" s="172" t="s">
        <v>776</v>
      </c>
      <c r="Q178" s="197">
        <f t="shared" si="91"/>
        <v>0</v>
      </c>
      <c r="R178" s="197">
        <v>1</v>
      </c>
      <c r="S178" s="198">
        <f t="shared" si="92"/>
        <v>1</v>
      </c>
      <c r="T178" s="199" t="s">
        <v>874</v>
      </c>
      <c r="U178" s="119">
        <f t="shared" si="97"/>
        <v>1</v>
      </c>
      <c r="V178" s="119"/>
      <c r="W178" s="17">
        <f t="shared" si="98"/>
        <v>1</v>
      </c>
      <c r="X178" s="217"/>
      <c r="Y178" s="118">
        <f t="shared" si="99"/>
        <v>1</v>
      </c>
      <c r="Z178" s="62"/>
      <c r="AA178" s="18">
        <f t="shared" si="100"/>
        <v>1</v>
      </c>
      <c r="AB178" s="52"/>
      <c r="AC178" s="120"/>
      <c r="AD178" s="11"/>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row>
    <row r="179" spans="1:62" s="8" customFormat="1" ht="47.25" hidden="1">
      <c r="A179" s="6"/>
      <c r="B179" s="67">
        <v>172</v>
      </c>
      <c r="C179" s="68" t="s">
        <v>7</v>
      </c>
      <c r="D179" s="68">
        <v>31</v>
      </c>
      <c r="E179" s="68" t="s">
        <v>53</v>
      </c>
      <c r="F179" s="68" t="s">
        <v>459</v>
      </c>
      <c r="G179" s="68" t="s">
        <v>460</v>
      </c>
      <c r="H179" s="81">
        <v>1</v>
      </c>
      <c r="I179" s="68" t="s">
        <v>718</v>
      </c>
      <c r="J179" s="68" t="s">
        <v>436</v>
      </c>
      <c r="K179" s="68" t="s">
        <v>657</v>
      </c>
      <c r="L179" s="156" t="s">
        <v>13</v>
      </c>
      <c r="M179" s="169">
        <v>0</v>
      </c>
      <c r="N179" s="170"/>
      <c r="O179" s="171">
        <f t="shared" si="86"/>
        <v>0</v>
      </c>
      <c r="P179" s="172" t="s">
        <v>777</v>
      </c>
      <c r="Q179" s="197">
        <f t="shared" si="91"/>
        <v>0</v>
      </c>
      <c r="R179" s="197"/>
      <c r="S179" s="198">
        <f t="shared" si="92"/>
        <v>0</v>
      </c>
      <c r="T179" s="199"/>
      <c r="U179" s="119">
        <v>1</v>
      </c>
      <c r="V179" s="119"/>
      <c r="W179" s="17">
        <f t="shared" si="98"/>
        <v>1</v>
      </c>
      <c r="X179" s="217" t="s">
        <v>1073</v>
      </c>
      <c r="Y179" s="118">
        <f t="shared" si="99"/>
        <v>1</v>
      </c>
      <c r="Z179" s="62"/>
      <c r="AA179" s="18">
        <f t="shared" si="100"/>
        <v>1</v>
      </c>
      <c r="AB179" s="52"/>
      <c r="AC179" s="120"/>
      <c r="AD179" s="11"/>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row>
    <row r="180" spans="1:62" s="8" customFormat="1" ht="94.5" hidden="1">
      <c r="A180" s="6"/>
      <c r="B180" s="67">
        <v>173</v>
      </c>
      <c r="C180" s="68" t="s">
        <v>7</v>
      </c>
      <c r="D180" s="68">
        <v>34</v>
      </c>
      <c r="E180" s="68" t="s">
        <v>53</v>
      </c>
      <c r="F180" s="68" t="s">
        <v>461</v>
      </c>
      <c r="G180" s="68" t="s">
        <v>462</v>
      </c>
      <c r="H180" s="81">
        <v>1</v>
      </c>
      <c r="I180" s="68" t="s">
        <v>718</v>
      </c>
      <c r="J180" s="68" t="s">
        <v>436</v>
      </c>
      <c r="K180" s="68"/>
      <c r="L180" s="156" t="s">
        <v>13</v>
      </c>
      <c r="M180" s="169">
        <v>0</v>
      </c>
      <c r="N180" s="170"/>
      <c r="O180" s="171">
        <f t="shared" si="86"/>
        <v>0</v>
      </c>
      <c r="P180" s="172" t="s">
        <v>777</v>
      </c>
      <c r="Q180" s="197">
        <f t="shared" si="91"/>
        <v>0</v>
      </c>
      <c r="R180" s="197"/>
      <c r="S180" s="198">
        <f t="shared" si="92"/>
        <v>0</v>
      </c>
      <c r="T180" s="199"/>
      <c r="U180" s="119">
        <v>1</v>
      </c>
      <c r="V180" s="119"/>
      <c r="W180" s="17">
        <f t="shared" si="98"/>
        <v>1</v>
      </c>
      <c r="X180" s="217" t="s">
        <v>1074</v>
      </c>
      <c r="Y180" s="118">
        <f t="shared" si="99"/>
        <v>1</v>
      </c>
      <c r="Z180" s="62"/>
      <c r="AA180" s="18">
        <f t="shared" si="100"/>
        <v>1</v>
      </c>
      <c r="AB180" s="52"/>
      <c r="AC180" s="120"/>
      <c r="AD180" s="11"/>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row>
    <row r="181" spans="1:62" s="8" customFormat="1" ht="78.75" hidden="1">
      <c r="A181" s="6"/>
      <c r="B181" s="67">
        <v>174</v>
      </c>
      <c r="C181" s="68" t="s">
        <v>7</v>
      </c>
      <c r="D181" s="68">
        <v>35</v>
      </c>
      <c r="E181" s="68" t="s">
        <v>53</v>
      </c>
      <c r="F181" s="68" t="s">
        <v>463</v>
      </c>
      <c r="G181" s="68" t="s">
        <v>464</v>
      </c>
      <c r="H181" s="81">
        <v>1</v>
      </c>
      <c r="I181" s="68" t="s">
        <v>718</v>
      </c>
      <c r="J181" s="68" t="s">
        <v>436</v>
      </c>
      <c r="K181" s="68"/>
      <c r="L181" s="156" t="s">
        <v>10</v>
      </c>
      <c r="M181" s="169">
        <v>0</v>
      </c>
      <c r="N181" s="170">
        <v>1</v>
      </c>
      <c r="O181" s="171">
        <f t="shared" si="86"/>
        <v>1</v>
      </c>
      <c r="P181" s="172" t="s">
        <v>835</v>
      </c>
      <c r="Q181" s="197">
        <f t="shared" si="91"/>
        <v>1</v>
      </c>
      <c r="R181" s="197"/>
      <c r="S181" s="198">
        <f t="shared" si="92"/>
        <v>1</v>
      </c>
      <c r="T181" s="199"/>
      <c r="U181" s="119">
        <f t="shared" si="97"/>
        <v>1</v>
      </c>
      <c r="V181" s="119"/>
      <c r="W181" s="17">
        <f t="shared" si="98"/>
        <v>1</v>
      </c>
      <c r="X181" s="217"/>
      <c r="Y181" s="118">
        <f t="shared" si="99"/>
        <v>1</v>
      </c>
      <c r="Z181" s="62"/>
      <c r="AA181" s="18">
        <f t="shared" si="100"/>
        <v>1</v>
      </c>
      <c r="AB181" s="52"/>
      <c r="AC181" s="120"/>
      <c r="AD181" s="11"/>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row>
    <row r="182" spans="1:62" s="8" customFormat="1" ht="94.5" hidden="1">
      <c r="A182" s="6"/>
      <c r="B182" s="67">
        <v>175</v>
      </c>
      <c r="C182" s="68" t="s">
        <v>7</v>
      </c>
      <c r="D182" s="68" t="s">
        <v>465</v>
      </c>
      <c r="E182" s="68" t="s">
        <v>53</v>
      </c>
      <c r="F182" s="68" t="s">
        <v>466</v>
      </c>
      <c r="G182" s="68" t="s">
        <v>462</v>
      </c>
      <c r="H182" s="81">
        <v>1</v>
      </c>
      <c r="I182" s="68" t="s">
        <v>718</v>
      </c>
      <c r="J182" s="68" t="s">
        <v>436</v>
      </c>
      <c r="K182" s="68"/>
      <c r="L182" s="156" t="s">
        <v>13</v>
      </c>
      <c r="M182" s="169">
        <v>0</v>
      </c>
      <c r="N182" s="170"/>
      <c r="O182" s="171">
        <f t="shared" si="86"/>
        <v>0</v>
      </c>
      <c r="P182" s="172" t="s">
        <v>777</v>
      </c>
      <c r="Q182" s="197">
        <f t="shared" si="91"/>
        <v>0</v>
      </c>
      <c r="R182" s="197"/>
      <c r="S182" s="198">
        <f t="shared" si="92"/>
        <v>0</v>
      </c>
      <c r="T182" s="199"/>
      <c r="U182" s="119">
        <v>1</v>
      </c>
      <c r="V182" s="119"/>
      <c r="W182" s="17">
        <f t="shared" si="98"/>
        <v>1</v>
      </c>
      <c r="X182" s="217" t="s">
        <v>1074</v>
      </c>
      <c r="Y182" s="118">
        <f t="shared" si="99"/>
        <v>1</v>
      </c>
      <c r="Z182" s="62"/>
      <c r="AA182" s="18">
        <f t="shared" si="100"/>
        <v>1</v>
      </c>
      <c r="AB182" s="52"/>
      <c r="AC182" s="120"/>
      <c r="AD182" s="11"/>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row>
    <row r="183" spans="1:62" s="8" customFormat="1" ht="94.5" hidden="1">
      <c r="A183" s="6"/>
      <c r="B183" s="67">
        <v>176</v>
      </c>
      <c r="C183" s="68" t="s">
        <v>7</v>
      </c>
      <c r="D183" s="68">
        <v>37</v>
      </c>
      <c r="E183" s="68" t="s">
        <v>53</v>
      </c>
      <c r="F183" s="68" t="s">
        <v>467</v>
      </c>
      <c r="G183" s="68" t="s">
        <v>462</v>
      </c>
      <c r="H183" s="81">
        <v>1</v>
      </c>
      <c r="I183" s="68" t="s">
        <v>718</v>
      </c>
      <c r="J183" s="68" t="s">
        <v>436</v>
      </c>
      <c r="K183" s="68"/>
      <c r="L183" s="156" t="s">
        <v>13</v>
      </c>
      <c r="M183" s="169">
        <v>0</v>
      </c>
      <c r="N183" s="170"/>
      <c r="O183" s="171">
        <f t="shared" si="86"/>
        <v>0</v>
      </c>
      <c r="P183" s="172" t="s">
        <v>777</v>
      </c>
      <c r="Q183" s="197">
        <f t="shared" si="91"/>
        <v>0</v>
      </c>
      <c r="R183" s="197"/>
      <c r="S183" s="198">
        <f t="shared" si="92"/>
        <v>0</v>
      </c>
      <c r="T183" s="199"/>
      <c r="U183" s="119">
        <v>1</v>
      </c>
      <c r="V183" s="119"/>
      <c r="W183" s="17">
        <f t="shared" si="98"/>
        <v>1</v>
      </c>
      <c r="X183" s="217" t="s">
        <v>1074</v>
      </c>
      <c r="Y183" s="118">
        <f t="shared" si="99"/>
        <v>1</v>
      </c>
      <c r="Z183" s="62"/>
      <c r="AA183" s="18">
        <f t="shared" si="100"/>
        <v>1</v>
      </c>
      <c r="AB183" s="52"/>
      <c r="AC183" s="120"/>
      <c r="AD183" s="11"/>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row>
    <row r="184" spans="1:62" s="8" customFormat="1" ht="94.5" hidden="1">
      <c r="A184" s="6"/>
      <c r="B184" s="67">
        <v>177</v>
      </c>
      <c r="C184" s="68" t="s">
        <v>7</v>
      </c>
      <c r="D184" s="68">
        <v>39</v>
      </c>
      <c r="E184" s="68" t="s">
        <v>53</v>
      </c>
      <c r="F184" s="68" t="s">
        <v>468</v>
      </c>
      <c r="G184" s="68" t="s">
        <v>462</v>
      </c>
      <c r="H184" s="81">
        <v>1</v>
      </c>
      <c r="I184" s="68" t="s">
        <v>718</v>
      </c>
      <c r="J184" s="68" t="s">
        <v>436</v>
      </c>
      <c r="K184" s="68"/>
      <c r="L184" s="156" t="s">
        <v>13</v>
      </c>
      <c r="M184" s="169">
        <v>0</v>
      </c>
      <c r="N184" s="170"/>
      <c r="O184" s="171">
        <f t="shared" si="86"/>
        <v>0</v>
      </c>
      <c r="P184" s="172" t="s">
        <v>777</v>
      </c>
      <c r="Q184" s="197">
        <f t="shared" si="91"/>
        <v>0</v>
      </c>
      <c r="R184" s="197"/>
      <c r="S184" s="198">
        <f t="shared" si="92"/>
        <v>0</v>
      </c>
      <c r="T184" s="199"/>
      <c r="U184" s="119">
        <v>1</v>
      </c>
      <c r="V184" s="119"/>
      <c r="W184" s="17">
        <f t="shared" si="98"/>
        <v>1</v>
      </c>
      <c r="X184" s="217" t="s">
        <v>1074</v>
      </c>
      <c r="Y184" s="118">
        <f t="shared" si="99"/>
        <v>1</v>
      </c>
      <c r="Z184" s="62"/>
      <c r="AA184" s="18">
        <f t="shared" si="100"/>
        <v>1</v>
      </c>
      <c r="AB184" s="52"/>
      <c r="AC184" s="120"/>
      <c r="AD184" s="11"/>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row>
    <row r="185" spans="1:62" s="8" customFormat="1" ht="63" hidden="1">
      <c r="A185" s="6"/>
      <c r="B185" s="67">
        <v>178</v>
      </c>
      <c r="C185" s="68" t="s">
        <v>7</v>
      </c>
      <c r="D185" s="68" t="s">
        <v>469</v>
      </c>
      <c r="E185" s="68" t="s">
        <v>53</v>
      </c>
      <c r="F185" s="68" t="s">
        <v>831</v>
      </c>
      <c r="G185" s="68" t="s">
        <v>453</v>
      </c>
      <c r="H185" s="81">
        <v>1</v>
      </c>
      <c r="I185" s="68" t="s">
        <v>718</v>
      </c>
      <c r="J185" s="68" t="s">
        <v>436</v>
      </c>
      <c r="K185" s="68"/>
      <c r="L185" s="156" t="s">
        <v>10</v>
      </c>
      <c r="M185" s="169">
        <v>0</v>
      </c>
      <c r="N185" s="170">
        <v>1</v>
      </c>
      <c r="O185" s="171">
        <f t="shared" si="86"/>
        <v>1</v>
      </c>
      <c r="P185" s="172" t="s">
        <v>836</v>
      </c>
      <c r="Q185" s="197">
        <f t="shared" si="91"/>
        <v>1</v>
      </c>
      <c r="R185" s="197"/>
      <c r="S185" s="198">
        <f t="shared" si="92"/>
        <v>1</v>
      </c>
      <c r="T185" s="199"/>
      <c r="U185" s="119">
        <f t="shared" si="97"/>
        <v>1</v>
      </c>
      <c r="V185" s="119"/>
      <c r="W185" s="17">
        <f t="shared" si="98"/>
        <v>1</v>
      </c>
      <c r="X185" s="217"/>
      <c r="Y185" s="118">
        <f t="shared" si="99"/>
        <v>1</v>
      </c>
      <c r="Z185" s="62"/>
      <c r="AA185" s="18">
        <f t="shared" si="100"/>
        <v>1</v>
      </c>
      <c r="AB185" s="52"/>
      <c r="AC185" s="120"/>
      <c r="AD185" s="11"/>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row>
    <row r="186" spans="1:62" s="8" customFormat="1" ht="47.25" hidden="1">
      <c r="A186" s="6"/>
      <c r="B186" s="67">
        <v>179</v>
      </c>
      <c r="C186" s="68" t="s">
        <v>7</v>
      </c>
      <c r="D186" s="68" t="s">
        <v>471</v>
      </c>
      <c r="E186" s="68" t="s">
        <v>53</v>
      </c>
      <c r="F186" s="68" t="s">
        <v>472</v>
      </c>
      <c r="G186" s="68" t="s">
        <v>470</v>
      </c>
      <c r="H186" s="81">
        <v>1</v>
      </c>
      <c r="I186" s="68" t="s">
        <v>718</v>
      </c>
      <c r="J186" s="68" t="s">
        <v>436</v>
      </c>
      <c r="K186" s="68" t="s">
        <v>657</v>
      </c>
      <c r="L186" s="156" t="s">
        <v>13</v>
      </c>
      <c r="M186" s="169">
        <v>0</v>
      </c>
      <c r="N186" s="170"/>
      <c r="O186" s="171">
        <f t="shared" si="86"/>
        <v>0</v>
      </c>
      <c r="P186" s="172" t="s">
        <v>777</v>
      </c>
      <c r="Q186" s="197">
        <f t="shared" si="91"/>
        <v>0</v>
      </c>
      <c r="R186" s="197"/>
      <c r="S186" s="198">
        <f t="shared" si="92"/>
        <v>0</v>
      </c>
      <c r="T186" s="199"/>
      <c r="U186" s="119">
        <v>1</v>
      </c>
      <c r="V186" s="119"/>
      <c r="W186" s="17">
        <f t="shared" si="98"/>
        <v>1</v>
      </c>
      <c r="X186" s="217" t="s">
        <v>1072</v>
      </c>
      <c r="Y186" s="118">
        <f t="shared" si="99"/>
        <v>1</v>
      </c>
      <c r="Z186" s="62"/>
      <c r="AA186" s="18">
        <f t="shared" si="100"/>
        <v>1</v>
      </c>
      <c r="AB186" s="52"/>
      <c r="AC186" s="120"/>
      <c r="AD186" s="11"/>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row>
    <row r="187" spans="1:62" s="8" customFormat="1" ht="63" hidden="1">
      <c r="A187" s="6"/>
      <c r="B187" s="67">
        <v>180</v>
      </c>
      <c r="C187" s="68" t="s">
        <v>7</v>
      </c>
      <c r="D187" s="68">
        <v>53</v>
      </c>
      <c r="E187" s="68" t="s">
        <v>53</v>
      </c>
      <c r="F187" s="68" t="s">
        <v>832</v>
      </c>
      <c r="G187" s="68" t="s">
        <v>473</v>
      </c>
      <c r="H187" s="81">
        <v>1</v>
      </c>
      <c r="I187" s="68" t="s">
        <v>718</v>
      </c>
      <c r="J187" s="68" t="s">
        <v>436</v>
      </c>
      <c r="K187" s="68"/>
      <c r="L187" s="156" t="s">
        <v>10</v>
      </c>
      <c r="M187" s="169">
        <v>0</v>
      </c>
      <c r="N187" s="170">
        <v>1</v>
      </c>
      <c r="O187" s="171">
        <f t="shared" si="86"/>
        <v>1</v>
      </c>
      <c r="P187" s="172" t="s">
        <v>837</v>
      </c>
      <c r="Q187" s="197">
        <f t="shared" si="91"/>
        <v>1</v>
      </c>
      <c r="R187" s="197"/>
      <c r="S187" s="198">
        <f t="shared" si="92"/>
        <v>1</v>
      </c>
      <c r="T187" s="199"/>
      <c r="U187" s="119">
        <f t="shared" si="97"/>
        <v>1</v>
      </c>
      <c r="V187" s="119"/>
      <c r="W187" s="17">
        <f t="shared" si="98"/>
        <v>1</v>
      </c>
      <c r="X187" s="217"/>
      <c r="Y187" s="118">
        <f t="shared" si="99"/>
        <v>1</v>
      </c>
      <c r="Z187" s="62"/>
      <c r="AA187" s="18">
        <f t="shared" si="100"/>
        <v>1</v>
      </c>
      <c r="AB187" s="52"/>
      <c r="AC187" s="120"/>
      <c r="AD187" s="11"/>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row>
    <row r="188" spans="1:62" s="8" customFormat="1" ht="63" hidden="1">
      <c r="A188" s="6"/>
      <c r="B188" s="67">
        <v>181</v>
      </c>
      <c r="C188" s="68" t="s">
        <v>7</v>
      </c>
      <c r="D188" s="68">
        <v>55</v>
      </c>
      <c r="E188" s="68" t="s">
        <v>53</v>
      </c>
      <c r="F188" s="68" t="s">
        <v>833</v>
      </c>
      <c r="G188" s="68" t="s">
        <v>473</v>
      </c>
      <c r="H188" s="81">
        <v>1</v>
      </c>
      <c r="I188" s="68" t="s">
        <v>718</v>
      </c>
      <c r="J188" s="68" t="s">
        <v>436</v>
      </c>
      <c r="K188" s="68"/>
      <c r="L188" s="156" t="s">
        <v>10</v>
      </c>
      <c r="M188" s="169">
        <v>0</v>
      </c>
      <c r="N188" s="170">
        <v>1</v>
      </c>
      <c r="O188" s="171">
        <f t="shared" si="86"/>
        <v>1</v>
      </c>
      <c r="P188" s="172" t="s">
        <v>838</v>
      </c>
      <c r="Q188" s="197">
        <f t="shared" si="91"/>
        <v>1</v>
      </c>
      <c r="R188" s="197"/>
      <c r="S188" s="198">
        <f t="shared" si="92"/>
        <v>1</v>
      </c>
      <c r="T188" s="199"/>
      <c r="U188" s="119">
        <f t="shared" si="97"/>
        <v>1</v>
      </c>
      <c r="V188" s="119"/>
      <c r="W188" s="17">
        <f t="shared" si="98"/>
        <v>1</v>
      </c>
      <c r="X188" s="217"/>
      <c r="Y188" s="118">
        <f t="shared" si="99"/>
        <v>1</v>
      </c>
      <c r="Z188" s="62"/>
      <c r="AA188" s="18">
        <f t="shared" si="100"/>
        <v>1</v>
      </c>
      <c r="AB188" s="52"/>
      <c r="AC188" s="120"/>
      <c r="AD188" s="11"/>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row>
    <row r="189" spans="1:62" s="8" customFormat="1" ht="47.25" hidden="1">
      <c r="A189" s="6"/>
      <c r="B189" s="67">
        <v>182</v>
      </c>
      <c r="C189" s="68" t="s">
        <v>7</v>
      </c>
      <c r="D189" s="68">
        <v>59</v>
      </c>
      <c r="E189" s="68" t="s">
        <v>53</v>
      </c>
      <c r="F189" s="68" t="s">
        <v>834</v>
      </c>
      <c r="G189" s="68" t="s">
        <v>473</v>
      </c>
      <c r="H189" s="81">
        <v>1</v>
      </c>
      <c r="I189" s="68" t="s">
        <v>718</v>
      </c>
      <c r="J189" s="68" t="s">
        <v>436</v>
      </c>
      <c r="K189" s="68"/>
      <c r="L189" s="156" t="s">
        <v>10</v>
      </c>
      <c r="M189" s="169">
        <v>0</v>
      </c>
      <c r="N189" s="170">
        <v>1</v>
      </c>
      <c r="O189" s="171">
        <f t="shared" si="86"/>
        <v>1</v>
      </c>
      <c r="P189" s="172" t="s">
        <v>839</v>
      </c>
      <c r="Q189" s="197">
        <f t="shared" si="91"/>
        <v>1</v>
      </c>
      <c r="R189" s="197"/>
      <c r="S189" s="198">
        <f t="shared" si="92"/>
        <v>1</v>
      </c>
      <c r="T189" s="199"/>
      <c r="U189" s="119">
        <f t="shared" si="97"/>
        <v>1</v>
      </c>
      <c r="V189" s="119"/>
      <c r="W189" s="17">
        <f t="shared" si="98"/>
        <v>1</v>
      </c>
      <c r="X189" s="217"/>
      <c r="Y189" s="118">
        <f t="shared" si="99"/>
        <v>1</v>
      </c>
      <c r="Z189" s="62"/>
      <c r="AA189" s="18">
        <f t="shared" si="100"/>
        <v>1</v>
      </c>
      <c r="AB189" s="52"/>
      <c r="AC189" s="120"/>
      <c r="AD189" s="11"/>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row>
    <row r="190" spans="1:62" s="8" customFormat="1" ht="63" hidden="1">
      <c r="A190" s="6"/>
      <c r="B190" s="67">
        <v>183</v>
      </c>
      <c r="C190" s="68" t="s">
        <v>7</v>
      </c>
      <c r="D190" s="68">
        <v>68</v>
      </c>
      <c r="E190" s="68" t="s">
        <v>53</v>
      </c>
      <c r="F190" s="68" t="s">
        <v>474</v>
      </c>
      <c r="G190" s="68" t="s">
        <v>473</v>
      </c>
      <c r="H190" s="81">
        <v>1</v>
      </c>
      <c r="I190" s="68" t="s">
        <v>718</v>
      </c>
      <c r="J190" s="68" t="s">
        <v>436</v>
      </c>
      <c r="K190" s="68"/>
      <c r="L190" s="156" t="s">
        <v>13</v>
      </c>
      <c r="M190" s="169">
        <v>0</v>
      </c>
      <c r="N190" s="170"/>
      <c r="O190" s="171">
        <f t="shared" si="86"/>
        <v>0</v>
      </c>
      <c r="P190" s="172" t="s">
        <v>777</v>
      </c>
      <c r="Q190" s="197">
        <f t="shared" si="91"/>
        <v>0</v>
      </c>
      <c r="R190" s="197"/>
      <c r="S190" s="198">
        <f t="shared" si="92"/>
        <v>0</v>
      </c>
      <c r="T190" s="199"/>
      <c r="U190" s="119">
        <v>1</v>
      </c>
      <c r="V190" s="119"/>
      <c r="W190" s="17">
        <f t="shared" si="98"/>
        <v>1</v>
      </c>
      <c r="X190" s="217" t="s">
        <v>1075</v>
      </c>
      <c r="Y190" s="118">
        <f t="shared" si="99"/>
        <v>1</v>
      </c>
      <c r="Z190" s="62"/>
      <c r="AA190" s="18">
        <f t="shared" si="100"/>
        <v>1</v>
      </c>
      <c r="AB190" s="52"/>
      <c r="AC190" s="120"/>
      <c r="AD190" s="11"/>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row>
    <row r="191" spans="1:62" s="8" customFormat="1" ht="78.75" hidden="1">
      <c r="A191" s="6"/>
      <c r="B191" s="67">
        <v>184</v>
      </c>
      <c r="C191" s="68" t="s">
        <v>7</v>
      </c>
      <c r="D191" s="68">
        <v>70</v>
      </c>
      <c r="E191" s="68" t="s">
        <v>53</v>
      </c>
      <c r="F191" s="68" t="s">
        <v>475</v>
      </c>
      <c r="G191" s="68" t="s">
        <v>473</v>
      </c>
      <c r="H191" s="81">
        <v>1</v>
      </c>
      <c r="I191" s="68" t="s">
        <v>718</v>
      </c>
      <c r="J191" s="68" t="s">
        <v>436</v>
      </c>
      <c r="K191" s="68"/>
      <c r="L191" s="156" t="s">
        <v>13</v>
      </c>
      <c r="M191" s="169">
        <v>0</v>
      </c>
      <c r="N191" s="170"/>
      <c r="O191" s="171">
        <f t="shared" si="86"/>
        <v>0</v>
      </c>
      <c r="P191" s="172" t="s">
        <v>777</v>
      </c>
      <c r="Q191" s="197">
        <f t="shared" si="91"/>
        <v>0</v>
      </c>
      <c r="R191" s="197"/>
      <c r="S191" s="198">
        <f t="shared" si="92"/>
        <v>0</v>
      </c>
      <c r="T191" s="199"/>
      <c r="U191" s="119">
        <f t="shared" ref="U191" si="101">Q191+R191</f>
        <v>0</v>
      </c>
      <c r="V191" s="119"/>
      <c r="W191" s="17">
        <f t="shared" si="98"/>
        <v>0</v>
      </c>
      <c r="X191" s="217" t="s">
        <v>1075</v>
      </c>
      <c r="Y191" s="118">
        <f t="shared" si="99"/>
        <v>0</v>
      </c>
      <c r="Z191" s="62"/>
      <c r="AA191" s="18">
        <f t="shared" si="100"/>
        <v>0</v>
      </c>
      <c r="AB191" s="52"/>
      <c r="AC191" s="120"/>
      <c r="AD191" s="11"/>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row>
    <row r="192" spans="1:62" s="8" customFormat="1" ht="48" hidden="1" thickBot="1">
      <c r="A192" s="6"/>
      <c r="B192" s="73">
        <v>185</v>
      </c>
      <c r="C192" s="74" t="s">
        <v>7</v>
      </c>
      <c r="D192" s="74">
        <v>71</v>
      </c>
      <c r="E192" s="74" t="s">
        <v>53</v>
      </c>
      <c r="F192" s="74" t="s">
        <v>476</v>
      </c>
      <c r="G192" s="74" t="s">
        <v>470</v>
      </c>
      <c r="H192" s="82">
        <v>1</v>
      </c>
      <c r="I192" s="74" t="s">
        <v>718</v>
      </c>
      <c r="J192" s="74" t="s">
        <v>436</v>
      </c>
      <c r="K192" s="74" t="s">
        <v>657</v>
      </c>
      <c r="L192" s="157" t="s">
        <v>13</v>
      </c>
      <c r="M192" s="173">
        <v>0</v>
      </c>
      <c r="N192" s="174"/>
      <c r="O192" s="175">
        <f t="shared" si="86"/>
        <v>0</v>
      </c>
      <c r="P192" s="172" t="s">
        <v>777</v>
      </c>
      <c r="Q192" s="200">
        <f t="shared" si="91"/>
        <v>0</v>
      </c>
      <c r="R192" s="200"/>
      <c r="S192" s="201">
        <f t="shared" si="92"/>
        <v>0</v>
      </c>
      <c r="T192" s="202"/>
      <c r="U192" s="119">
        <v>1</v>
      </c>
      <c r="V192" s="119"/>
      <c r="W192" s="17">
        <f t="shared" si="98"/>
        <v>1</v>
      </c>
      <c r="X192" s="217" t="s">
        <v>1072</v>
      </c>
      <c r="Y192" s="133">
        <f t="shared" si="99"/>
        <v>1</v>
      </c>
      <c r="Z192" s="63"/>
      <c r="AA192" s="29">
        <f t="shared" si="100"/>
        <v>1</v>
      </c>
      <c r="AB192" s="53"/>
      <c r="AC192" s="134"/>
      <c r="AD192" s="32"/>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row>
    <row r="193" spans="1:62" s="8" customFormat="1" ht="63" hidden="1">
      <c r="A193" s="6"/>
      <c r="B193" s="121">
        <v>186</v>
      </c>
      <c r="C193" s="151" t="s">
        <v>8</v>
      </c>
      <c r="D193" s="151">
        <v>195</v>
      </c>
      <c r="E193" s="123" t="s">
        <v>54</v>
      </c>
      <c r="F193" s="123" t="s">
        <v>477</v>
      </c>
      <c r="G193" s="123" t="s">
        <v>696</v>
      </c>
      <c r="H193" s="124">
        <v>1</v>
      </c>
      <c r="I193" s="122" t="s">
        <v>718</v>
      </c>
      <c r="J193" s="123" t="s">
        <v>234</v>
      </c>
      <c r="K193" s="123" t="s">
        <v>150</v>
      </c>
      <c r="L193" s="162" t="s">
        <v>11</v>
      </c>
      <c r="M193" s="165">
        <v>0</v>
      </c>
      <c r="N193" s="125"/>
      <c r="O193" s="33">
        <f t="shared" si="86"/>
        <v>0</v>
      </c>
      <c r="P193" s="9" t="s">
        <v>779</v>
      </c>
      <c r="Q193" s="194">
        <f t="shared" si="91"/>
        <v>0</v>
      </c>
      <c r="R193" s="127">
        <v>0</v>
      </c>
      <c r="S193" s="35">
        <f t="shared" si="92"/>
        <v>0</v>
      </c>
      <c r="T193" s="10" t="s">
        <v>779</v>
      </c>
      <c r="U193" s="234">
        <f t="shared" ref="U193" si="102">Q193+R193</f>
        <v>0</v>
      </c>
      <c r="V193" s="235">
        <v>0</v>
      </c>
      <c r="W193" s="33">
        <f t="shared" si="98"/>
        <v>0</v>
      </c>
      <c r="X193" s="217" t="s">
        <v>1090</v>
      </c>
      <c r="Y193" s="126">
        <f t="shared" si="99"/>
        <v>0</v>
      </c>
      <c r="Z193" s="127"/>
      <c r="AA193" s="35">
        <f t="shared" si="100"/>
        <v>0</v>
      </c>
      <c r="AB193" s="54"/>
      <c r="AC193" s="128"/>
      <c r="AD193" s="38"/>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row>
    <row r="194" spans="1:62" s="8" customFormat="1" ht="63" hidden="1">
      <c r="A194" s="6"/>
      <c r="B194" s="67">
        <v>187</v>
      </c>
      <c r="C194" s="89" t="s">
        <v>7</v>
      </c>
      <c r="D194" s="89">
        <v>13</v>
      </c>
      <c r="E194" s="69" t="s">
        <v>54</v>
      </c>
      <c r="F194" s="69" t="s">
        <v>478</v>
      </c>
      <c r="G194" s="69" t="s">
        <v>203</v>
      </c>
      <c r="H194" s="72">
        <v>1</v>
      </c>
      <c r="I194" s="68" t="s">
        <v>718</v>
      </c>
      <c r="J194" s="69" t="s">
        <v>204</v>
      </c>
      <c r="K194" s="69" t="s">
        <v>150</v>
      </c>
      <c r="L194" s="161" t="s">
        <v>11</v>
      </c>
      <c r="M194" s="164">
        <v>0</v>
      </c>
      <c r="N194" s="58">
        <v>0</v>
      </c>
      <c r="O194" s="17">
        <f t="shared" si="86"/>
        <v>0</v>
      </c>
      <c r="P194" s="9" t="s">
        <v>744</v>
      </c>
      <c r="Q194" s="193">
        <f t="shared" si="91"/>
        <v>0</v>
      </c>
      <c r="R194" s="62">
        <v>0</v>
      </c>
      <c r="S194" s="18">
        <f t="shared" si="92"/>
        <v>0</v>
      </c>
      <c r="T194" s="10" t="s">
        <v>744</v>
      </c>
      <c r="U194" s="119">
        <f t="shared" si="97"/>
        <v>0</v>
      </c>
      <c r="V194" s="119">
        <v>0</v>
      </c>
      <c r="W194" s="17">
        <f t="shared" si="98"/>
        <v>0</v>
      </c>
      <c r="X194" s="217" t="s">
        <v>744</v>
      </c>
      <c r="Y194" s="118">
        <f t="shared" si="99"/>
        <v>0</v>
      </c>
      <c r="Z194" s="62"/>
      <c r="AA194" s="18">
        <f t="shared" si="100"/>
        <v>0</v>
      </c>
      <c r="AB194" s="52"/>
      <c r="AC194" s="120"/>
      <c r="AD194" s="11"/>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row>
    <row r="195" spans="1:62" s="8" customFormat="1" ht="63" hidden="1">
      <c r="A195" s="6"/>
      <c r="B195" s="67">
        <v>188</v>
      </c>
      <c r="C195" s="89" t="s">
        <v>7</v>
      </c>
      <c r="D195" s="89">
        <v>22</v>
      </c>
      <c r="E195" s="69" t="s">
        <v>54</v>
      </c>
      <c r="F195" s="69" t="s">
        <v>479</v>
      </c>
      <c r="G195" s="69" t="s">
        <v>203</v>
      </c>
      <c r="H195" s="90">
        <v>1</v>
      </c>
      <c r="I195" s="68" t="s">
        <v>719</v>
      </c>
      <c r="J195" s="91" t="s">
        <v>204</v>
      </c>
      <c r="K195" s="69"/>
      <c r="L195" s="161" t="s">
        <v>11</v>
      </c>
      <c r="M195" s="55">
        <v>92</v>
      </c>
      <c r="N195" s="58">
        <v>21</v>
      </c>
      <c r="O195" s="17">
        <f t="shared" si="86"/>
        <v>0.22826086956521738</v>
      </c>
      <c r="P195" s="9" t="s">
        <v>1050</v>
      </c>
      <c r="Q195" s="62">
        <v>92</v>
      </c>
      <c r="R195" s="62">
        <v>22</v>
      </c>
      <c r="S195" s="18">
        <f t="shared" ref="S195" si="103">IF(OR(EXACT($I195,"Atención de solicitudes (solicitudes resueltas / solicitudes recibidas)"),EXACT($I195,"Cumplimiento (criterios cumplidos / criterios establecidos)")),(R195/Q195)*1,(R195/$H195)*1)</f>
        <v>0.2391304347826087</v>
      </c>
      <c r="T195" s="10" t="s">
        <v>843</v>
      </c>
      <c r="U195" s="119">
        <v>92</v>
      </c>
      <c r="V195" s="119">
        <v>26</v>
      </c>
      <c r="W195" s="17">
        <f t="shared" ref="W195" si="104">IF(OR(EXACT($I195,"Atención de solicitudes (solicitudes resueltas / solicitudes recibidas)"),EXACT($I195,"Cumplimiento (criterios cumplidos / criterios establecidos)")),(V195/U195)*1,(V195/$H195)*1)</f>
        <v>0.28260869565217389</v>
      </c>
      <c r="X195" s="217" t="s">
        <v>1032</v>
      </c>
      <c r="Y195" s="62"/>
      <c r="Z195" s="62"/>
      <c r="AA195" s="18">
        <f>IFERROR(IF(OR(EXACT($I195,"Atención de solicitudes (solicitudes resueltas / solicitudes recibidas)"),EXACT($I195,"Cumplimiento (criterios cumplidos / criterios establecidos)")),(Z195/Y195)*1,(Z195/$H195)*1),0)</f>
        <v>0</v>
      </c>
      <c r="AB195" s="52"/>
      <c r="AC195" s="19"/>
      <c r="AD195" s="11"/>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row>
    <row r="196" spans="1:62" s="8" customFormat="1" ht="63" hidden="1">
      <c r="A196" s="6"/>
      <c r="B196" s="67">
        <v>189</v>
      </c>
      <c r="C196" s="68" t="s">
        <v>7</v>
      </c>
      <c r="D196" s="68" t="s">
        <v>480</v>
      </c>
      <c r="E196" s="69" t="s">
        <v>54</v>
      </c>
      <c r="F196" s="68" t="s">
        <v>481</v>
      </c>
      <c r="G196" s="68" t="s">
        <v>482</v>
      </c>
      <c r="H196" s="92">
        <v>22</v>
      </c>
      <c r="I196" s="68" t="s">
        <v>718</v>
      </c>
      <c r="J196" s="68" t="s">
        <v>167</v>
      </c>
      <c r="K196" s="68"/>
      <c r="L196" s="156" t="s">
        <v>13</v>
      </c>
      <c r="M196" s="117">
        <v>0</v>
      </c>
      <c r="N196" s="58">
        <v>0</v>
      </c>
      <c r="O196" s="17">
        <f t="shared" ref="O196" si="105">IF(OR(EXACT($I196,"Atención de solicitudes (solicitudes resueltas / solicitudes recibidas)"),EXACT($I196,"Cumplimiento (criterios cumplidos / criterios establecidos)")),(N196/M196)*1,(N196/$H196)*1)</f>
        <v>0</v>
      </c>
      <c r="P196" s="9" t="s">
        <v>730</v>
      </c>
      <c r="Q196" s="193">
        <f t="shared" ref="Q196:Q200" si="106">N196</f>
        <v>0</v>
      </c>
      <c r="R196" s="62">
        <v>0</v>
      </c>
      <c r="S196" s="18">
        <f t="shared" ref="S196:S200" si="107">IF(OR(EXACT($I196,"Atención de solicitudes (solicitudes resueltas / solicitudes recibidas)"),EXACT($I196,"Cumplimiento (criterios cumplidos / criterios establecidos)")),(Q196/Q196)*1,((Q196+R196)/$H196)*1)</f>
        <v>0</v>
      </c>
      <c r="T196" s="10" t="s">
        <v>920</v>
      </c>
      <c r="U196" s="119">
        <f t="shared" ref="U196:U203" si="108">Q196+R196</f>
        <v>0</v>
      </c>
      <c r="V196" s="119">
        <v>0</v>
      </c>
      <c r="W196" s="17">
        <f t="shared" ref="W196:W203" si="109">IF(OR(EXACT($I196,"Atención de solicitudes (solicitudes resueltas / solicitudes recibidas)"),EXACT($I196,"Cumplimiento (criterios cumplidos / criterios establecidos)")),(U196/U196)*1,((U196+V196)/$H196)*1)</f>
        <v>0</v>
      </c>
      <c r="X196" s="222" t="s">
        <v>993</v>
      </c>
      <c r="Y196" s="118">
        <f t="shared" ref="Y196" si="110">U196+V196</f>
        <v>0</v>
      </c>
      <c r="Z196" s="62"/>
      <c r="AA196" s="18">
        <f t="shared" ref="AA196" si="111">IF(OR(EXACT($I196,"Atención de solicitudes (solicitudes resueltas / solicitudes recibidas)"),EXACT($I196,"Cumplimiento (criterios cumplidos / criterios establecidos)")),(Y196/Y196)*1,((Y196+Z196)/$H196)*1)</f>
        <v>0</v>
      </c>
      <c r="AB196" s="52"/>
      <c r="AC196" s="120"/>
      <c r="AD196" s="11"/>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row>
    <row r="197" spans="1:62" s="8" customFormat="1" ht="63" hidden="1">
      <c r="A197" s="6"/>
      <c r="B197" s="67">
        <v>190</v>
      </c>
      <c r="C197" s="68" t="s">
        <v>7</v>
      </c>
      <c r="D197" s="68" t="s">
        <v>483</v>
      </c>
      <c r="E197" s="69" t="s">
        <v>54</v>
      </c>
      <c r="F197" s="68" t="s">
        <v>484</v>
      </c>
      <c r="G197" s="68" t="s">
        <v>485</v>
      </c>
      <c r="H197" s="93">
        <v>2</v>
      </c>
      <c r="I197" s="68" t="s">
        <v>718</v>
      </c>
      <c r="J197" s="71" t="s">
        <v>150</v>
      </c>
      <c r="K197" s="68"/>
      <c r="L197" s="156" t="s">
        <v>16</v>
      </c>
      <c r="M197" s="117">
        <v>0</v>
      </c>
      <c r="N197" s="58">
        <v>0</v>
      </c>
      <c r="O197" s="17">
        <f t="shared" ref="O197:O213" si="112">IF(OR(EXACT($I197,"Atención de solicitudes (solicitudes resueltas / solicitudes recibidas)"),EXACT($I197,"Cumplimiento (criterios cumplidos / criterios establecidos)")),(N197/M197)*1,(N197/$H197)*1)</f>
        <v>0</v>
      </c>
      <c r="P197" s="9" t="s">
        <v>730</v>
      </c>
      <c r="Q197" s="193">
        <f t="shared" si="106"/>
        <v>0</v>
      </c>
      <c r="R197" s="62">
        <v>0</v>
      </c>
      <c r="S197" s="18">
        <f t="shared" si="107"/>
        <v>0</v>
      </c>
      <c r="T197" s="10" t="s">
        <v>920</v>
      </c>
      <c r="U197" s="119">
        <f t="shared" si="108"/>
        <v>0</v>
      </c>
      <c r="V197" s="119">
        <v>0</v>
      </c>
      <c r="W197" s="17">
        <f t="shared" si="109"/>
        <v>0</v>
      </c>
      <c r="X197" s="222" t="s">
        <v>994</v>
      </c>
      <c r="Y197" s="118">
        <f t="shared" ref="Y197:Y203" si="113">U197+V197</f>
        <v>0</v>
      </c>
      <c r="Z197" s="62"/>
      <c r="AA197" s="18">
        <f t="shared" ref="AA197:AA203" si="114">IF(OR(EXACT($I197,"Atención de solicitudes (solicitudes resueltas / solicitudes recibidas)"),EXACT($I197,"Cumplimiento (criterios cumplidos / criterios establecidos)")),(Y197/Y197)*1,((Y197+Z197)/$H197)*1)</f>
        <v>0</v>
      </c>
      <c r="AB197" s="52"/>
      <c r="AC197" s="120"/>
      <c r="AD197" s="11"/>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row>
    <row r="198" spans="1:62" s="8" customFormat="1" ht="63" hidden="1">
      <c r="A198" s="6"/>
      <c r="B198" s="67">
        <v>191</v>
      </c>
      <c r="C198" s="68" t="s">
        <v>7</v>
      </c>
      <c r="D198" s="68">
        <v>14</v>
      </c>
      <c r="E198" s="69" t="s">
        <v>54</v>
      </c>
      <c r="F198" s="68" t="s">
        <v>486</v>
      </c>
      <c r="G198" s="68" t="s">
        <v>487</v>
      </c>
      <c r="H198" s="92">
        <v>1</v>
      </c>
      <c r="I198" s="68" t="s">
        <v>718</v>
      </c>
      <c r="J198" s="68" t="s">
        <v>167</v>
      </c>
      <c r="K198" s="68"/>
      <c r="L198" s="156" t="s">
        <v>15</v>
      </c>
      <c r="M198" s="117">
        <v>0</v>
      </c>
      <c r="N198" s="58">
        <v>0</v>
      </c>
      <c r="O198" s="17">
        <f t="shared" si="112"/>
        <v>0</v>
      </c>
      <c r="P198" s="9" t="s">
        <v>730</v>
      </c>
      <c r="Q198" s="193">
        <f t="shared" si="106"/>
        <v>0</v>
      </c>
      <c r="R198" s="62">
        <v>0</v>
      </c>
      <c r="S198" s="18">
        <f t="shared" si="107"/>
        <v>0</v>
      </c>
      <c r="T198" s="10" t="s">
        <v>920</v>
      </c>
      <c r="U198" s="119">
        <f t="shared" si="108"/>
        <v>0</v>
      </c>
      <c r="V198" s="119">
        <v>1</v>
      </c>
      <c r="W198" s="17">
        <f t="shared" si="109"/>
        <v>1</v>
      </c>
      <c r="X198" s="222" t="s">
        <v>995</v>
      </c>
      <c r="Y198" s="118">
        <f t="shared" si="113"/>
        <v>1</v>
      </c>
      <c r="Z198" s="62"/>
      <c r="AA198" s="18">
        <f t="shared" si="114"/>
        <v>1</v>
      </c>
      <c r="AB198" s="52"/>
      <c r="AC198" s="120"/>
      <c r="AD198" s="11"/>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row>
    <row r="199" spans="1:62" s="8" customFormat="1" ht="63" hidden="1">
      <c r="A199" s="6"/>
      <c r="B199" s="67">
        <v>192</v>
      </c>
      <c r="C199" s="68" t="s">
        <v>7</v>
      </c>
      <c r="D199" s="68" t="s">
        <v>488</v>
      </c>
      <c r="E199" s="69" t="s">
        <v>54</v>
      </c>
      <c r="F199" s="68" t="s">
        <v>489</v>
      </c>
      <c r="G199" s="68" t="s">
        <v>490</v>
      </c>
      <c r="H199" s="92">
        <v>1</v>
      </c>
      <c r="I199" s="68" t="s">
        <v>718</v>
      </c>
      <c r="J199" s="68" t="s">
        <v>150</v>
      </c>
      <c r="K199" s="68"/>
      <c r="L199" s="156" t="s">
        <v>12</v>
      </c>
      <c r="M199" s="117">
        <v>0</v>
      </c>
      <c r="N199" s="58">
        <v>0</v>
      </c>
      <c r="O199" s="17">
        <f t="shared" si="112"/>
        <v>0</v>
      </c>
      <c r="P199" s="9" t="s">
        <v>730</v>
      </c>
      <c r="Q199" s="193">
        <f t="shared" si="106"/>
        <v>0</v>
      </c>
      <c r="R199" s="62">
        <v>0</v>
      </c>
      <c r="S199" s="18">
        <f t="shared" si="107"/>
        <v>0</v>
      </c>
      <c r="T199" s="10" t="s">
        <v>920</v>
      </c>
      <c r="U199" s="119">
        <f t="shared" si="108"/>
        <v>0</v>
      </c>
      <c r="V199" s="119">
        <v>0</v>
      </c>
      <c r="W199" s="17">
        <f t="shared" si="109"/>
        <v>0</v>
      </c>
      <c r="X199" s="222" t="s">
        <v>996</v>
      </c>
      <c r="Y199" s="118">
        <f t="shared" si="113"/>
        <v>0</v>
      </c>
      <c r="Z199" s="62"/>
      <c r="AA199" s="18">
        <f t="shared" si="114"/>
        <v>0</v>
      </c>
      <c r="AB199" s="52"/>
      <c r="AC199" s="120"/>
      <c r="AD199" s="11"/>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row>
    <row r="200" spans="1:62" s="8" customFormat="1" ht="78.75" hidden="1">
      <c r="A200" s="6"/>
      <c r="B200" s="135">
        <v>193</v>
      </c>
      <c r="C200" s="136" t="s">
        <v>7</v>
      </c>
      <c r="D200" s="136" t="s">
        <v>491</v>
      </c>
      <c r="E200" s="152" t="s">
        <v>54</v>
      </c>
      <c r="F200" s="136" t="s">
        <v>492</v>
      </c>
      <c r="G200" s="136" t="s">
        <v>493</v>
      </c>
      <c r="H200" s="153">
        <v>1</v>
      </c>
      <c r="I200" s="136" t="s">
        <v>718</v>
      </c>
      <c r="J200" s="136" t="s">
        <v>150</v>
      </c>
      <c r="K200" s="136"/>
      <c r="L200" s="159" t="s">
        <v>12</v>
      </c>
      <c r="M200" s="138">
        <v>0</v>
      </c>
      <c r="N200" s="139">
        <v>0</v>
      </c>
      <c r="O200" s="140">
        <f t="shared" si="112"/>
        <v>0</v>
      </c>
      <c r="P200" s="141" t="s">
        <v>731</v>
      </c>
      <c r="Q200" s="203">
        <f t="shared" si="106"/>
        <v>0</v>
      </c>
      <c r="R200" s="143">
        <v>1</v>
      </c>
      <c r="S200" s="144">
        <f t="shared" si="107"/>
        <v>1</v>
      </c>
      <c r="T200" s="145" t="s">
        <v>921</v>
      </c>
      <c r="U200" s="232">
        <f t="shared" si="108"/>
        <v>1</v>
      </c>
      <c r="V200" s="232">
        <v>0</v>
      </c>
      <c r="W200" s="140">
        <f t="shared" si="109"/>
        <v>1</v>
      </c>
      <c r="X200" s="236" t="s">
        <v>997</v>
      </c>
      <c r="Y200" s="142">
        <f t="shared" si="113"/>
        <v>1</v>
      </c>
      <c r="Z200" s="143"/>
      <c r="AA200" s="144">
        <f t="shared" si="114"/>
        <v>1</v>
      </c>
      <c r="AB200" s="146"/>
      <c r="AC200" s="147"/>
      <c r="AD200" s="148"/>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row>
    <row r="201" spans="1:62" s="8" customFormat="1" ht="63" hidden="1">
      <c r="A201" s="6"/>
      <c r="B201" s="64">
        <v>194</v>
      </c>
      <c r="C201" s="65" t="s">
        <v>7</v>
      </c>
      <c r="D201" s="65">
        <v>64</v>
      </c>
      <c r="E201" s="65" t="s">
        <v>55</v>
      </c>
      <c r="F201" s="65" t="s">
        <v>494</v>
      </c>
      <c r="G201" s="65" t="s">
        <v>495</v>
      </c>
      <c r="H201" s="95">
        <v>1</v>
      </c>
      <c r="I201" s="65" t="s">
        <v>718</v>
      </c>
      <c r="J201" s="65" t="s">
        <v>227</v>
      </c>
      <c r="K201" s="65" t="s">
        <v>496</v>
      </c>
      <c r="L201" s="155" t="s">
        <v>14</v>
      </c>
      <c r="M201" s="115">
        <v>0</v>
      </c>
      <c r="N201" s="57">
        <v>0.3</v>
      </c>
      <c r="O201" s="39">
        <f t="shared" si="112"/>
        <v>0.3</v>
      </c>
      <c r="P201" s="40" t="s">
        <v>811</v>
      </c>
      <c r="Q201" s="195">
        <f t="shared" ref="Q201:Q203" si="115">N201</f>
        <v>0.3</v>
      </c>
      <c r="R201" s="61">
        <v>0.2</v>
      </c>
      <c r="S201" s="41">
        <f t="shared" ref="S201:S203" si="116">IF(OR(EXACT($I201,"Atención de solicitudes (solicitudes resueltas / solicitudes recibidas)"),EXACT($I201,"Cumplimiento (criterios cumplidos / criterios establecidos)")),(Q201/Q201)*1,((Q201+R201)/$H201)*1)</f>
        <v>0.5</v>
      </c>
      <c r="T201" s="42" t="s">
        <v>905</v>
      </c>
      <c r="U201" s="215">
        <f t="shared" si="108"/>
        <v>0.5</v>
      </c>
      <c r="V201" s="215"/>
      <c r="W201" s="39">
        <f t="shared" si="109"/>
        <v>0.5</v>
      </c>
      <c r="X201" s="216" t="s">
        <v>1106</v>
      </c>
      <c r="Y201" s="116">
        <f t="shared" si="113"/>
        <v>0.5</v>
      </c>
      <c r="Z201" s="61"/>
      <c r="AA201" s="41">
        <f t="shared" si="114"/>
        <v>0.5</v>
      </c>
      <c r="AB201" s="51"/>
      <c r="AC201" s="129"/>
      <c r="AD201" s="7"/>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row>
    <row r="202" spans="1:62" s="8" customFormat="1" ht="110.25" hidden="1">
      <c r="A202" s="6"/>
      <c r="B202" s="67">
        <v>195</v>
      </c>
      <c r="C202" s="68" t="s">
        <v>9</v>
      </c>
      <c r="D202" s="68" t="s">
        <v>497</v>
      </c>
      <c r="E202" s="68" t="s">
        <v>55</v>
      </c>
      <c r="F202" s="96" t="s">
        <v>697</v>
      </c>
      <c r="G202" s="96" t="s">
        <v>698</v>
      </c>
      <c r="H202" s="97">
        <v>1</v>
      </c>
      <c r="I202" s="68" t="s">
        <v>718</v>
      </c>
      <c r="J202" s="96" t="s">
        <v>498</v>
      </c>
      <c r="K202" s="96" t="s">
        <v>499</v>
      </c>
      <c r="L202" s="163" t="s">
        <v>14</v>
      </c>
      <c r="M202" s="117">
        <v>0</v>
      </c>
      <c r="N202" s="58">
        <v>0.3</v>
      </c>
      <c r="O202" s="17">
        <f t="shared" si="112"/>
        <v>0.3</v>
      </c>
      <c r="P202" s="9" t="s">
        <v>812</v>
      </c>
      <c r="Q202" s="193">
        <f t="shared" si="115"/>
        <v>0.3</v>
      </c>
      <c r="R202" s="62">
        <v>0.1</v>
      </c>
      <c r="S202" s="18">
        <f t="shared" si="116"/>
        <v>0.4</v>
      </c>
      <c r="T202" s="10" t="s">
        <v>906</v>
      </c>
      <c r="U202" s="119">
        <f t="shared" si="108"/>
        <v>0.4</v>
      </c>
      <c r="V202" s="119"/>
      <c r="W202" s="17">
        <f t="shared" si="109"/>
        <v>0.4</v>
      </c>
      <c r="X202" s="216" t="s">
        <v>1106</v>
      </c>
      <c r="Y202" s="118">
        <f t="shared" si="113"/>
        <v>0.4</v>
      </c>
      <c r="Z202" s="62"/>
      <c r="AA202" s="18">
        <f t="shared" si="114"/>
        <v>0.4</v>
      </c>
      <c r="AB202" s="52"/>
      <c r="AC202" s="120"/>
      <c r="AD202" s="11"/>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row>
    <row r="203" spans="1:62" s="8" customFormat="1" ht="126" hidden="1">
      <c r="A203" s="6"/>
      <c r="B203" s="67">
        <v>196</v>
      </c>
      <c r="C203" s="68" t="s">
        <v>7</v>
      </c>
      <c r="D203" s="92">
        <v>1</v>
      </c>
      <c r="E203" s="68" t="s">
        <v>55</v>
      </c>
      <c r="F203" s="98" t="s">
        <v>500</v>
      </c>
      <c r="G203" s="68" t="s">
        <v>501</v>
      </c>
      <c r="H203" s="92">
        <v>1</v>
      </c>
      <c r="I203" s="68" t="s">
        <v>718</v>
      </c>
      <c r="J203" s="68" t="s">
        <v>496</v>
      </c>
      <c r="K203" s="68" t="s">
        <v>658</v>
      </c>
      <c r="L203" s="156" t="s">
        <v>11</v>
      </c>
      <c r="M203" s="164">
        <v>0</v>
      </c>
      <c r="N203" s="191">
        <v>0.3</v>
      </c>
      <c r="O203" s="17">
        <f t="shared" si="112"/>
        <v>0.3</v>
      </c>
      <c r="P203" s="9" t="s">
        <v>814</v>
      </c>
      <c r="Q203" s="193">
        <f t="shared" si="115"/>
        <v>0.3</v>
      </c>
      <c r="R203" s="62">
        <v>0</v>
      </c>
      <c r="S203" s="18">
        <f t="shared" si="116"/>
        <v>0.3</v>
      </c>
      <c r="T203" s="10" t="s">
        <v>895</v>
      </c>
      <c r="U203" s="119">
        <f t="shared" si="108"/>
        <v>0.3</v>
      </c>
      <c r="V203" s="119">
        <v>0</v>
      </c>
      <c r="W203" s="17">
        <f t="shared" si="109"/>
        <v>0.3</v>
      </c>
      <c r="X203" s="217" t="s">
        <v>895</v>
      </c>
      <c r="Y203" s="118">
        <f t="shared" si="113"/>
        <v>0.3</v>
      </c>
      <c r="Z203" s="62"/>
      <c r="AA203" s="18">
        <f t="shared" si="114"/>
        <v>0.3</v>
      </c>
      <c r="AB203" s="52"/>
      <c r="AC203" s="120"/>
      <c r="AD203" s="11"/>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row>
    <row r="204" spans="1:62" s="8" customFormat="1" ht="315" hidden="1">
      <c r="A204" s="6"/>
      <c r="B204" s="67">
        <v>197</v>
      </c>
      <c r="C204" s="68" t="s">
        <v>7</v>
      </c>
      <c r="D204" s="92">
        <v>2</v>
      </c>
      <c r="E204" s="68" t="s">
        <v>55</v>
      </c>
      <c r="F204" s="68" t="s">
        <v>502</v>
      </c>
      <c r="G204" s="68" t="s">
        <v>503</v>
      </c>
      <c r="H204" s="99">
        <v>1</v>
      </c>
      <c r="I204" s="68" t="s">
        <v>719</v>
      </c>
      <c r="J204" s="71" t="s">
        <v>496</v>
      </c>
      <c r="K204" s="68" t="s">
        <v>658</v>
      </c>
      <c r="L204" s="156" t="s">
        <v>11</v>
      </c>
      <c r="M204" s="55">
        <v>100</v>
      </c>
      <c r="N204" s="191">
        <v>63</v>
      </c>
      <c r="O204" s="17">
        <f>IFERROR(IF(OR(EXACT($I204,"Atención de solicitudes (solicitudes resueltas / solicitudes recibidas)"),EXACT($I204,"Cumplimiento (criterios cumplidos / criterios establecidos)")),(N204/M204)*1,(N204/$H204)*1),0)</f>
        <v>0.63</v>
      </c>
      <c r="P204" s="9" t="s">
        <v>815</v>
      </c>
      <c r="Q204" s="62"/>
      <c r="R204" s="62">
        <v>0</v>
      </c>
      <c r="S204" s="18">
        <f>IFERROR(IF(OR(EXACT($I204,"Atención de solicitudes (solicitudes resueltas / solicitudes recibidas)"),EXACT($I204,"Cumplimiento (criterios cumplidos / criterios establecidos)")),(R204/Q204)*1,(R204/$H204)*1),0)</f>
        <v>0</v>
      </c>
      <c r="T204" s="10" t="s">
        <v>896</v>
      </c>
      <c r="U204" s="119"/>
      <c r="V204" s="119">
        <v>0</v>
      </c>
      <c r="W204" s="17">
        <f>IFERROR(IF(OR(EXACT($I204,"Atención de solicitudes (solicitudes resueltas / solicitudes recibidas)"),EXACT($I204,"Cumplimiento (criterios cumplidos / criterios establecidos)")),(V204/U204)*1,(V204/$H204)*1),0)</f>
        <v>0</v>
      </c>
      <c r="X204" s="217" t="s">
        <v>896</v>
      </c>
      <c r="Y204" s="62"/>
      <c r="Z204" s="62"/>
      <c r="AA204" s="18">
        <f>IFERROR(IF(OR(EXACT($I204,"Atención de solicitudes (solicitudes resueltas / solicitudes recibidas)"),EXACT($I204,"Cumplimiento (criterios cumplidos / criterios establecidos)")),(Z204/Y204)*1,(Z204/$H204)*1),0)</f>
        <v>0</v>
      </c>
      <c r="AB204" s="52"/>
      <c r="AC204" s="19"/>
      <c r="AD204" s="11"/>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row>
    <row r="205" spans="1:62" s="8" customFormat="1" ht="126" hidden="1">
      <c r="A205" s="6"/>
      <c r="B205" s="67">
        <v>198</v>
      </c>
      <c r="C205" s="68" t="s">
        <v>7</v>
      </c>
      <c r="D205" s="92">
        <v>76</v>
      </c>
      <c r="E205" s="68" t="s">
        <v>55</v>
      </c>
      <c r="F205" s="98" t="s">
        <v>504</v>
      </c>
      <c r="G205" s="68" t="s">
        <v>505</v>
      </c>
      <c r="H205" s="92">
        <v>3</v>
      </c>
      <c r="I205" s="68" t="s">
        <v>718</v>
      </c>
      <c r="J205" s="68" t="s">
        <v>496</v>
      </c>
      <c r="K205" s="68" t="s">
        <v>506</v>
      </c>
      <c r="L205" s="156" t="s">
        <v>11</v>
      </c>
      <c r="M205" s="164">
        <v>0</v>
      </c>
      <c r="N205" s="191">
        <v>0</v>
      </c>
      <c r="O205" s="17">
        <f t="shared" si="112"/>
        <v>0</v>
      </c>
      <c r="P205" s="9"/>
      <c r="Q205" s="193">
        <f t="shared" ref="Q205:Q213" si="117">N205</f>
        <v>0</v>
      </c>
      <c r="R205" s="62">
        <v>0.2</v>
      </c>
      <c r="S205" s="18">
        <f t="shared" ref="S205:S213" si="118">IF(OR(EXACT($I205,"Atención de solicitudes (solicitudes resueltas / solicitudes recibidas)"),EXACT($I205,"Cumplimiento (criterios cumplidos / criterios establecidos)")),(Q205/Q205)*1,((Q205+R205)/$H205)*1)</f>
        <v>6.6666666666666666E-2</v>
      </c>
      <c r="T205" s="10" t="s">
        <v>897</v>
      </c>
      <c r="U205" s="119">
        <f t="shared" ref="U205:U213" si="119">Q205+R205</f>
        <v>0.2</v>
      </c>
      <c r="V205" s="119">
        <v>0.152</v>
      </c>
      <c r="W205" s="17">
        <f t="shared" ref="W205:W213" si="120">IF(OR(EXACT($I205,"Atención de solicitudes (solicitudes resueltas / solicitudes recibidas)"),EXACT($I205,"Cumplimiento (criterios cumplidos / criterios establecidos)")),(U205/U205)*1,((U205+V205)/$H205)*1)</f>
        <v>0.11733333333333333</v>
      </c>
      <c r="X205" s="217" t="s">
        <v>1107</v>
      </c>
      <c r="Y205" s="118">
        <f t="shared" ref="Y205:Y209" si="121">U205+V205</f>
        <v>0.35199999999999998</v>
      </c>
      <c r="Z205" s="62"/>
      <c r="AA205" s="18">
        <f t="shared" ref="AA205:AA209" si="122">IF(OR(EXACT($I205,"Atención de solicitudes (solicitudes resueltas / solicitudes recibidas)"),EXACT($I205,"Cumplimiento (criterios cumplidos / criterios establecidos)")),(Y205/Y205)*1,((Y205+Z205)/$H205)*1)</f>
        <v>0.11733333333333333</v>
      </c>
      <c r="AB205" s="52"/>
      <c r="AC205" s="120"/>
      <c r="AD205" s="11"/>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row>
    <row r="206" spans="1:62" s="8" customFormat="1" ht="63" hidden="1">
      <c r="A206" s="6"/>
      <c r="B206" s="67">
        <v>199</v>
      </c>
      <c r="C206" s="68" t="s">
        <v>7</v>
      </c>
      <c r="D206" s="92">
        <v>6</v>
      </c>
      <c r="E206" s="68" t="s">
        <v>55</v>
      </c>
      <c r="F206" s="68" t="s">
        <v>507</v>
      </c>
      <c r="G206" s="68" t="s">
        <v>508</v>
      </c>
      <c r="H206" s="92">
        <v>4</v>
      </c>
      <c r="I206" s="68" t="s">
        <v>718</v>
      </c>
      <c r="J206" s="68" t="s">
        <v>496</v>
      </c>
      <c r="K206" s="68" t="s">
        <v>509</v>
      </c>
      <c r="L206" s="156" t="s">
        <v>11</v>
      </c>
      <c r="M206" s="164">
        <v>0</v>
      </c>
      <c r="N206" s="191">
        <v>0</v>
      </c>
      <c r="O206" s="17">
        <f t="shared" si="112"/>
        <v>0</v>
      </c>
      <c r="P206" s="9" t="s">
        <v>816</v>
      </c>
      <c r="Q206" s="193">
        <f t="shared" si="117"/>
        <v>0</v>
      </c>
      <c r="R206" s="62">
        <v>0</v>
      </c>
      <c r="S206" s="18">
        <f t="shared" si="118"/>
        <v>0</v>
      </c>
      <c r="T206" s="10" t="s">
        <v>898</v>
      </c>
      <c r="U206" s="119">
        <f t="shared" si="119"/>
        <v>0</v>
      </c>
      <c r="V206" s="119">
        <v>0</v>
      </c>
      <c r="W206" s="17">
        <f t="shared" si="120"/>
        <v>0</v>
      </c>
      <c r="X206" s="217" t="s">
        <v>898</v>
      </c>
      <c r="Y206" s="118">
        <f t="shared" si="121"/>
        <v>0</v>
      </c>
      <c r="Z206" s="62"/>
      <c r="AA206" s="18">
        <f t="shared" si="122"/>
        <v>0</v>
      </c>
      <c r="AB206" s="52"/>
      <c r="AC206" s="120"/>
      <c r="AD206" s="11"/>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row>
    <row r="207" spans="1:62" s="8" customFormat="1" ht="47.25" hidden="1">
      <c r="A207" s="6"/>
      <c r="B207" s="67">
        <v>200</v>
      </c>
      <c r="C207" s="68" t="s">
        <v>7</v>
      </c>
      <c r="D207" s="92">
        <v>8</v>
      </c>
      <c r="E207" s="68" t="s">
        <v>55</v>
      </c>
      <c r="F207" s="68" t="s">
        <v>510</v>
      </c>
      <c r="G207" s="68" t="s">
        <v>511</v>
      </c>
      <c r="H207" s="93">
        <v>1</v>
      </c>
      <c r="I207" s="68" t="s">
        <v>718</v>
      </c>
      <c r="J207" s="68" t="s">
        <v>496</v>
      </c>
      <c r="K207" s="68" t="s">
        <v>506</v>
      </c>
      <c r="L207" s="156" t="s">
        <v>11</v>
      </c>
      <c r="M207" s="164">
        <v>0</v>
      </c>
      <c r="N207" s="191">
        <v>0</v>
      </c>
      <c r="O207" s="17">
        <f t="shared" si="112"/>
        <v>0</v>
      </c>
      <c r="P207" s="9" t="s">
        <v>817</v>
      </c>
      <c r="Q207" s="193">
        <f t="shared" si="117"/>
        <v>0</v>
      </c>
      <c r="R207" s="62">
        <v>0</v>
      </c>
      <c r="S207" s="18">
        <f t="shared" si="118"/>
        <v>0</v>
      </c>
      <c r="T207" s="10"/>
      <c r="U207" s="119">
        <f t="shared" si="119"/>
        <v>0</v>
      </c>
      <c r="V207" s="119">
        <v>0</v>
      </c>
      <c r="W207" s="17">
        <f t="shared" si="120"/>
        <v>0</v>
      </c>
      <c r="X207" s="217"/>
      <c r="Y207" s="118">
        <f t="shared" si="121"/>
        <v>0</v>
      </c>
      <c r="Z207" s="62"/>
      <c r="AA207" s="18">
        <f t="shared" si="122"/>
        <v>0</v>
      </c>
      <c r="AB207" s="52"/>
      <c r="AC207" s="120"/>
      <c r="AD207" s="11"/>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row>
    <row r="208" spans="1:62" s="8" customFormat="1" ht="126" hidden="1">
      <c r="A208" s="6"/>
      <c r="B208" s="67">
        <v>201</v>
      </c>
      <c r="C208" s="68" t="s">
        <v>7</v>
      </c>
      <c r="D208" s="92">
        <v>12</v>
      </c>
      <c r="E208" s="68" t="s">
        <v>55</v>
      </c>
      <c r="F208" s="68" t="s">
        <v>699</v>
      </c>
      <c r="G208" s="68" t="s">
        <v>512</v>
      </c>
      <c r="H208" s="93">
        <v>1</v>
      </c>
      <c r="I208" s="68" t="s">
        <v>718</v>
      </c>
      <c r="J208" s="68" t="s">
        <v>496</v>
      </c>
      <c r="K208" s="68" t="s">
        <v>658</v>
      </c>
      <c r="L208" s="156" t="s">
        <v>11</v>
      </c>
      <c r="M208" s="164">
        <v>0</v>
      </c>
      <c r="N208" s="191">
        <v>0.75</v>
      </c>
      <c r="O208" s="17">
        <f t="shared" si="112"/>
        <v>0.75</v>
      </c>
      <c r="P208" s="9" t="s">
        <v>818</v>
      </c>
      <c r="Q208" s="193">
        <f t="shared" si="117"/>
        <v>0.75</v>
      </c>
      <c r="R208" s="62">
        <v>0.1</v>
      </c>
      <c r="S208" s="18">
        <f t="shared" si="118"/>
        <v>0.85</v>
      </c>
      <c r="T208" s="10" t="s">
        <v>899</v>
      </c>
      <c r="U208" s="119">
        <f t="shared" si="119"/>
        <v>0.85</v>
      </c>
      <c r="V208" s="119">
        <v>0</v>
      </c>
      <c r="W208" s="17">
        <f t="shared" si="120"/>
        <v>0.85</v>
      </c>
      <c r="X208" s="217" t="s">
        <v>899</v>
      </c>
      <c r="Y208" s="118">
        <f t="shared" si="121"/>
        <v>0.85</v>
      </c>
      <c r="Z208" s="62"/>
      <c r="AA208" s="18">
        <f t="shared" si="122"/>
        <v>0.85</v>
      </c>
      <c r="AB208" s="52"/>
      <c r="AC208" s="120"/>
      <c r="AD208" s="11"/>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row>
    <row r="209" spans="1:62" s="8" customFormat="1" ht="126" hidden="1">
      <c r="A209" s="6"/>
      <c r="B209" s="67">
        <v>202</v>
      </c>
      <c r="C209" s="68" t="s">
        <v>513</v>
      </c>
      <c r="D209" s="92">
        <v>13</v>
      </c>
      <c r="E209" s="68" t="s">
        <v>55</v>
      </c>
      <c r="F209" s="68" t="s">
        <v>700</v>
      </c>
      <c r="G209" s="68" t="s">
        <v>514</v>
      </c>
      <c r="H209" s="93">
        <v>1</v>
      </c>
      <c r="I209" s="68" t="s">
        <v>718</v>
      </c>
      <c r="J209" s="68" t="s">
        <v>496</v>
      </c>
      <c r="K209" s="68" t="s">
        <v>658</v>
      </c>
      <c r="L209" s="156" t="s">
        <v>11</v>
      </c>
      <c r="M209" s="164">
        <v>0</v>
      </c>
      <c r="N209" s="191">
        <v>0.75</v>
      </c>
      <c r="O209" s="17">
        <f t="shared" si="112"/>
        <v>0.75</v>
      </c>
      <c r="P209" s="9" t="s">
        <v>819</v>
      </c>
      <c r="Q209" s="193">
        <f t="shared" si="117"/>
        <v>0.75</v>
      </c>
      <c r="R209" s="62">
        <v>0.1</v>
      </c>
      <c r="S209" s="18">
        <f t="shared" si="118"/>
        <v>0.85</v>
      </c>
      <c r="T209" s="10" t="s">
        <v>900</v>
      </c>
      <c r="U209" s="119">
        <f t="shared" si="119"/>
        <v>0.85</v>
      </c>
      <c r="V209" s="119">
        <v>0</v>
      </c>
      <c r="W209" s="17">
        <f t="shared" si="120"/>
        <v>0.85</v>
      </c>
      <c r="X209" s="217" t="s">
        <v>900</v>
      </c>
      <c r="Y209" s="118">
        <f t="shared" si="121"/>
        <v>0.85</v>
      </c>
      <c r="Z209" s="62"/>
      <c r="AA209" s="18">
        <f t="shared" si="122"/>
        <v>0.85</v>
      </c>
      <c r="AB209" s="52"/>
      <c r="AC209" s="120"/>
      <c r="AD209" s="11"/>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row>
    <row r="210" spans="1:62" s="8" customFormat="1" ht="126" hidden="1">
      <c r="A210" s="6"/>
      <c r="B210" s="67">
        <v>203</v>
      </c>
      <c r="C210" s="68" t="s">
        <v>7</v>
      </c>
      <c r="D210" s="92">
        <v>2</v>
      </c>
      <c r="E210" s="68" t="s">
        <v>55</v>
      </c>
      <c r="F210" s="98" t="s">
        <v>701</v>
      </c>
      <c r="G210" s="68" t="s">
        <v>515</v>
      </c>
      <c r="H210" s="93">
        <v>1</v>
      </c>
      <c r="I210" s="68" t="s">
        <v>718</v>
      </c>
      <c r="J210" s="68" t="s">
        <v>496</v>
      </c>
      <c r="K210" s="68" t="s">
        <v>658</v>
      </c>
      <c r="L210" s="156" t="s">
        <v>11</v>
      </c>
      <c r="M210" s="164">
        <v>0</v>
      </c>
      <c r="N210" s="191">
        <v>0.63749999999999996</v>
      </c>
      <c r="O210" s="17">
        <f t="shared" si="112"/>
        <v>0.63749999999999996</v>
      </c>
      <c r="P210" s="9" t="s">
        <v>820</v>
      </c>
      <c r="Q210" s="193">
        <f t="shared" si="117"/>
        <v>0.63749999999999996</v>
      </c>
      <c r="R210" s="62">
        <v>0.21199999999999999</v>
      </c>
      <c r="S210" s="18">
        <f t="shared" si="118"/>
        <v>0.84949999999999992</v>
      </c>
      <c r="T210" s="10" t="s">
        <v>901</v>
      </c>
      <c r="U210" s="119">
        <f t="shared" si="119"/>
        <v>0.84949999999999992</v>
      </c>
      <c r="V210" s="119">
        <v>0</v>
      </c>
      <c r="W210" s="17">
        <f t="shared" si="120"/>
        <v>0.84949999999999992</v>
      </c>
      <c r="X210" s="217" t="s">
        <v>901</v>
      </c>
      <c r="Y210" s="118">
        <f t="shared" ref="Y210:Y225" si="123">U210+V210</f>
        <v>0.84949999999999992</v>
      </c>
      <c r="Z210" s="62"/>
      <c r="AA210" s="18">
        <f t="shared" ref="AA210:AA225" si="124">IF(OR(EXACT($I210,"Atención de solicitudes (solicitudes resueltas / solicitudes recibidas)"),EXACT($I210,"Cumplimiento (criterios cumplidos / criterios establecidos)")),(Y210/Y210)*1,((Y210+Z210)/$H210)*1)</f>
        <v>0.84949999999999992</v>
      </c>
      <c r="AB210" s="52"/>
      <c r="AC210" s="120"/>
      <c r="AD210" s="11"/>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row>
    <row r="211" spans="1:62" s="8" customFormat="1" ht="141.75" hidden="1">
      <c r="A211" s="6"/>
      <c r="B211" s="67">
        <v>204</v>
      </c>
      <c r="C211" s="68" t="s">
        <v>7</v>
      </c>
      <c r="D211" s="92">
        <v>77</v>
      </c>
      <c r="E211" s="68" t="s">
        <v>55</v>
      </c>
      <c r="F211" s="100" t="s">
        <v>516</v>
      </c>
      <c r="G211" s="98" t="s">
        <v>517</v>
      </c>
      <c r="H211" s="93">
        <v>1</v>
      </c>
      <c r="I211" s="68" t="s">
        <v>718</v>
      </c>
      <c r="J211" s="68" t="s">
        <v>496</v>
      </c>
      <c r="K211" s="68" t="s">
        <v>658</v>
      </c>
      <c r="L211" s="156" t="s">
        <v>11</v>
      </c>
      <c r="M211" s="164">
        <v>0</v>
      </c>
      <c r="N211" s="191">
        <v>0.76</v>
      </c>
      <c r="O211" s="17">
        <f t="shared" si="112"/>
        <v>0.76</v>
      </c>
      <c r="P211" s="9" t="s">
        <v>821</v>
      </c>
      <c r="Q211" s="193">
        <f t="shared" si="117"/>
        <v>0.76</v>
      </c>
      <c r="R211" s="62">
        <v>0</v>
      </c>
      <c r="S211" s="18">
        <f t="shared" si="118"/>
        <v>0.76</v>
      </c>
      <c r="T211" s="10" t="s">
        <v>902</v>
      </c>
      <c r="U211" s="119">
        <f t="shared" si="119"/>
        <v>0.76</v>
      </c>
      <c r="V211" s="119">
        <v>0</v>
      </c>
      <c r="W211" s="17">
        <f t="shared" si="120"/>
        <v>0.76</v>
      </c>
      <c r="X211" s="217" t="s">
        <v>902</v>
      </c>
      <c r="Y211" s="118">
        <f t="shared" si="123"/>
        <v>0.76</v>
      </c>
      <c r="Z211" s="62"/>
      <c r="AA211" s="18">
        <f t="shared" si="124"/>
        <v>0.76</v>
      </c>
      <c r="AB211" s="52"/>
      <c r="AC211" s="120"/>
      <c r="AD211" s="11"/>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row>
    <row r="212" spans="1:62" s="8" customFormat="1" ht="47.25" hidden="1">
      <c r="A212" s="6"/>
      <c r="B212" s="67">
        <v>205</v>
      </c>
      <c r="C212" s="68" t="s">
        <v>7</v>
      </c>
      <c r="D212" s="92">
        <v>3</v>
      </c>
      <c r="E212" s="68" t="s">
        <v>55</v>
      </c>
      <c r="F212" s="98" t="s">
        <v>518</v>
      </c>
      <c r="G212" s="98" t="s">
        <v>519</v>
      </c>
      <c r="H212" s="93">
        <v>1</v>
      </c>
      <c r="I212" s="68" t="s">
        <v>718</v>
      </c>
      <c r="J212" s="68" t="s">
        <v>496</v>
      </c>
      <c r="K212" s="68" t="s">
        <v>506</v>
      </c>
      <c r="L212" s="156" t="s">
        <v>11</v>
      </c>
      <c r="M212" s="164">
        <v>0</v>
      </c>
      <c r="N212" s="191">
        <v>0</v>
      </c>
      <c r="O212" s="17">
        <f t="shared" si="112"/>
        <v>0</v>
      </c>
      <c r="P212" s="9" t="s">
        <v>822</v>
      </c>
      <c r="Q212" s="193">
        <f t="shared" si="117"/>
        <v>0</v>
      </c>
      <c r="R212" s="62">
        <v>0</v>
      </c>
      <c r="S212" s="18">
        <f t="shared" si="118"/>
        <v>0</v>
      </c>
      <c r="T212" s="10" t="s">
        <v>822</v>
      </c>
      <c r="U212" s="119">
        <f t="shared" si="119"/>
        <v>0</v>
      </c>
      <c r="V212" s="119">
        <v>0</v>
      </c>
      <c r="W212" s="17">
        <f t="shared" si="120"/>
        <v>0</v>
      </c>
      <c r="X212" s="217" t="s">
        <v>822</v>
      </c>
      <c r="Y212" s="118">
        <f t="shared" si="123"/>
        <v>0</v>
      </c>
      <c r="Z212" s="62"/>
      <c r="AA212" s="18">
        <f t="shared" si="124"/>
        <v>0</v>
      </c>
      <c r="AB212" s="52"/>
      <c r="AC212" s="120"/>
      <c r="AD212" s="11"/>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row>
    <row r="213" spans="1:62" s="8" customFormat="1" ht="47.25" hidden="1">
      <c r="A213" s="6"/>
      <c r="B213" s="67">
        <v>206</v>
      </c>
      <c r="C213" s="68" t="s">
        <v>7</v>
      </c>
      <c r="D213" s="92">
        <v>3</v>
      </c>
      <c r="E213" s="68" t="s">
        <v>55</v>
      </c>
      <c r="F213" s="98" t="s">
        <v>520</v>
      </c>
      <c r="G213" s="98" t="s">
        <v>521</v>
      </c>
      <c r="H213" s="92">
        <v>1</v>
      </c>
      <c r="I213" s="68" t="s">
        <v>718</v>
      </c>
      <c r="J213" s="68" t="s">
        <v>496</v>
      </c>
      <c r="K213" s="68" t="s">
        <v>506</v>
      </c>
      <c r="L213" s="156" t="s">
        <v>11</v>
      </c>
      <c r="M213" s="164">
        <v>0</v>
      </c>
      <c r="N213" s="191">
        <v>0</v>
      </c>
      <c r="O213" s="17">
        <f t="shared" si="112"/>
        <v>0</v>
      </c>
      <c r="P213" s="9" t="s">
        <v>823</v>
      </c>
      <c r="Q213" s="193">
        <f t="shared" si="117"/>
        <v>0</v>
      </c>
      <c r="R213" s="62">
        <v>0</v>
      </c>
      <c r="S213" s="18">
        <f t="shared" si="118"/>
        <v>0</v>
      </c>
      <c r="T213" s="10" t="s">
        <v>822</v>
      </c>
      <c r="U213" s="119">
        <f t="shared" si="119"/>
        <v>0</v>
      </c>
      <c r="V213" s="119">
        <v>0</v>
      </c>
      <c r="W213" s="17">
        <f t="shared" si="120"/>
        <v>0</v>
      </c>
      <c r="X213" s="217" t="s">
        <v>822</v>
      </c>
      <c r="Y213" s="118">
        <f t="shared" si="123"/>
        <v>0</v>
      </c>
      <c r="Z213" s="62"/>
      <c r="AA213" s="18">
        <f t="shared" si="124"/>
        <v>0</v>
      </c>
      <c r="AB213" s="52"/>
      <c r="AC213" s="120"/>
      <c r="AD213" s="11"/>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row>
    <row r="214" spans="1:62" s="8" customFormat="1" ht="126" hidden="1">
      <c r="A214" s="6"/>
      <c r="B214" s="67">
        <v>207</v>
      </c>
      <c r="C214" s="68" t="s">
        <v>8</v>
      </c>
      <c r="D214" s="68">
        <v>68</v>
      </c>
      <c r="E214" s="68" t="s">
        <v>55</v>
      </c>
      <c r="F214" s="101" t="s">
        <v>522</v>
      </c>
      <c r="G214" s="101" t="s">
        <v>523</v>
      </c>
      <c r="H214" s="92">
        <v>1</v>
      </c>
      <c r="I214" s="68" t="s">
        <v>718</v>
      </c>
      <c r="J214" s="68" t="s">
        <v>213</v>
      </c>
      <c r="K214" s="68" t="s">
        <v>659</v>
      </c>
      <c r="L214" s="156" t="s">
        <v>13</v>
      </c>
      <c r="M214" s="117">
        <v>0</v>
      </c>
      <c r="N214" s="58">
        <v>0</v>
      </c>
      <c r="O214" s="17">
        <f t="shared" ref="O214:O230" si="125">IF(OR(EXACT($I214,"Atención de solicitudes (solicitudes resueltas / solicitudes recibidas)"),EXACT($I214,"Cumplimiento (criterios cumplidos / criterios establecidos)")),(N214/M214)*1,(N214/$H214)*1)</f>
        <v>0</v>
      </c>
      <c r="P214" s="9" t="s">
        <v>827</v>
      </c>
      <c r="Q214" s="193">
        <f t="shared" ref="Q214:Q230" si="126">N214</f>
        <v>0</v>
      </c>
      <c r="R214" s="62">
        <v>0</v>
      </c>
      <c r="S214" s="18">
        <f t="shared" ref="S214:S230" si="127">IF(OR(EXACT($I214,"Atención de solicitudes (solicitudes resueltas / solicitudes recibidas)"),EXACT($I214,"Cumplimiento (criterios cumplidos / criterios establecidos)")),(Q214/Q214)*1,((Q214+R214)/$H214)*1)</f>
        <v>0</v>
      </c>
      <c r="T214" s="10" t="s">
        <v>887</v>
      </c>
      <c r="U214" s="119">
        <f t="shared" ref="U214:U230" si="128">Q214+R214</f>
        <v>0</v>
      </c>
      <c r="V214" s="119">
        <v>1</v>
      </c>
      <c r="W214" s="17">
        <f t="shared" ref="W214:W230" si="129">IF(OR(EXACT($I214,"Atención de solicitudes (solicitudes resueltas / solicitudes recibidas)"),EXACT($I214,"Cumplimiento (criterios cumplidos / criterios establecidos)")),(U214/U214)*1,((U214+V214)/$H214)*1)</f>
        <v>1</v>
      </c>
      <c r="X214" s="217" t="s">
        <v>1100</v>
      </c>
      <c r="Y214" s="118">
        <f t="shared" si="123"/>
        <v>1</v>
      </c>
      <c r="Z214" s="62"/>
      <c r="AA214" s="18">
        <f t="shared" si="124"/>
        <v>1</v>
      </c>
      <c r="AB214" s="52"/>
      <c r="AC214" s="120"/>
      <c r="AD214" s="11"/>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row>
    <row r="215" spans="1:62" s="8" customFormat="1" ht="79.5" hidden="1" thickBot="1">
      <c r="A215" s="6"/>
      <c r="B215" s="73">
        <v>208</v>
      </c>
      <c r="C215" s="74" t="s">
        <v>8</v>
      </c>
      <c r="D215" s="74">
        <v>69</v>
      </c>
      <c r="E215" s="74" t="s">
        <v>55</v>
      </c>
      <c r="F215" s="102" t="s">
        <v>524</v>
      </c>
      <c r="G215" s="74" t="s">
        <v>523</v>
      </c>
      <c r="H215" s="94">
        <v>1</v>
      </c>
      <c r="I215" s="74" t="s">
        <v>718</v>
      </c>
      <c r="J215" s="74" t="s">
        <v>213</v>
      </c>
      <c r="K215" s="74" t="s">
        <v>659</v>
      </c>
      <c r="L215" s="157" t="s">
        <v>13</v>
      </c>
      <c r="M215" s="132">
        <v>0</v>
      </c>
      <c r="N215" s="60">
        <v>0</v>
      </c>
      <c r="O215" s="27">
        <f t="shared" si="125"/>
        <v>0</v>
      </c>
      <c r="P215" s="28" t="s">
        <v>828</v>
      </c>
      <c r="Q215" s="196">
        <f t="shared" si="126"/>
        <v>0</v>
      </c>
      <c r="R215" s="63">
        <v>0</v>
      </c>
      <c r="S215" s="29">
        <f t="shared" si="127"/>
        <v>0</v>
      </c>
      <c r="T215" s="30" t="s">
        <v>888</v>
      </c>
      <c r="U215" s="218">
        <f t="shared" si="128"/>
        <v>0</v>
      </c>
      <c r="V215" s="218">
        <v>1</v>
      </c>
      <c r="W215" s="27">
        <f t="shared" si="129"/>
        <v>1</v>
      </c>
      <c r="X215" s="219" t="s">
        <v>1101</v>
      </c>
      <c r="Y215" s="133">
        <f t="shared" si="123"/>
        <v>1</v>
      </c>
      <c r="Z215" s="63"/>
      <c r="AA215" s="29">
        <f t="shared" si="124"/>
        <v>1</v>
      </c>
      <c r="AB215" s="53"/>
      <c r="AC215" s="134"/>
      <c r="AD215" s="32"/>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row>
    <row r="216" spans="1:62" s="8" customFormat="1" ht="94.5" hidden="1">
      <c r="A216" s="6"/>
      <c r="B216" s="64">
        <v>209</v>
      </c>
      <c r="C216" s="65" t="s">
        <v>8</v>
      </c>
      <c r="D216" s="65">
        <v>320</v>
      </c>
      <c r="E216" s="65" t="s">
        <v>56</v>
      </c>
      <c r="F216" s="103" t="s">
        <v>702</v>
      </c>
      <c r="G216" s="65" t="s">
        <v>525</v>
      </c>
      <c r="H216" s="95">
        <v>1</v>
      </c>
      <c r="I216" s="65" t="s">
        <v>718</v>
      </c>
      <c r="J216" s="65" t="s">
        <v>213</v>
      </c>
      <c r="K216" s="65" t="s">
        <v>234</v>
      </c>
      <c r="L216" s="155" t="s">
        <v>11</v>
      </c>
      <c r="M216" s="115">
        <v>0</v>
      </c>
      <c r="N216" s="57">
        <v>1</v>
      </c>
      <c r="O216" s="39">
        <f t="shared" si="125"/>
        <v>1</v>
      </c>
      <c r="P216" s="40" t="s">
        <v>829</v>
      </c>
      <c r="Q216" s="195">
        <f t="shared" si="126"/>
        <v>1</v>
      </c>
      <c r="R216" s="205"/>
      <c r="S216" s="41">
        <f t="shared" si="127"/>
        <v>1</v>
      </c>
      <c r="T216" s="42" t="s">
        <v>889</v>
      </c>
      <c r="U216" s="215">
        <f t="shared" si="128"/>
        <v>1</v>
      </c>
      <c r="V216" s="215"/>
      <c r="W216" s="39">
        <f t="shared" si="129"/>
        <v>1</v>
      </c>
      <c r="X216" s="216" t="s">
        <v>1102</v>
      </c>
      <c r="Y216" s="116">
        <f t="shared" si="123"/>
        <v>1</v>
      </c>
      <c r="Z216" s="61"/>
      <c r="AA216" s="41">
        <f t="shared" si="124"/>
        <v>1</v>
      </c>
      <c r="AB216" s="51"/>
      <c r="AC216" s="129"/>
      <c r="AD216" s="7"/>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row>
    <row r="217" spans="1:62" s="8" customFormat="1" ht="78.75" hidden="1">
      <c r="A217" s="6"/>
      <c r="B217" s="67">
        <v>210</v>
      </c>
      <c r="C217" s="68" t="s">
        <v>8</v>
      </c>
      <c r="D217" s="68" t="s">
        <v>526</v>
      </c>
      <c r="E217" s="68" t="s">
        <v>56</v>
      </c>
      <c r="F217" s="68" t="s">
        <v>703</v>
      </c>
      <c r="G217" s="68" t="s">
        <v>704</v>
      </c>
      <c r="H217" s="92">
        <v>2</v>
      </c>
      <c r="I217" s="68" t="s">
        <v>718</v>
      </c>
      <c r="J217" s="68" t="s">
        <v>227</v>
      </c>
      <c r="K217" s="68" t="s">
        <v>527</v>
      </c>
      <c r="L217" s="156" t="s">
        <v>14</v>
      </c>
      <c r="M217" s="117">
        <v>0</v>
      </c>
      <c r="N217" s="58">
        <v>0.1</v>
      </c>
      <c r="O217" s="17">
        <f t="shared" si="125"/>
        <v>0.05</v>
      </c>
      <c r="P217" s="9" t="s">
        <v>813</v>
      </c>
      <c r="Q217" s="193">
        <f t="shared" si="126"/>
        <v>0.1</v>
      </c>
      <c r="R217" s="62">
        <v>0.7</v>
      </c>
      <c r="S217" s="18">
        <f t="shared" si="127"/>
        <v>0.39999999999999997</v>
      </c>
      <c r="T217" s="10" t="s">
        <v>907</v>
      </c>
      <c r="U217" s="119">
        <f t="shared" si="128"/>
        <v>0.79999999999999993</v>
      </c>
      <c r="V217" s="119"/>
      <c r="W217" s="17">
        <f t="shared" si="129"/>
        <v>0.39999999999999997</v>
      </c>
      <c r="X217" s="216" t="s">
        <v>1106</v>
      </c>
      <c r="Y217" s="118">
        <f t="shared" si="123"/>
        <v>0.79999999999999993</v>
      </c>
      <c r="Z217" s="62"/>
      <c r="AA217" s="18">
        <f t="shared" si="124"/>
        <v>0.39999999999999997</v>
      </c>
      <c r="AB217" s="52"/>
      <c r="AC217" s="120"/>
      <c r="AD217" s="11"/>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row>
    <row r="218" spans="1:62" s="8" customFormat="1" ht="78.75" hidden="1">
      <c r="A218" s="6"/>
      <c r="B218" s="67">
        <v>211</v>
      </c>
      <c r="C218" s="68" t="s">
        <v>7</v>
      </c>
      <c r="D218" s="68" t="s">
        <v>528</v>
      </c>
      <c r="E218" s="68" t="s">
        <v>56</v>
      </c>
      <c r="F218" s="68" t="s">
        <v>529</v>
      </c>
      <c r="G218" s="68" t="s">
        <v>530</v>
      </c>
      <c r="H218" s="92">
        <v>2</v>
      </c>
      <c r="I218" s="68" t="s">
        <v>718</v>
      </c>
      <c r="J218" s="68" t="s">
        <v>167</v>
      </c>
      <c r="K218" s="68"/>
      <c r="L218" s="156" t="s">
        <v>11</v>
      </c>
      <c r="M218" s="117">
        <v>0</v>
      </c>
      <c r="N218" s="58">
        <v>0</v>
      </c>
      <c r="O218" s="17">
        <f t="shared" si="125"/>
        <v>0</v>
      </c>
      <c r="P218" s="9" t="s">
        <v>732</v>
      </c>
      <c r="Q218" s="193">
        <f t="shared" si="126"/>
        <v>0</v>
      </c>
      <c r="R218" s="62">
        <v>1</v>
      </c>
      <c r="S218" s="18">
        <f t="shared" si="127"/>
        <v>0.5</v>
      </c>
      <c r="T218" s="10" t="s">
        <v>922</v>
      </c>
      <c r="U218" s="119">
        <f t="shared" si="128"/>
        <v>1</v>
      </c>
      <c r="V218" s="119">
        <v>1</v>
      </c>
      <c r="W218" s="17">
        <f t="shared" si="129"/>
        <v>1</v>
      </c>
      <c r="X218" s="222" t="s">
        <v>998</v>
      </c>
      <c r="Y218" s="118">
        <f t="shared" si="123"/>
        <v>2</v>
      </c>
      <c r="Z218" s="62"/>
      <c r="AA218" s="18">
        <f t="shared" si="124"/>
        <v>1</v>
      </c>
      <c r="AB218" s="52"/>
      <c r="AC218" s="120"/>
      <c r="AD218" s="11"/>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row>
    <row r="219" spans="1:62" s="8" customFormat="1" ht="78.75" hidden="1">
      <c r="A219" s="6"/>
      <c r="B219" s="67">
        <v>212</v>
      </c>
      <c r="C219" s="68" t="s">
        <v>7</v>
      </c>
      <c r="D219" s="68">
        <v>91</v>
      </c>
      <c r="E219" s="68" t="s">
        <v>56</v>
      </c>
      <c r="F219" s="68" t="s">
        <v>531</v>
      </c>
      <c r="G219" s="68" t="s">
        <v>705</v>
      </c>
      <c r="H219" s="92">
        <v>1</v>
      </c>
      <c r="I219" s="68" t="s">
        <v>718</v>
      </c>
      <c r="J219" s="71" t="s">
        <v>532</v>
      </c>
      <c r="K219" s="68"/>
      <c r="L219" s="156" t="s">
        <v>11</v>
      </c>
      <c r="M219" s="117">
        <v>0</v>
      </c>
      <c r="N219" s="58"/>
      <c r="O219" s="17">
        <f t="shared" si="125"/>
        <v>0</v>
      </c>
      <c r="P219" s="9"/>
      <c r="Q219" s="193">
        <f t="shared" si="126"/>
        <v>0</v>
      </c>
      <c r="R219" s="62"/>
      <c r="S219" s="18">
        <f t="shared" si="127"/>
        <v>0</v>
      </c>
      <c r="T219" s="10" t="s">
        <v>967</v>
      </c>
      <c r="U219" s="119">
        <f t="shared" si="128"/>
        <v>0</v>
      </c>
      <c r="V219" s="119">
        <v>0</v>
      </c>
      <c r="W219" s="17">
        <f t="shared" si="129"/>
        <v>0</v>
      </c>
      <c r="X219" s="217" t="s">
        <v>999</v>
      </c>
      <c r="Y219" s="118">
        <f t="shared" si="123"/>
        <v>0</v>
      </c>
      <c r="Z219" s="62"/>
      <c r="AA219" s="18">
        <f t="shared" si="124"/>
        <v>0</v>
      </c>
      <c r="AB219" s="52"/>
      <c r="AC219" s="120"/>
      <c r="AD219" s="11"/>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row>
    <row r="220" spans="1:62" s="8" customFormat="1" ht="78.75" hidden="1">
      <c r="A220" s="6"/>
      <c r="B220" s="67">
        <v>213</v>
      </c>
      <c r="C220" s="68" t="s">
        <v>7</v>
      </c>
      <c r="D220" s="68" t="s">
        <v>533</v>
      </c>
      <c r="E220" s="68" t="s">
        <v>56</v>
      </c>
      <c r="F220" s="68" t="s">
        <v>534</v>
      </c>
      <c r="G220" s="68" t="s">
        <v>178</v>
      </c>
      <c r="H220" s="92">
        <v>1</v>
      </c>
      <c r="I220" s="68" t="s">
        <v>718</v>
      </c>
      <c r="J220" s="68" t="s">
        <v>358</v>
      </c>
      <c r="K220" s="68" t="s">
        <v>150</v>
      </c>
      <c r="L220" s="156" t="s">
        <v>12</v>
      </c>
      <c r="M220" s="117">
        <v>0</v>
      </c>
      <c r="N220" s="58"/>
      <c r="O220" s="17">
        <f t="shared" si="125"/>
        <v>0</v>
      </c>
      <c r="P220" s="9"/>
      <c r="Q220" s="193">
        <f t="shared" si="126"/>
        <v>0</v>
      </c>
      <c r="R220" s="62">
        <v>0.25</v>
      </c>
      <c r="S220" s="18">
        <f t="shared" si="127"/>
        <v>0.25</v>
      </c>
      <c r="T220" s="10" t="s">
        <v>950</v>
      </c>
      <c r="U220" s="119">
        <f t="shared" si="128"/>
        <v>0.25</v>
      </c>
      <c r="V220" s="119">
        <v>0.25</v>
      </c>
      <c r="W220" s="17">
        <f t="shared" si="129"/>
        <v>0.5</v>
      </c>
      <c r="X220" s="217" t="s">
        <v>1029</v>
      </c>
      <c r="Y220" s="118">
        <f t="shared" si="123"/>
        <v>0.5</v>
      </c>
      <c r="Z220" s="62"/>
      <c r="AA220" s="18">
        <f t="shared" si="124"/>
        <v>0.5</v>
      </c>
      <c r="AB220" s="52"/>
      <c r="AC220" s="120"/>
      <c r="AD220" s="11"/>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row>
    <row r="221" spans="1:62" s="8" customFormat="1" ht="78.75" hidden="1">
      <c r="A221" s="6"/>
      <c r="B221" s="67">
        <v>214</v>
      </c>
      <c r="C221" s="68" t="s">
        <v>7</v>
      </c>
      <c r="D221" s="68">
        <v>52</v>
      </c>
      <c r="E221" s="68" t="s">
        <v>56</v>
      </c>
      <c r="F221" s="104" t="s">
        <v>535</v>
      </c>
      <c r="G221" s="68" t="s">
        <v>253</v>
      </c>
      <c r="H221" s="92">
        <v>1</v>
      </c>
      <c r="I221" s="68" t="s">
        <v>718</v>
      </c>
      <c r="J221" s="68" t="s">
        <v>204</v>
      </c>
      <c r="K221" s="68" t="s">
        <v>150</v>
      </c>
      <c r="L221" s="156" t="s">
        <v>13</v>
      </c>
      <c r="M221" s="164">
        <v>0</v>
      </c>
      <c r="N221" s="58">
        <v>0</v>
      </c>
      <c r="O221" s="17">
        <f t="shared" si="125"/>
        <v>0</v>
      </c>
      <c r="P221" s="9" t="s">
        <v>745</v>
      </c>
      <c r="Q221" s="193">
        <f t="shared" si="126"/>
        <v>0</v>
      </c>
      <c r="R221" s="62">
        <v>1</v>
      </c>
      <c r="S221" s="18">
        <f t="shared" si="127"/>
        <v>1</v>
      </c>
      <c r="T221" s="10" t="s">
        <v>844</v>
      </c>
      <c r="U221" s="119">
        <f t="shared" si="128"/>
        <v>1</v>
      </c>
      <c r="V221" s="119">
        <v>0</v>
      </c>
      <c r="W221" s="17">
        <f t="shared" si="129"/>
        <v>1</v>
      </c>
      <c r="X221" s="217" t="s">
        <v>1033</v>
      </c>
      <c r="Y221" s="118">
        <f t="shared" si="123"/>
        <v>1</v>
      </c>
      <c r="Z221" s="62"/>
      <c r="AA221" s="18">
        <f t="shared" si="124"/>
        <v>1</v>
      </c>
      <c r="AB221" s="52"/>
      <c r="AC221" s="120"/>
      <c r="AD221" s="11"/>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row>
    <row r="222" spans="1:62" s="8" customFormat="1" ht="78.75" hidden="1">
      <c r="A222" s="6"/>
      <c r="B222" s="67">
        <v>215</v>
      </c>
      <c r="C222" s="68" t="s">
        <v>7</v>
      </c>
      <c r="D222" s="68">
        <v>27</v>
      </c>
      <c r="E222" s="68" t="s">
        <v>56</v>
      </c>
      <c r="F222" s="68" t="s">
        <v>706</v>
      </c>
      <c r="G222" s="68" t="s">
        <v>707</v>
      </c>
      <c r="H222" s="92">
        <v>1</v>
      </c>
      <c r="I222" s="68" t="s">
        <v>718</v>
      </c>
      <c r="J222" s="68" t="s">
        <v>234</v>
      </c>
      <c r="K222" s="68" t="s">
        <v>427</v>
      </c>
      <c r="L222" s="156" t="s">
        <v>11</v>
      </c>
      <c r="M222" s="164">
        <v>0</v>
      </c>
      <c r="N222" s="58"/>
      <c r="O222" s="17">
        <f t="shared" si="125"/>
        <v>0</v>
      </c>
      <c r="P222" s="9" t="s">
        <v>779</v>
      </c>
      <c r="Q222" s="193">
        <f t="shared" si="126"/>
        <v>0</v>
      </c>
      <c r="R222" s="62">
        <v>0</v>
      </c>
      <c r="S222" s="18">
        <f t="shared" si="127"/>
        <v>0</v>
      </c>
      <c r="T222" s="10" t="s">
        <v>779</v>
      </c>
      <c r="U222" s="223">
        <f t="shared" si="128"/>
        <v>0</v>
      </c>
      <c r="V222" s="224">
        <v>0</v>
      </c>
      <c r="W222" s="17">
        <f t="shared" si="129"/>
        <v>0</v>
      </c>
      <c r="X222" s="217" t="s">
        <v>1091</v>
      </c>
      <c r="Y222" s="118">
        <f t="shared" si="123"/>
        <v>0</v>
      </c>
      <c r="Z222" s="62"/>
      <c r="AA222" s="18">
        <f t="shared" si="124"/>
        <v>0</v>
      </c>
      <c r="AB222" s="52"/>
      <c r="AC222" s="120"/>
      <c r="AD222" s="11"/>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row>
    <row r="223" spans="1:62" s="8" customFormat="1" ht="78.75" hidden="1">
      <c r="A223" s="6"/>
      <c r="B223" s="67">
        <v>216</v>
      </c>
      <c r="C223" s="68" t="s">
        <v>7</v>
      </c>
      <c r="D223" s="68">
        <v>32</v>
      </c>
      <c r="E223" s="68" t="s">
        <v>56</v>
      </c>
      <c r="F223" s="68" t="s">
        <v>708</v>
      </c>
      <c r="G223" s="68" t="s">
        <v>709</v>
      </c>
      <c r="H223" s="92">
        <v>1</v>
      </c>
      <c r="I223" s="68" t="s">
        <v>718</v>
      </c>
      <c r="J223" s="68" t="s">
        <v>234</v>
      </c>
      <c r="K223" s="68" t="s">
        <v>80</v>
      </c>
      <c r="L223" s="156" t="s">
        <v>10</v>
      </c>
      <c r="M223" s="164">
        <v>0</v>
      </c>
      <c r="N223" s="58">
        <v>1</v>
      </c>
      <c r="O223" s="17">
        <f t="shared" si="125"/>
        <v>1</v>
      </c>
      <c r="P223" s="9" t="s">
        <v>781</v>
      </c>
      <c r="Q223" s="193">
        <f t="shared" si="126"/>
        <v>1</v>
      </c>
      <c r="R223" s="62"/>
      <c r="S223" s="18">
        <f t="shared" si="127"/>
        <v>1</v>
      </c>
      <c r="T223" s="10" t="s">
        <v>779</v>
      </c>
      <c r="U223" s="223">
        <f t="shared" si="128"/>
        <v>1</v>
      </c>
      <c r="V223" s="224">
        <v>0</v>
      </c>
      <c r="W223" s="17">
        <f t="shared" si="129"/>
        <v>1</v>
      </c>
      <c r="X223" s="217" t="s">
        <v>1092</v>
      </c>
      <c r="Y223" s="118">
        <f t="shared" si="123"/>
        <v>1</v>
      </c>
      <c r="Z223" s="62"/>
      <c r="AA223" s="18">
        <f t="shared" si="124"/>
        <v>1</v>
      </c>
      <c r="AB223" s="52"/>
      <c r="AC223" s="120"/>
      <c r="AD223" s="11"/>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row>
    <row r="224" spans="1:62" s="8" customFormat="1" ht="110.25" hidden="1">
      <c r="A224" s="6"/>
      <c r="B224" s="67">
        <v>217</v>
      </c>
      <c r="C224" s="68" t="s">
        <v>7</v>
      </c>
      <c r="D224" s="68">
        <v>33</v>
      </c>
      <c r="E224" s="68" t="s">
        <v>56</v>
      </c>
      <c r="F224" s="68" t="s">
        <v>710</v>
      </c>
      <c r="G224" s="68" t="s">
        <v>707</v>
      </c>
      <c r="H224" s="92">
        <v>1</v>
      </c>
      <c r="I224" s="68" t="s">
        <v>718</v>
      </c>
      <c r="J224" s="68" t="s">
        <v>234</v>
      </c>
      <c r="K224" s="68" t="s">
        <v>660</v>
      </c>
      <c r="L224" s="156" t="s">
        <v>11</v>
      </c>
      <c r="M224" s="164">
        <v>0</v>
      </c>
      <c r="N224" s="58"/>
      <c r="O224" s="17">
        <f t="shared" si="125"/>
        <v>0</v>
      </c>
      <c r="P224" s="9" t="s">
        <v>779</v>
      </c>
      <c r="Q224" s="193">
        <f t="shared" si="126"/>
        <v>0</v>
      </c>
      <c r="R224" s="62">
        <v>0</v>
      </c>
      <c r="S224" s="18">
        <f t="shared" si="127"/>
        <v>0</v>
      </c>
      <c r="T224" s="10" t="s">
        <v>779</v>
      </c>
      <c r="U224" s="223">
        <f t="shared" si="128"/>
        <v>0</v>
      </c>
      <c r="V224" s="224">
        <v>0</v>
      </c>
      <c r="W224" s="17">
        <f t="shared" si="129"/>
        <v>0</v>
      </c>
      <c r="X224" s="217" t="s">
        <v>1093</v>
      </c>
      <c r="Y224" s="118">
        <f t="shared" si="123"/>
        <v>0</v>
      </c>
      <c r="Z224" s="62"/>
      <c r="AA224" s="18">
        <f t="shared" si="124"/>
        <v>0</v>
      </c>
      <c r="AB224" s="52"/>
      <c r="AC224" s="120"/>
      <c r="AD224" s="11"/>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row>
    <row r="225" spans="1:62" s="8" customFormat="1" ht="78.75" hidden="1">
      <c r="A225" s="6"/>
      <c r="B225" s="67">
        <v>218</v>
      </c>
      <c r="C225" s="68" t="s">
        <v>7</v>
      </c>
      <c r="D225" s="68" t="s">
        <v>536</v>
      </c>
      <c r="E225" s="68" t="s">
        <v>56</v>
      </c>
      <c r="F225" s="105" t="s">
        <v>537</v>
      </c>
      <c r="G225" s="68" t="s">
        <v>538</v>
      </c>
      <c r="H225" s="92">
        <v>1</v>
      </c>
      <c r="I225" s="68" t="s">
        <v>718</v>
      </c>
      <c r="J225" s="68" t="s">
        <v>234</v>
      </c>
      <c r="K225" s="68"/>
      <c r="L225" s="156" t="s">
        <v>10</v>
      </c>
      <c r="M225" s="164">
        <v>0</v>
      </c>
      <c r="N225" s="58">
        <v>1</v>
      </c>
      <c r="O225" s="17">
        <f t="shared" si="125"/>
        <v>1</v>
      </c>
      <c r="P225" s="9" t="s">
        <v>782</v>
      </c>
      <c r="Q225" s="193">
        <f t="shared" si="126"/>
        <v>1</v>
      </c>
      <c r="R225" s="62"/>
      <c r="S225" s="18">
        <f t="shared" si="127"/>
        <v>1</v>
      </c>
      <c r="T225" s="10" t="s">
        <v>779</v>
      </c>
      <c r="U225" s="223">
        <f t="shared" si="128"/>
        <v>1</v>
      </c>
      <c r="V225" s="224">
        <v>0</v>
      </c>
      <c r="W225" s="17">
        <f t="shared" si="129"/>
        <v>1</v>
      </c>
      <c r="X225" s="217" t="s">
        <v>1092</v>
      </c>
      <c r="Y225" s="118">
        <f t="shared" si="123"/>
        <v>1</v>
      </c>
      <c r="Z225" s="62"/>
      <c r="AA225" s="18">
        <f t="shared" si="124"/>
        <v>1</v>
      </c>
      <c r="AB225" s="52"/>
      <c r="AC225" s="120"/>
      <c r="AD225" s="11"/>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row>
    <row r="226" spans="1:62" s="8" customFormat="1" ht="78.75" hidden="1">
      <c r="A226" s="6"/>
      <c r="B226" s="67">
        <v>219</v>
      </c>
      <c r="C226" s="68" t="s">
        <v>7</v>
      </c>
      <c r="D226" s="68" t="s">
        <v>539</v>
      </c>
      <c r="E226" s="68" t="s">
        <v>56</v>
      </c>
      <c r="F226" s="68" t="s">
        <v>711</v>
      </c>
      <c r="G226" s="68" t="s">
        <v>540</v>
      </c>
      <c r="H226" s="92">
        <v>1</v>
      </c>
      <c r="I226" s="68" t="s">
        <v>718</v>
      </c>
      <c r="J226" s="68" t="s">
        <v>234</v>
      </c>
      <c r="K226" s="68" t="s">
        <v>150</v>
      </c>
      <c r="L226" s="156" t="s">
        <v>10</v>
      </c>
      <c r="M226" s="164">
        <v>0</v>
      </c>
      <c r="N226" s="58">
        <v>0.5</v>
      </c>
      <c r="O226" s="17">
        <f t="shared" si="125"/>
        <v>0.5</v>
      </c>
      <c r="P226" s="9" t="s">
        <v>783</v>
      </c>
      <c r="Q226" s="193">
        <f t="shared" si="126"/>
        <v>0.5</v>
      </c>
      <c r="R226" s="62">
        <v>0</v>
      </c>
      <c r="S226" s="18">
        <f t="shared" si="127"/>
        <v>0.5</v>
      </c>
      <c r="T226" s="42" t="s">
        <v>882</v>
      </c>
      <c r="U226" s="223">
        <f t="shared" si="128"/>
        <v>0.5</v>
      </c>
      <c r="V226" s="224">
        <v>0.5</v>
      </c>
      <c r="W226" s="17">
        <f t="shared" si="129"/>
        <v>1</v>
      </c>
      <c r="X226" s="217" t="s">
        <v>1094</v>
      </c>
      <c r="Y226" s="118">
        <f t="shared" ref="Y226:Y252" si="130">U226+V226</f>
        <v>1</v>
      </c>
      <c r="Z226" s="62"/>
      <c r="AA226" s="18">
        <f t="shared" ref="AA226:AA252" si="131">IF(OR(EXACT($I226,"Atención de solicitudes (solicitudes resueltas / solicitudes recibidas)"),EXACT($I226,"Cumplimiento (criterios cumplidos / criterios establecidos)")),(Y226/Y226)*1,((Y226+Z226)/$H226)*1)</f>
        <v>1</v>
      </c>
      <c r="AB226" s="52"/>
      <c r="AC226" s="120"/>
      <c r="AD226" s="11"/>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row>
    <row r="227" spans="1:62" s="8" customFormat="1" ht="78.75" hidden="1">
      <c r="A227" s="6"/>
      <c r="B227" s="67">
        <v>220</v>
      </c>
      <c r="C227" s="68" t="s">
        <v>8</v>
      </c>
      <c r="D227" s="68" t="s">
        <v>541</v>
      </c>
      <c r="E227" s="68" t="s">
        <v>56</v>
      </c>
      <c r="F227" s="68" t="s">
        <v>542</v>
      </c>
      <c r="G227" s="68" t="s">
        <v>712</v>
      </c>
      <c r="H227" s="92">
        <v>1</v>
      </c>
      <c r="I227" s="68" t="s">
        <v>718</v>
      </c>
      <c r="J227" s="68" t="s">
        <v>234</v>
      </c>
      <c r="K227" s="68"/>
      <c r="L227" s="156" t="s">
        <v>15</v>
      </c>
      <c r="M227" s="164">
        <v>0</v>
      </c>
      <c r="N227" s="58"/>
      <c r="O227" s="17">
        <f t="shared" si="125"/>
        <v>0</v>
      </c>
      <c r="P227" s="9" t="s">
        <v>779</v>
      </c>
      <c r="Q227" s="193">
        <f t="shared" si="126"/>
        <v>0</v>
      </c>
      <c r="R227" s="62">
        <v>0</v>
      </c>
      <c r="S227" s="18">
        <f t="shared" si="127"/>
        <v>0</v>
      </c>
      <c r="T227" s="145" t="s">
        <v>883</v>
      </c>
      <c r="U227" s="223">
        <f t="shared" si="128"/>
        <v>0</v>
      </c>
      <c r="V227" s="224">
        <v>0</v>
      </c>
      <c r="W227" s="17">
        <f t="shared" si="129"/>
        <v>0</v>
      </c>
      <c r="X227" s="217" t="s">
        <v>1095</v>
      </c>
      <c r="Y227" s="118">
        <f t="shared" si="130"/>
        <v>0</v>
      </c>
      <c r="Z227" s="62"/>
      <c r="AA227" s="18">
        <f t="shared" si="131"/>
        <v>0</v>
      </c>
      <c r="AB227" s="52"/>
      <c r="AC227" s="120"/>
      <c r="AD227" s="11"/>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row>
    <row r="228" spans="1:62" s="8" customFormat="1" ht="78.75" hidden="1">
      <c r="A228" s="6"/>
      <c r="B228" s="67">
        <v>221</v>
      </c>
      <c r="C228" s="68" t="s">
        <v>8</v>
      </c>
      <c r="D228" s="68" t="s">
        <v>543</v>
      </c>
      <c r="E228" s="68" t="s">
        <v>56</v>
      </c>
      <c r="F228" s="68" t="s">
        <v>544</v>
      </c>
      <c r="G228" s="68" t="s">
        <v>545</v>
      </c>
      <c r="H228" s="92">
        <v>1</v>
      </c>
      <c r="I228" s="68" t="s">
        <v>718</v>
      </c>
      <c r="J228" s="68" t="s">
        <v>234</v>
      </c>
      <c r="K228" s="68" t="s">
        <v>238</v>
      </c>
      <c r="L228" s="156" t="s">
        <v>11</v>
      </c>
      <c r="M228" s="164">
        <v>0</v>
      </c>
      <c r="N228" s="58"/>
      <c r="O228" s="17">
        <f t="shared" si="125"/>
        <v>0</v>
      </c>
      <c r="P228" s="9" t="s">
        <v>779</v>
      </c>
      <c r="Q228" s="193">
        <f t="shared" si="126"/>
        <v>0</v>
      </c>
      <c r="R228" s="62">
        <v>0</v>
      </c>
      <c r="S228" s="18">
        <f t="shared" si="127"/>
        <v>0</v>
      </c>
      <c r="T228" s="10" t="s">
        <v>779</v>
      </c>
      <c r="U228" s="223">
        <f t="shared" si="128"/>
        <v>0</v>
      </c>
      <c r="V228" s="224">
        <v>0</v>
      </c>
      <c r="W228" s="17">
        <f t="shared" si="129"/>
        <v>0</v>
      </c>
      <c r="X228" s="217" t="s">
        <v>1082</v>
      </c>
      <c r="Y228" s="118">
        <f t="shared" si="130"/>
        <v>0</v>
      </c>
      <c r="Z228" s="62"/>
      <c r="AA228" s="18">
        <f t="shared" si="131"/>
        <v>0</v>
      </c>
      <c r="AB228" s="52"/>
      <c r="AC228" s="120"/>
      <c r="AD228" s="11"/>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row>
    <row r="229" spans="1:62" s="8" customFormat="1" ht="94.5" hidden="1">
      <c r="A229" s="6"/>
      <c r="B229" s="67">
        <v>222</v>
      </c>
      <c r="C229" s="68" t="s">
        <v>7</v>
      </c>
      <c r="D229" s="68">
        <v>90</v>
      </c>
      <c r="E229" s="68" t="s">
        <v>56</v>
      </c>
      <c r="F229" s="68" t="s">
        <v>546</v>
      </c>
      <c r="G229" s="68" t="s">
        <v>707</v>
      </c>
      <c r="H229" s="92">
        <v>1</v>
      </c>
      <c r="I229" s="68" t="s">
        <v>718</v>
      </c>
      <c r="J229" s="68" t="s">
        <v>234</v>
      </c>
      <c r="K229" s="68" t="s">
        <v>237</v>
      </c>
      <c r="L229" s="156" t="s">
        <v>11</v>
      </c>
      <c r="M229" s="164">
        <v>0</v>
      </c>
      <c r="N229" s="58"/>
      <c r="O229" s="17">
        <f t="shared" si="125"/>
        <v>0</v>
      </c>
      <c r="P229" s="9" t="s">
        <v>779</v>
      </c>
      <c r="Q229" s="193">
        <f t="shared" si="126"/>
        <v>0</v>
      </c>
      <c r="R229" s="62">
        <v>0</v>
      </c>
      <c r="S229" s="18">
        <f t="shared" si="127"/>
        <v>0</v>
      </c>
      <c r="T229" s="10" t="s">
        <v>779</v>
      </c>
      <c r="U229" s="223">
        <f t="shared" si="128"/>
        <v>0</v>
      </c>
      <c r="V229" s="224">
        <v>0</v>
      </c>
      <c r="W229" s="17">
        <f t="shared" si="129"/>
        <v>0</v>
      </c>
      <c r="X229" s="217" t="s">
        <v>1096</v>
      </c>
      <c r="Y229" s="118">
        <f t="shared" si="130"/>
        <v>0</v>
      </c>
      <c r="Z229" s="62"/>
      <c r="AA229" s="18">
        <f t="shared" si="131"/>
        <v>0</v>
      </c>
      <c r="AB229" s="52"/>
      <c r="AC229" s="120"/>
      <c r="AD229" s="11"/>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row>
    <row r="230" spans="1:62" s="8" customFormat="1" ht="78.75" hidden="1">
      <c r="A230" s="6"/>
      <c r="B230" s="67">
        <v>223</v>
      </c>
      <c r="C230" s="68" t="s">
        <v>7</v>
      </c>
      <c r="D230" s="68" t="s">
        <v>547</v>
      </c>
      <c r="E230" s="68" t="s">
        <v>56</v>
      </c>
      <c r="F230" s="68" t="s">
        <v>713</v>
      </c>
      <c r="G230" s="68" t="s">
        <v>709</v>
      </c>
      <c r="H230" s="92">
        <v>1</v>
      </c>
      <c r="I230" s="68" t="s">
        <v>718</v>
      </c>
      <c r="J230" s="68" t="s">
        <v>234</v>
      </c>
      <c r="K230" s="68" t="s">
        <v>80</v>
      </c>
      <c r="L230" s="156" t="s">
        <v>10</v>
      </c>
      <c r="M230" s="164">
        <v>0</v>
      </c>
      <c r="N230" s="58">
        <v>1</v>
      </c>
      <c r="O230" s="17">
        <f t="shared" si="125"/>
        <v>1</v>
      </c>
      <c r="P230" s="9" t="s">
        <v>784</v>
      </c>
      <c r="Q230" s="193">
        <f t="shared" si="126"/>
        <v>1</v>
      </c>
      <c r="R230" s="62">
        <v>0</v>
      </c>
      <c r="S230" s="18">
        <f t="shared" si="127"/>
        <v>1</v>
      </c>
      <c r="T230" s="10" t="s">
        <v>779</v>
      </c>
      <c r="U230" s="223">
        <f t="shared" si="128"/>
        <v>1</v>
      </c>
      <c r="V230" s="224">
        <v>0</v>
      </c>
      <c r="W230" s="17">
        <f t="shared" si="129"/>
        <v>1</v>
      </c>
      <c r="X230" s="217" t="s">
        <v>1092</v>
      </c>
      <c r="Y230" s="118">
        <f t="shared" si="130"/>
        <v>1</v>
      </c>
      <c r="Z230" s="62"/>
      <c r="AA230" s="18">
        <f t="shared" si="131"/>
        <v>1</v>
      </c>
      <c r="AB230" s="52"/>
      <c r="AC230" s="120"/>
      <c r="AD230" s="11"/>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row>
    <row r="231" spans="1:62" s="8" customFormat="1" ht="111" hidden="1" thickBot="1">
      <c r="A231" s="6"/>
      <c r="B231" s="73">
        <v>224</v>
      </c>
      <c r="C231" s="74" t="s">
        <v>7</v>
      </c>
      <c r="D231" s="94" t="s">
        <v>548</v>
      </c>
      <c r="E231" s="74" t="s">
        <v>56</v>
      </c>
      <c r="F231" s="74" t="s">
        <v>549</v>
      </c>
      <c r="G231" s="74" t="s">
        <v>550</v>
      </c>
      <c r="H231" s="94">
        <v>1</v>
      </c>
      <c r="I231" s="74" t="s">
        <v>718</v>
      </c>
      <c r="J231" s="74" t="s">
        <v>80</v>
      </c>
      <c r="K231" s="74" t="s">
        <v>254</v>
      </c>
      <c r="L231" s="157" t="s">
        <v>13</v>
      </c>
      <c r="M231" s="168">
        <v>0</v>
      </c>
      <c r="N231" s="60"/>
      <c r="O231" s="27">
        <f t="shared" ref="O231:O286" si="132">IF(OR(EXACT($I231,"Atención de solicitudes (solicitudes resueltas / solicitudes recibidas)"),EXACT($I231,"Cumplimiento (criterios cumplidos / criterios establecidos)")),(N231/M231)*1,(N231/$H231)*1)</f>
        <v>0</v>
      </c>
      <c r="P231" s="28"/>
      <c r="Q231" s="196">
        <f t="shared" ref="Q231:Q252" si="133">N231</f>
        <v>0</v>
      </c>
      <c r="R231" s="63"/>
      <c r="S231" s="29">
        <f t="shared" ref="S231:S252" si="134">IF(OR(EXACT($I231,"Atención de solicitudes (solicitudes resueltas / solicitudes recibidas)"),EXACT($I231,"Cumplimiento (criterios cumplidos / criterios establecidos)")),(Q231/Q231)*1,((Q231+R231)/$H231)*1)</f>
        <v>0</v>
      </c>
      <c r="T231" s="30"/>
      <c r="U231" s="218">
        <f t="shared" ref="U231:U252" si="135">Q231+R231</f>
        <v>0</v>
      </c>
      <c r="V231" s="218">
        <v>0</v>
      </c>
      <c r="W231" s="27">
        <f t="shared" ref="W231:W252" si="136">IF(OR(EXACT($I231,"Atención de solicitudes (solicitudes resueltas / solicitudes recibidas)"),EXACT($I231,"Cumplimiento (criterios cumplidos / criterios establecidos)")),(U231/U231)*1,((U231+V231)/$H231)*1)</f>
        <v>0</v>
      </c>
      <c r="X231" s="221" t="s">
        <v>1056</v>
      </c>
      <c r="Y231" s="133">
        <f t="shared" si="130"/>
        <v>0</v>
      </c>
      <c r="Z231" s="63"/>
      <c r="AA231" s="29">
        <f t="shared" si="131"/>
        <v>0</v>
      </c>
      <c r="AB231" s="53"/>
      <c r="AC231" s="134"/>
      <c r="AD231" s="32"/>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row>
    <row r="232" spans="1:62" s="8" customFormat="1" ht="78.75" hidden="1">
      <c r="A232" s="6"/>
      <c r="B232" s="64">
        <v>225</v>
      </c>
      <c r="C232" s="65" t="s">
        <v>8</v>
      </c>
      <c r="D232" s="65">
        <v>206</v>
      </c>
      <c r="E232" s="65" t="s">
        <v>57</v>
      </c>
      <c r="F232" s="65" t="s">
        <v>551</v>
      </c>
      <c r="G232" s="65" t="s">
        <v>552</v>
      </c>
      <c r="H232" s="66">
        <v>1</v>
      </c>
      <c r="I232" s="65" t="s">
        <v>718</v>
      </c>
      <c r="J232" s="65" t="s">
        <v>80</v>
      </c>
      <c r="K232" s="65" t="s">
        <v>88</v>
      </c>
      <c r="L232" s="155" t="s">
        <v>12</v>
      </c>
      <c r="M232" s="167">
        <v>0</v>
      </c>
      <c r="N232" s="57"/>
      <c r="O232" s="39">
        <f t="shared" si="132"/>
        <v>0</v>
      </c>
      <c r="P232" s="40"/>
      <c r="Q232" s="195">
        <f t="shared" si="133"/>
        <v>0</v>
      </c>
      <c r="R232" s="61">
        <v>1</v>
      </c>
      <c r="S232" s="41">
        <f t="shared" si="134"/>
        <v>1</v>
      </c>
      <c r="T232" s="42" t="s">
        <v>866</v>
      </c>
      <c r="U232" s="215">
        <f t="shared" si="135"/>
        <v>1</v>
      </c>
      <c r="V232" s="215">
        <v>0</v>
      </c>
      <c r="W232" s="39">
        <f t="shared" si="136"/>
        <v>1</v>
      </c>
      <c r="X232" s="216" t="s">
        <v>1070</v>
      </c>
      <c r="Y232" s="116">
        <f t="shared" si="130"/>
        <v>1</v>
      </c>
      <c r="Z232" s="61"/>
      <c r="AA232" s="41">
        <f t="shared" si="131"/>
        <v>1</v>
      </c>
      <c r="AB232" s="51"/>
      <c r="AC232" s="129"/>
      <c r="AD232" s="7"/>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row>
    <row r="233" spans="1:62" s="8" customFormat="1" ht="78.75" hidden="1">
      <c r="A233" s="6"/>
      <c r="B233" s="67">
        <v>226</v>
      </c>
      <c r="C233" s="68" t="s">
        <v>8</v>
      </c>
      <c r="D233" s="68">
        <v>309</v>
      </c>
      <c r="E233" s="68" t="s">
        <v>57</v>
      </c>
      <c r="F233" s="68" t="s">
        <v>553</v>
      </c>
      <c r="G233" s="68" t="s">
        <v>554</v>
      </c>
      <c r="H233" s="81">
        <v>1</v>
      </c>
      <c r="I233" s="68" t="s">
        <v>718</v>
      </c>
      <c r="J233" s="68" t="s">
        <v>80</v>
      </c>
      <c r="K233" s="68" t="s">
        <v>555</v>
      </c>
      <c r="L233" s="156" t="s">
        <v>12</v>
      </c>
      <c r="M233" s="164">
        <v>0</v>
      </c>
      <c r="N233" s="58"/>
      <c r="O233" s="17">
        <f t="shared" si="132"/>
        <v>0</v>
      </c>
      <c r="P233" s="9"/>
      <c r="Q233" s="193">
        <f t="shared" si="133"/>
        <v>0</v>
      </c>
      <c r="R233" s="62">
        <v>0</v>
      </c>
      <c r="S233" s="18">
        <f t="shared" si="134"/>
        <v>0</v>
      </c>
      <c r="T233" s="42" t="s">
        <v>862</v>
      </c>
      <c r="U233" s="119">
        <f t="shared" si="135"/>
        <v>0</v>
      </c>
      <c r="V233" s="119">
        <v>0</v>
      </c>
      <c r="W233" s="17">
        <f t="shared" si="136"/>
        <v>0</v>
      </c>
      <c r="X233" s="217" t="s">
        <v>1068</v>
      </c>
      <c r="Y233" s="118">
        <f t="shared" si="130"/>
        <v>0</v>
      </c>
      <c r="Z233" s="62"/>
      <c r="AA233" s="18">
        <f t="shared" si="131"/>
        <v>0</v>
      </c>
      <c r="AB233" s="52"/>
      <c r="AC233" s="120"/>
      <c r="AD233" s="11"/>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row>
    <row r="234" spans="1:62" s="8" customFormat="1" ht="157.5" hidden="1">
      <c r="A234" s="6"/>
      <c r="B234" s="67">
        <v>227</v>
      </c>
      <c r="C234" s="68" t="s">
        <v>8</v>
      </c>
      <c r="D234" s="68">
        <v>141</v>
      </c>
      <c r="E234" s="68" t="s">
        <v>57</v>
      </c>
      <c r="F234" s="101" t="s">
        <v>556</v>
      </c>
      <c r="G234" s="106" t="s">
        <v>557</v>
      </c>
      <c r="H234" s="92">
        <v>12</v>
      </c>
      <c r="I234" s="68" t="s">
        <v>718</v>
      </c>
      <c r="J234" s="68" t="s">
        <v>213</v>
      </c>
      <c r="K234" s="68" t="s">
        <v>558</v>
      </c>
      <c r="L234" s="156" t="s">
        <v>11</v>
      </c>
      <c r="M234" s="117">
        <v>0</v>
      </c>
      <c r="N234" s="58">
        <v>1.3</v>
      </c>
      <c r="O234" s="17">
        <f t="shared" si="132"/>
        <v>0.10833333333333334</v>
      </c>
      <c r="P234" s="9" t="s">
        <v>830</v>
      </c>
      <c r="Q234" s="193">
        <f t="shared" si="133"/>
        <v>1.3</v>
      </c>
      <c r="R234" s="62">
        <v>4.7</v>
      </c>
      <c r="S234" s="18">
        <f t="shared" si="134"/>
        <v>0.5</v>
      </c>
      <c r="T234" s="10" t="s">
        <v>890</v>
      </c>
      <c r="U234" s="119">
        <f t="shared" si="135"/>
        <v>6</v>
      </c>
      <c r="V234" s="119">
        <v>4</v>
      </c>
      <c r="W234" s="17">
        <f t="shared" si="136"/>
        <v>0.83333333333333337</v>
      </c>
      <c r="X234" s="217" t="s">
        <v>1103</v>
      </c>
      <c r="Y234" s="118">
        <f t="shared" si="130"/>
        <v>10</v>
      </c>
      <c r="Z234" s="62"/>
      <c r="AA234" s="18">
        <f t="shared" si="131"/>
        <v>0.83333333333333337</v>
      </c>
      <c r="AB234" s="52"/>
      <c r="AC234" s="120"/>
      <c r="AD234" s="11"/>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row>
    <row r="235" spans="1:62" s="8" customFormat="1" ht="47.25" hidden="1">
      <c r="A235" s="6"/>
      <c r="B235" s="67">
        <v>228</v>
      </c>
      <c r="C235" s="68" t="s">
        <v>7</v>
      </c>
      <c r="D235" s="68" t="s">
        <v>559</v>
      </c>
      <c r="E235" s="68" t="s">
        <v>57</v>
      </c>
      <c r="F235" s="68" t="s">
        <v>714</v>
      </c>
      <c r="G235" s="68" t="s">
        <v>560</v>
      </c>
      <c r="H235" s="92">
        <v>3</v>
      </c>
      <c r="I235" s="68" t="s">
        <v>718</v>
      </c>
      <c r="J235" s="68" t="s">
        <v>167</v>
      </c>
      <c r="K235" s="68"/>
      <c r="L235" s="156" t="s">
        <v>11</v>
      </c>
      <c r="M235" s="117">
        <v>0</v>
      </c>
      <c r="N235" s="58">
        <v>0</v>
      </c>
      <c r="O235" s="17">
        <f t="shared" si="132"/>
        <v>0</v>
      </c>
      <c r="P235" s="9" t="s">
        <v>733</v>
      </c>
      <c r="Q235" s="193">
        <f t="shared" si="133"/>
        <v>0</v>
      </c>
      <c r="R235" s="62">
        <v>1</v>
      </c>
      <c r="S235" s="18">
        <f t="shared" si="134"/>
        <v>0.33333333333333331</v>
      </c>
      <c r="T235" s="10" t="s">
        <v>922</v>
      </c>
      <c r="U235" s="119">
        <f t="shared" si="135"/>
        <v>1</v>
      </c>
      <c r="V235" s="119">
        <v>1</v>
      </c>
      <c r="W235" s="17">
        <f t="shared" si="136"/>
        <v>0.66666666666666663</v>
      </c>
      <c r="X235" s="222" t="s">
        <v>998</v>
      </c>
      <c r="Y235" s="118">
        <f t="shared" si="130"/>
        <v>2</v>
      </c>
      <c r="Z235" s="62"/>
      <c r="AA235" s="18">
        <f t="shared" si="131"/>
        <v>0.66666666666666663</v>
      </c>
      <c r="AB235" s="52"/>
      <c r="AC235" s="120"/>
      <c r="AD235" s="11"/>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row>
    <row r="236" spans="1:62" s="8" customFormat="1" ht="78.75" hidden="1">
      <c r="A236" s="6"/>
      <c r="B236" s="67">
        <v>229</v>
      </c>
      <c r="C236" s="68" t="s">
        <v>7</v>
      </c>
      <c r="D236" s="68" t="s">
        <v>561</v>
      </c>
      <c r="E236" s="68" t="s">
        <v>57</v>
      </c>
      <c r="F236" s="68" t="s">
        <v>562</v>
      </c>
      <c r="G236" s="68" t="s">
        <v>563</v>
      </c>
      <c r="H236" s="93">
        <v>3</v>
      </c>
      <c r="I236" s="68" t="s">
        <v>718</v>
      </c>
      <c r="J236" s="71" t="s">
        <v>167</v>
      </c>
      <c r="K236" s="68"/>
      <c r="L236" s="156" t="s">
        <v>11</v>
      </c>
      <c r="M236" s="117">
        <v>0</v>
      </c>
      <c r="N236" s="58">
        <v>0</v>
      </c>
      <c r="O236" s="17">
        <f t="shared" si="132"/>
        <v>0</v>
      </c>
      <c r="P236" s="9" t="s">
        <v>734</v>
      </c>
      <c r="Q236" s="193">
        <f t="shared" si="133"/>
        <v>0</v>
      </c>
      <c r="R236" s="62">
        <v>1</v>
      </c>
      <c r="S236" s="18">
        <f t="shared" si="134"/>
        <v>0.33333333333333331</v>
      </c>
      <c r="T236" s="10" t="s">
        <v>923</v>
      </c>
      <c r="U236" s="119">
        <f t="shared" si="135"/>
        <v>1</v>
      </c>
      <c r="V236" s="119">
        <v>1</v>
      </c>
      <c r="W236" s="17">
        <f t="shared" si="136"/>
        <v>0.66666666666666663</v>
      </c>
      <c r="X236" s="222" t="s">
        <v>1000</v>
      </c>
      <c r="Y236" s="118">
        <f t="shared" si="130"/>
        <v>2</v>
      </c>
      <c r="Z236" s="62"/>
      <c r="AA236" s="18">
        <f t="shared" si="131"/>
        <v>0.66666666666666663</v>
      </c>
      <c r="AB236" s="52"/>
      <c r="AC236" s="120"/>
      <c r="AD236" s="11"/>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row>
    <row r="237" spans="1:62" s="8" customFormat="1" ht="47.25" hidden="1">
      <c r="A237" s="6"/>
      <c r="B237" s="67">
        <v>230</v>
      </c>
      <c r="C237" s="68" t="s">
        <v>7</v>
      </c>
      <c r="D237" s="68" t="s">
        <v>564</v>
      </c>
      <c r="E237" s="68" t="s">
        <v>57</v>
      </c>
      <c r="F237" s="68" t="s">
        <v>565</v>
      </c>
      <c r="G237" s="68" t="s">
        <v>566</v>
      </c>
      <c r="H237" s="92">
        <v>2</v>
      </c>
      <c r="I237" s="68" t="s">
        <v>718</v>
      </c>
      <c r="J237" s="71" t="s">
        <v>167</v>
      </c>
      <c r="K237" s="68"/>
      <c r="L237" s="156" t="s">
        <v>11</v>
      </c>
      <c r="M237" s="117">
        <v>0</v>
      </c>
      <c r="N237" s="58">
        <v>0</v>
      </c>
      <c r="O237" s="17">
        <f t="shared" si="132"/>
        <v>0</v>
      </c>
      <c r="P237" s="9" t="s">
        <v>735</v>
      </c>
      <c r="Q237" s="193">
        <f t="shared" si="133"/>
        <v>0</v>
      </c>
      <c r="R237" s="62">
        <v>0</v>
      </c>
      <c r="S237" s="18">
        <f t="shared" si="134"/>
        <v>0</v>
      </c>
      <c r="T237" s="10" t="s">
        <v>924</v>
      </c>
      <c r="U237" s="119">
        <f t="shared" si="135"/>
        <v>0</v>
      </c>
      <c r="V237" s="119">
        <v>0</v>
      </c>
      <c r="W237" s="17">
        <f t="shared" si="136"/>
        <v>0</v>
      </c>
      <c r="X237" s="222" t="s">
        <v>1001</v>
      </c>
      <c r="Y237" s="118">
        <f t="shared" si="130"/>
        <v>0</v>
      </c>
      <c r="Z237" s="62"/>
      <c r="AA237" s="18">
        <f t="shared" si="131"/>
        <v>0</v>
      </c>
      <c r="AB237" s="52"/>
      <c r="AC237" s="120"/>
      <c r="AD237" s="11"/>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row>
    <row r="238" spans="1:62" s="8" customFormat="1" ht="47.25" hidden="1">
      <c r="A238" s="6"/>
      <c r="B238" s="67">
        <v>231</v>
      </c>
      <c r="C238" s="68" t="s">
        <v>7</v>
      </c>
      <c r="D238" s="68" t="s">
        <v>567</v>
      </c>
      <c r="E238" s="68" t="s">
        <v>57</v>
      </c>
      <c r="F238" s="68" t="s">
        <v>568</v>
      </c>
      <c r="G238" s="68" t="s">
        <v>569</v>
      </c>
      <c r="H238" s="92">
        <v>1</v>
      </c>
      <c r="I238" s="68" t="s">
        <v>718</v>
      </c>
      <c r="J238" s="71" t="s">
        <v>167</v>
      </c>
      <c r="K238" s="68"/>
      <c r="L238" s="156" t="s">
        <v>13</v>
      </c>
      <c r="M238" s="117">
        <v>0</v>
      </c>
      <c r="N238" s="58">
        <v>0</v>
      </c>
      <c r="O238" s="17">
        <f t="shared" si="132"/>
        <v>0</v>
      </c>
      <c r="P238" s="9" t="s">
        <v>725</v>
      </c>
      <c r="Q238" s="193">
        <f t="shared" si="133"/>
        <v>0</v>
      </c>
      <c r="R238" s="62">
        <v>0</v>
      </c>
      <c r="S238" s="18">
        <f t="shared" si="134"/>
        <v>0</v>
      </c>
      <c r="T238" s="10" t="s">
        <v>925</v>
      </c>
      <c r="U238" s="119">
        <f t="shared" si="135"/>
        <v>0</v>
      </c>
      <c r="V238" s="119">
        <v>0</v>
      </c>
      <c r="W238" s="17">
        <f t="shared" si="136"/>
        <v>0</v>
      </c>
      <c r="X238" s="222" t="s">
        <v>982</v>
      </c>
      <c r="Y238" s="118">
        <f t="shared" si="130"/>
        <v>0</v>
      </c>
      <c r="Z238" s="62"/>
      <c r="AA238" s="18">
        <f t="shared" si="131"/>
        <v>0</v>
      </c>
      <c r="AB238" s="52"/>
      <c r="AC238" s="120"/>
      <c r="AD238" s="11"/>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row>
    <row r="239" spans="1:62" s="8" customFormat="1" ht="47.25" hidden="1">
      <c r="A239" s="6"/>
      <c r="B239" s="67">
        <v>232</v>
      </c>
      <c r="C239" s="68" t="s">
        <v>7</v>
      </c>
      <c r="D239" s="68">
        <v>92</v>
      </c>
      <c r="E239" s="68" t="s">
        <v>57</v>
      </c>
      <c r="F239" s="68" t="s">
        <v>570</v>
      </c>
      <c r="G239" s="68" t="s">
        <v>571</v>
      </c>
      <c r="H239" s="92">
        <v>1</v>
      </c>
      <c r="I239" s="68" t="s">
        <v>718</v>
      </c>
      <c r="J239" s="71" t="s">
        <v>167</v>
      </c>
      <c r="K239" s="68"/>
      <c r="L239" s="156" t="s">
        <v>13</v>
      </c>
      <c r="M239" s="117">
        <v>0</v>
      </c>
      <c r="N239" s="58">
        <v>0</v>
      </c>
      <c r="O239" s="17">
        <f t="shared" si="132"/>
        <v>0</v>
      </c>
      <c r="P239" s="9" t="s">
        <v>725</v>
      </c>
      <c r="Q239" s="193">
        <f t="shared" si="133"/>
        <v>0</v>
      </c>
      <c r="R239" s="62">
        <v>0</v>
      </c>
      <c r="S239" s="18">
        <f t="shared" si="134"/>
        <v>0</v>
      </c>
      <c r="T239" s="10" t="s">
        <v>925</v>
      </c>
      <c r="U239" s="119">
        <f t="shared" si="135"/>
        <v>0</v>
      </c>
      <c r="V239" s="119">
        <v>0</v>
      </c>
      <c r="W239" s="17">
        <f t="shared" si="136"/>
        <v>0</v>
      </c>
      <c r="X239" s="222" t="s">
        <v>982</v>
      </c>
      <c r="Y239" s="118">
        <f t="shared" si="130"/>
        <v>0</v>
      </c>
      <c r="Z239" s="62"/>
      <c r="AA239" s="18">
        <f t="shared" si="131"/>
        <v>0</v>
      </c>
      <c r="AB239" s="52"/>
      <c r="AC239" s="120"/>
      <c r="AD239" s="11"/>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row>
    <row r="240" spans="1:62" s="8" customFormat="1" ht="47.25" hidden="1">
      <c r="A240" s="6"/>
      <c r="B240" s="67">
        <v>233</v>
      </c>
      <c r="C240" s="68" t="s">
        <v>7</v>
      </c>
      <c r="D240" s="68">
        <v>113</v>
      </c>
      <c r="E240" s="68" t="s">
        <v>57</v>
      </c>
      <c r="F240" s="68" t="s">
        <v>572</v>
      </c>
      <c r="G240" s="68" t="s">
        <v>573</v>
      </c>
      <c r="H240" s="92">
        <v>1</v>
      </c>
      <c r="I240" s="68" t="s">
        <v>718</v>
      </c>
      <c r="J240" s="71" t="s">
        <v>167</v>
      </c>
      <c r="K240" s="68"/>
      <c r="L240" s="156" t="s">
        <v>13</v>
      </c>
      <c r="M240" s="117">
        <v>0</v>
      </c>
      <c r="N240" s="58">
        <v>0</v>
      </c>
      <c r="O240" s="17">
        <f t="shared" si="132"/>
        <v>0</v>
      </c>
      <c r="P240" s="9" t="s">
        <v>725</v>
      </c>
      <c r="Q240" s="193">
        <f t="shared" si="133"/>
        <v>0</v>
      </c>
      <c r="R240" s="62">
        <v>0</v>
      </c>
      <c r="S240" s="18">
        <f t="shared" si="134"/>
        <v>0</v>
      </c>
      <c r="T240" s="10" t="s">
        <v>925</v>
      </c>
      <c r="U240" s="119">
        <f t="shared" si="135"/>
        <v>0</v>
      </c>
      <c r="V240" s="119">
        <v>0</v>
      </c>
      <c r="W240" s="17">
        <f t="shared" si="136"/>
        <v>0</v>
      </c>
      <c r="X240" s="222" t="s">
        <v>982</v>
      </c>
      <c r="Y240" s="118">
        <f t="shared" si="130"/>
        <v>0</v>
      </c>
      <c r="Z240" s="62"/>
      <c r="AA240" s="18">
        <f t="shared" si="131"/>
        <v>0</v>
      </c>
      <c r="AB240" s="52"/>
      <c r="AC240" s="120"/>
      <c r="AD240" s="11"/>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row>
    <row r="241" spans="1:62" s="8" customFormat="1" ht="47.25" hidden="1">
      <c r="A241" s="6"/>
      <c r="B241" s="67">
        <v>234</v>
      </c>
      <c r="C241" s="68" t="s">
        <v>7</v>
      </c>
      <c r="D241" s="107" t="s">
        <v>574</v>
      </c>
      <c r="E241" s="68" t="s">
        <v>57</v>
      </c>
      <c r="F241" s="105" t="s">
        <v>575</v>
      </c>
      <c r="G241" s="68" t="s">
        <v>576</v>
      </c>
      <c r="H241" s="92">
        <v>1</v>
      </c>
      <c r="I241" s="68" t="s">
        <v>718</v>
      </c>
      <c r="J241" s="68" t="s">
        <v>204</v>
      </c>
      <c r="K241" s="68" t="s">
        <v>80</v>
      </c>
      <c r="L241" s="156" t="s">
        <v>11</v>
      </c>
      <c r="M241" s="164">
        <v>0</v>
      </c>
      <c r="N241" s="58">
        <v>0</v>
      </c>
      <c r="O241" s="17">
        <f t="shared" si="132"/>
        <v>0</v>
      </c>
      <c r="P241" s="9" t="s">
        <v>746</v>
      </c>
      <c r="Q241" s="193">
        <f t="shared" si="133"/>
        <v>0</v>
      </c>
      <c r="R241" s="62">
        <v>0</v>
      </c>
      <c r="S241" s="18">
        <f t="shared" si="134"/>
        <v>0</v>
      </c>
      <c r="T241" s="10" t="s">
        <v>746</v>
      </c>
      <c r="U241" s="119">
        <f t="shared" si="135"/>
        <v>0</v>
      </c>
      <c r="V241" s="119">
        <v>0</v>
      </c>
      <c r="W241" s="17">
        <f t="shared" si="136"/>
        <v>0</v>
      </c>
      <c r="X241" s="217" t="s">
        <v>746</v>
      </c>
      <c r="Y241" s="118">
        <f t="shared" si="130"/>
        <v>0</v>
      </c>
      <c r="Z241" s="62"/>
      <c r="AA241" s="18">
        <f t="shared" si="131"/>
        <v>0</v>
      </c>
      <c r="AB241" s="52"/>
      <c r="AC241" s="120"/>
      <c r="AD241" s="11"/>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row>
    <row r="242" spans="1:62" s="8" customFormat="1" ht="47.25" hidden="1">
      <c r="A242" s="6"/>
      <c r="B242" s="67">
        <v>235</v>
      </c>
      <c r="C242" s="68" t="s">
        <v>7</v>
      </c>
      <c r="D242" s="68">
        <v>2</v>
      </c>
      <c r="E242" s="68" t="s">
        <v>57</v>
      </c>
      <c r="F242" s="105" t="s">
        <v>577</v>
      </c>
      <c r="G242" s="68" t="s">
        <v>578</v>
      </c>
      <c r="H242" s="92">
        <v>2</v>
      </c>
      <c r="I242" s="68" t="s">
        <v>718</v>
      </c>
      <c r="J242" s="71" t="s">
        <v>204</v>
      </c>
      <c r="K242" s="68" t="s">
        <v>579</v>
      </c>
      <c r="L242" s="156" t="s">
        <v>11</v>
      </c>
      <c r="M242" s="164">
        <v>0</v>
      </c>
      <c r="N242" s="58">
        <v>1</v>
      </c>
      <c r="O242" s="17">
        <f t="shared" si="132"/>
        <v>0.5</v>
      </c>
      <c r="P242" s="9" t="s">
        <v>747</v>
      </c>
      <c r="Q242" s="193">
        <f t="shared" si="133"/>
        <v>1</v>
      </c>
      <c r="R242" s="62">
        <v>1</v>
      </c>
      <c r="S242" s="18">
        <f t="shared" si="134"/>
        <v>1</v>
      </c>
      <c r="T242" s="10" t="s">
        <v>845</v>
      </c>
      <c r="U242" s="119">
        <f t="shared" si="135"/>
        <v>2</v>
      </c>
      <c r="V242" s="119">
        <v>0</v>
      </c>
      <c r="W242" s="17">
        <f t="shared" si="136"/>
        <v>1</v>
      </c>
      <c r="X242" s="217" t="s">
        <v>1034</v>
      </c>
      <c r="Y242" s="118">
        <f t="shared" si="130"/>
        <v>2</v>
      </c>
      <c r="Z242" s="62"/>
      <c r="AA242" s="18">
        <f t="shared" si="131"/>
        <v>1</v>
      </c>
      <c r="AB242" s="52"/>
      <c r="AC242" s="120"/>
      <c r="AD242" s="11"/>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row>
    <row r="243" spans="1:62" s="8" customFormat="1" ht="63" hidden="1">
      <c r="A243" s="6"/>
      <c r="B243" s="67">
        <v>236</v>
      </c>
      <c r="C243" s="68" t="s">
        <v>7</v>
      </c>
      <c r="D243" s="68">
        <v>3</v>
      </c>
      <c r="E243" s="68" t="s">
        <v>57</v>
      </c>
      <c r="F243" s="105" t="s">
        <v>580</v>
      </c>
      <c r="G243" s="68" t="s">
        <v>253</v>
      </c>
      <c r="H243" s="92">
        <v>1</v>
      </c>
      <c r="I243" s="68" t="s">
        <v>718</v>
      </c>
      <c r="J243" s="68" t="s">
        <v>204</v>
      </c>
      <c r="K243" s="68"/>
      <c r="L243" s="156" t="s">
        <v>11</v>
      </c>
      <c r="M243" s="164">
        <v>0</v>
      </c>
      <c r="N243" s="58">
        <v>0</v>
      </c>
      <c r="O243" s="17">
        <f t="shared" si="132"/>
        <v>0</v>
      </c>
      <c r="P243" s="9" t="s">
        <v>748</v>
      </c>
      <c r="Q243" s="193">
        <f t="shared" si="133"/>
        <v>0</v>
      </c>
      <c r="R243" s="62">
        <v>1</v>
      </c>
      <c r="S243" s="18">
        <f t="shared" si="134"/>
        <v>1</v>
      </c>
      <c r="T243" s="10" t="s">
        <v>846</v>
      </c>
      <c r="U243" s="119">
        <f t="shared" si="135"/>
        <v>1</v>
      </c>
      <c r="V243" s="119"/>
      <c r="W243" s="17">
        <f t="shared" si="136"/>
        <v>1</v>
      </c>
      <c r="X243" s="217" t="s">
        <v>1035</v>
      </c>
      <c r="Y243" s="118">
        <f t="shared" si="130"/>
        <v>1</v>
      </c>
      <c r="Z243" s="62"/>
      <c r="AA243" s="18">
        <f t="shared" si="131"/>
        <v>1</v>
      </c>
      <c r="AB243" s="52"/>
      <c r="AC243" s="120"/>
      <c r="AD243" s="11"/>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row>
    <row r="244" spans="1:62" s="8" customFormat="1" ht="47.25" hidden="1">
      <c r="A244" s="6"/>
      <c r="B244" s="67">
        <v>237</v>
      </c>
      <c r="C244" s="68" t="s">
        <v>7</v>
      </c>
      <c r="D244" s="68">
        <v>4</v>
      </c>
      <c r="E244" s="68" t="s">
        <v>57</v>
      </c>
      <c r="F244" s="105" t="s">
        <v>581</v>
      </c>
      <c r="G244" s="68" t="s">
        <v>253</v>
      </c>
      <c r="H244" s="92">
        <v>1</v>
      </c>
      <c r="I244" s="68" t="s">
        <v>718</v>
      </c>
      <c r="J244" s="68" t="s">
        <v>204</v>
      </c>
      <c r="K244" s="68" t="s">
        <v>80</v>
      </c>
      <c r="L244" s="156" t="s">
        <v>11</v>
      </c>
      <c r="M244" s="164">
        <v>0</v>
      </c>
      <c r="N244" s="58">
        <v>0</v>
      </c>
      <c r="O244" s="17">
        <f t="shared" si="132"/>
        <v>0</v>
      </c>
      <c r="P244" s="9" t="s">
        <v>749</v>
      </c>
      <c r="Q244" s="193">
        <f t="shared" si="133"/>
        <v>0</v>
      </c>
      <c r="R244" s="62">
        <v>0</v>
      </c>
      <c r="S244" s="18">
        <f t="shared" si="134"/>
        <v>0</v>
      </c>
      <c r="T244" s="10" t="s">
        <v>749</v>
      </c>
      <c r="U244" s="119">
        <f t="shared" si="135"/>
        <v>0</v>
      </c>
      <c r="V244" s="119">
        <v>0</v>
      </c>
      <c r="W244" s="17">
        <f t="shared" si="136"/>
        <v>0</v>
      </c>
      <c r="X244" s="217" t="s">
        <v>749</v>
      </c>
      <c r="Y244" s="118">
        <f t="shared" si="130"/>
        <v>0</v>
      </c>
      <c r="Z244" s="62"/>
      <c r="AA244" s="18">
        <f t="shared" si="131"/>
        <v>0</v>
      </c>
      <c r="AB244" s="52"/>
      <c r="AC244" s="120"/>
      <c r="AD244" s="11"/>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row>
    <row r="245" spans="1:62" s="8" customFormat="1" ht="47.25" hidden="1">
      <c r="A245" s="6"/>
      <c r="B245" s="67">
        <v>238</v>
      </c>
      <c r="C245" s="68" t="s">
        <v>7</v>
      </c>
      <c r="D245" s="68">
        <v>5</v>
      </c>
      <c r="E245" s="68" t="s">
        <v>57</v>
      </c>
      <c r="F245" s="105" t="s">
        <v>582</v>
      </c>
      <c r="G245" s="68" t="s">
        <v>253</v>
      </c>
      <c r="H245" s="92">
        <v>1</v>
      </c>
      <c r="I245" s="68" t="s">
        <v>718</v>
      </c>
      <c r="J245" s="68" t="s">
        <v>204</v>
      </c>
      <c r="K245" s="68"/>
      <c r="L245" s="156" t="s">
        <v>16</v>
      </c>
      <c r="M245" s="164">
        <v>0</v>
      </c>
      <c r="N245" s="58">
        <v>0</v>
      </c>
      <c r="O245" s="17">
        <f t="shared" si="132"/>
        <v>0</v>
      </c>
      <c r="P245" s="9" t="s">
        <v>750</v>
      </c>
      <c r="Q245" s="193">
        <f t="shared" si="133"/>
        <v>0</v>
      </c>
      <c r="R245" s="62">
        <v>1</v>
      </c>
      <c r="S245" s="18">
        <f t="shared" si="134"/>
        <v>1</v>
      </c>
      <c r="T245" s="10" t="s">
        <v>847</v>
      </c>
      <c r="U245" s="119">
        <f t="shared" si="135"/>
        <v>1</v>
      </c>
      <c r="V245" s="119"/>
      <c r="W245" s="17">
        <f t="shared" si="136"/>
        <v>1</v>
      </c>
      <c r="X245" s="217" t="s">
        <v>1036</v>
      </c>
      <c r="Y245" s="118">
        <f t="shared" si="130"/>
        <v>1</v>
      </c>
      <c r="Z245" s="62"/>
      <c r="AA245" s="18">
        <f t="shared" si="131"/>
        <v>1</v>
      </c>
      <c r="AB245" s="52"/>
      <c r="AC245" s="120"/>
      <c r="AD245" s="11"/>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row>
    <row r="246" spans="1:62" s="8" customFormat="1" ht="47.25" hidden="1">
      <c r="A246" s="6"/>
      <c r="B246" s="67">
        <v>239</v>
      </c>
      <c r="C246" s="68" t="s">
        <v>7</v>
      </c>
      <c r="D246" s="68">
        <v>7</v>
      </c>
      <c r="E246" s="68" t="s">
        <v>57</v>
      </c>
      <c r="F246" s="105" t="s">
        <v>583</v>
      </c>
      <c r="G246" s="96" t="s">
        <v>584</v>
      </c>
      <c r="H246" s="97">
        <v>1</v>
      </c>
      <c r="I246" s="68" t="s">
        <v>718</v>
      </c>
      <c r="J246" s="68" t="s">
        <v>204</v>
      </c>
      <c r="K246" s="68" t="s">
        <v>150</v>
      </c>
      <c r="L246" s="156" t="s">
        <v>13</v>
      </c>
      <c r="M246" s="164">
        <v>0</v>
      </c>
      <c r="N246" s="58">
        <v>0</v>
      </c>
      <c r="O246" s="17">
        <f t="shared" si="132"/>
        <v>0</v>
      </c>
      <c r="P246" s="34" t="s">
        <v>751</v>
      </c>
      <c r="Q246" s="193">
        <f t="shared" si="133"/>
        <v>0</v>
      </c>
      <c r="R246" s="62">
        <v>0</v>
      </c>
      <c r="S246" s="18">
        <f t="shared" si="134"/>
        <v>0</v>
      </c>
      <c r="T246" s="10" t="s">
        <v>751</v>
      </c>
      <c r="U246" s="119">
        <f t="shared" si="135"/>
        <v>0</v>
      </c>
      <c r="V246" s="119">
        <v>1</v>
      </c>
      <c r="W246" s="17">
        <f t="shared" si="136"/>
        <v>1</v>
      </c>
      <c r="X246" s="217" t="s">
        <v>1037</v>
      </c>
      <c r="Y246" s="118">
        <f t="shared" si="130"/>
        <v>1</v>
      </c>
      <c r="Z246" s="62"/>
      <c r="AA246" s="18">
        <f t="shared" si="131"/>
        <v>1</v>
      </c>
      <c r="AB246" s="52"/>
      <c r="AC246" s="120"/>
      <c r="AD246" s="11"/>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row>
    <row r="247" spans="1:62" s="8" customFormat="1" ht="47.25" hidden="1">
      <c r="A247" s="6"/>
      <c r="B247" s="67">
        <v>240</v>
      </c>
      <c r="C247" s="68" t="s">
        <v>7</v>
      </c>
      <c r="D247" s="68">
        <v>8</v>
      </c>
      <c r="E247" s="68" t="s">
        <v>57</v>
      </c>
      <c r="F247" s="105" t="s">
        <v>585</v>
      </c>
      <c r="G247" s="68" t="s">
        <v>253</v>
      </c>
      <c r="H247" s="92">
        <v>1</v>
      </c>
      <c r="I247" s="68" t="s">
        <v>718</v>
      </c>
      <c r="J247" s="68" t="s">
        <v>204</v>
      </c>
      <c r="K247" s="68"/>
      <c r="L247" s="156" t="s">
        <v>16</v>
      </c>
      <c r="M247" s="164">
        <v>0</v>
      </c>
      <c r="N247" s="58">
        <v>0</v>
      </c>
      <c r="O247" s="17">
        <f t="shared" si="132"/>
        <v>0</v>
      </c>
      <c r="P247" s="9" t="s">
        <v>752</v>
      </c>
      <c r="Q247" s="193">
        <f t="shared" si="133"/>
        <v>0</v>
      </c>
      <c r="R247" s="62">
        <v>0</v>
      </c>
      <c r="S247" s="18">
        <f t="shared" si="134"/>
        <v>0</v>
      </c>
      <c r="T247" s="10" t="s">
        <v>1038</v>
      </c>
      <c r="U247" s="119">
        <f t="shared" si="135"/>
        <v>0</v>
      </c>
      <c r="V247" s="119">
        <v>0</v>
      </c>
      <c r="W247" s="17">
        <f t="shared" si="136"/>
        <v>0</v>
      </c>
      <c r="X247" s="217" t="s">
        <v>1038</v>
      </c>
      <c r="Y247" s="118">
        <f t="shared" si="130"/>
        <v>0</v>
      </c>
      <c r="Z247" s="62"/>
      <c r="AA247" s="18">
        <f t="shared" si="131"/>
        <v>0</v>
      </c>
      <c r="AB247" s="52"/>
      <c r="AC247" s="120"/>
      <c r="AD247" s="11"/>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row>
    <row r="248" spans="1:62" s="8" customFormat="1" ht="47.25" hidden="1">
      <c r="A248" s="6"/>
      <c r="B248" s="67">
        <v>241</v>
      </c>
      <c r="C248" s="68" t="s">
        <v>7</v>
      </c>
      <c r="D248" s="68">
        <v>9</v>
      </c>
      <c r="E248" s="68" t="s">
        <v>57</v>
      </c>
      <c r="F248" s="105" t="s">
        <v>586</v>
      </c>
      <c r="G248" s="68" t="s">
        <v>203</v>
      </c>
      <c r="H248" s="92">
        <v>2</v>
      </c>
      <c r="I248" s="68" t="s">
        <v>718</v>
      </c>
      <c r="J248" s="68" t="s">
        <v>204</v>
      </c>
      <c r="K248" s="68"/>
      <c r="L248" s="156" t="s">
        <v>11</v>
      </c>
      <c r="M248" s="164">
        <v>0</v>
      </c>
      <c r="N248" s="58">
        <v>0</v>
      </c>
      <c r="O248" s="17">
        <f t="shared" si="132"/>
        <v>0</v>
      </c>
      <c r="P248" s="9" t="s">
        <v>749</v>
      </c>
      <c r="Q248" s="193">
        <f t="shared" si="133"/>
        <v>0</v>
      </c>
      <c r="R248" s="62">
        <v>0</v>
      </c>
      <c r="S248" s="18">
        <f t="shared" si="134"/>
        <v>0</v>
      </c>
      <c r="T248" s="10" t="s">
        <v>848</v>
      </c>
      <c r="U248" s="119">
        <f t="shared" si="135"/>
        <v>0</v>
      </c>
      <c r="V248" s="119">
        <v>0</v>
      </c>
      <c r="W248" s="17">
        <f t="shared" si="136"/>
        <v>0</v>
      </c>
      <c r="X248" s="217" t="s">
        <v>848</v>
      </c>
      <c r="Y248" s="118">
        <f t="shared" si="130"/>
        <v>0</v>
      </c>
      <c r="Z248" s="62"/>
      <c r="AA248" s="18">
        <f t="shared" si="131"/>
        <v>0</v>
      </c>
      <c r="AB248" s="52"/>
      <c r="AC248" s="120"/>
      <c r="AD248" s="11"/>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row>
    <row r="249" spans="1:62" s="8" customFormat="1" ht="47.25" hidden="1">
      <c r="A249" s="6"/>
      <c r="B249" s="67">
        <v>242</v>
      </c>
      <c r="C249" s="68" t="s">
        <v>7</v>
      </c>
      <c r="D249" s="68">
        <v>22</v>
      </c>
      <c r="E249" s="68" t="s">
        <v>57</v>
      </c>
      <c r="F249" s="105" t="s">
        <v>587</v>
      </c>
      <c r="G249" s="68" t="s">
        <v>588</v>
      </c>
      <c r="H249" s="92">
        <v>1</v>
      </c>
      <c r="I249" s="68" t="s">
        <v>718</v>
      </c>
      <c r="J249" s="68" t="s">
        <v>204</v>
      </c>
      <c r="K249" s="68"/>
      <c r="L249" s="156" t="s">
        <v>11</v>
      </c>
      <c r="M249" s="164">
        <v>0</v>
      </c>
      <c r="N249" s="58">
        <v>0</v>
      </c>
      <c r="O249" s="17">
        <f t="shared" si="132"/>
        <v>0</v>
      </c>
      <c r="P249" s="9" t="s">
        <v>753</v>
      </c>
      <c r="Q249" s="193">
        <f t="shared" si="133"/>
        <v>0</v>
      </c>
      <c r="R249" s="62">
        <v>1</v>
      </c>
      <c r="S249" s="18">
        <f t="shared" si="134"/>
        <v>1</v>
      </c>
      <c r="T249" s="10" t="s">
        <v>849</v>
      </c>
      <c r="U249" s="119">
        <f t="shared" si="135"/>
        <v>1</v>
      </c>
      <c r="V249" s="119"/>
      <c r="W249" s="17">
        <f t="shared" si="136"/>
        <v>1</v>
      </c>
      <c r="X249" s="217" t="s">
        <v>1039</v>
      </c>
      <c r="Y249" s="118">
        <f t="shared" si="130"/>
        <v>1</v>
      </c>
      <c r="Z249" s="62"/>
      <c r="AA249" s="18">
        <f t="shared" si="131"/>
        <v>1</v>
      </c>
      <c r="AB249" s="52"/>
      <c r="AC249" s="120"/>
      <c r="AD249" s="11"/>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row>
    <row r="250" spans="1:62" s="8" customFormat="1" ht="47.25" hidden="1">
      <c r="A250" s="6"/>
      <c r="B250" s="67">
        <v>243</v>
      </c>
      <c r="C250" s="68" t="s">
        <v>7</v>
      </c>
      <c r="D250" s="68">
        <v>25</v>
      </c>
      <c r="E250" s="68" t="s">
        <v>57</v>
      </c>
      <c r="F250" s="105" t="s">
        <v>589</v>
      </c>
      <c r="G250" s="68" t="s">
        <v>590</v>
      </c>
      <c r="H250" s="92">
        <v>12</v>
      </c>
      <c r="I250" s="68" t="s">
        <v>718</v>
      </c>
      <c r="J250" s="68" t="s">
        <v>204</v>
      </c>
      <c r="K250" s="68"/>
      <c r="L250" s="156" t="s">
        <v>11</v>
      </c>
      <c r="M250" s="164">
        <v>0</v>
      </c>
      <c r="N250" s="58">
        <v>3</v>
      </c>
      <c r="O250" s="17">
        <f t="shared" si="132"/>
        <v>0.25</v>
      </c>
      <c r="P250" s="9" t="s">
        <v>754</v>
      </c>
      <c r="Q250" s="193">
        <f t="shared" si="133"/>
        <v>3</v>
      </c>
      <c r="R250" s="62">
        <v>3</v>
      </c>
      <c r="S250" s="18">
        <f t="shared" si="134"/>
        <v>0.5</v>
      </c>
      <c r="T250" s="10" t="s">
        <v>754</v>
      </c>
      <c r="U250" s="119">
        <f t="shared" si="135"/>
        <v>6</v>
      </c>
      <c r="V250" s="119">
        <v>3</v>
      </c>
      <c r="W250" s="17">
        <f t="shared" si="136"/>
        <v>0.75</v>
      </c>
      <c r="X250" s="217" t="s">
        <v>754</v>
      </c>
      <c r="Y250" s="118">
        <f t="shared" si="130"/>
        <v>9</v>
      </c>
      <c r="Z250" s="62"/>
      <c r="AA250" s="18">
        <f t="shared" si="131"/>
        <v>0.75</v>
      </c>
      <c r="AB250" s="52"/>
      <c r="AC250" s="120"/>
      <c r="AD250" s="11"/>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row>
    <row r="251" spans="1:62" s="8" customFormat="1" ht="47.25" hidden="1">
      <c r="A251" s="6"/>
      <c r="B251" s="67">
        <v>244</v>
      </c>
      <c r="C251" s="68" t="s">
        <v>7</v>
      </c>
      <c r="D251" s="68">
        <v>26</v>
      </c>
      <c r="E251" s="68" t="s">
        <v>57</v>
      </c>
      <c r="F251" s="105" t="s">
        <v>591</v>
      </c>
      <c r="G251" s="68" t="s">
        <v>253</v>
      </c>
      <c r="H251" s="92">
        <v>1</v>
      </c>
      <c r="I251" s="68" t="s">
        <v>718</v>
      </c>
      <c r="J251" s="68" t="s">
        <v>204</v>
      </c>
      <c r="K251" s="68"/>
      <c r="L251" s="156" t="s">
        <v>13</v>
      </c>
      <c r="M251" s="164">
        <v>0</v>
      </c>
      <c r="N251" s="58">
        <v>0</v>
      </c>
      <c r="O251" s="17">
        <f t="shared" si="132"/>
        <v>0</v>
      </c>
      <c r="P251" s="34" t="s">
        <v>751</v>
      </c>
      <c r="Q251" s="193">
        <f t="shared" si="133"/>
        <v>0</v>
      </c>
      <c r="R251" s="62">
        <v>0</v>
      </c>
      <c r="S251" s="18">
        <f t="shared" si="134"/>
        <v>0</v>
      </c>
      <c r="T251" s="10" t="s">
        <v>751</v>
      </c>
      <c r="U251" s="119">
        <f t="shared" si="135"/>
        <v>0</v>
      </c>
      <c r="V251" s="119">
        <v>1</v>
      </c>
      <c r="W251" s="17">
        <f t="shared" si="136"/>
        <v>1</v>
      </c>
      <c r="X251" s="217" t="s">
        <v>1037</v>
      </c>
      <c r="Y251" s="118">
        <f t="shared" si="130"/>
        <v>1</v>
      </c>
      <c r="Z251" s="62"/>
      <c r="AA251" s="18">
        <f t="shared" si="131"/>
        <v>1</v>
      </c>
      <c r="AB251" s="52"/>
      <c r="AC251" s="120"/>
      <c r="AD251" s="11"/>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row>
    <row r="252" spans="1:62" s="8" customFormat="1" ht="47.25" hidden="1">
      <c r="A252" s="6"/>
      <c r="B252" s="67">
        <v>245</v>
      </c>
      <c r="C252" s="68" t="s">
        <v>7</v>
      </c>
      <c r="D252" s="68">
        <v>27</v>
      </c>
      <c r="E252" s="68" t="s">
        <v>57</v>
      </c>
      <c r="F252" s="105" t="s">
        <v>592</v>
      </c>
      <c r="G252" s="68" t="s">
        <v>593</v>
      </c>
      <c r="H252" s="92">
        <v>1</v>
      </c>
      <c r="I252" s="68" t="s">
        <v>718</v>
      </c>
      <c r="J252" s="68" t="s">
        <v>204</v>
      </c>
      <c r="K252" s="68"/>
      <c r="L252" s="156" t="s">
        <v>10</v>
      </c>
      <c r="M252" s="164">
        <v>0</v>
      </c>
      <c r="N252" s="58">
        <v>1</v>
      </c>
      <c r="O252" s="17">
        <f t="shared" si="132"/>
        <v>1</v>
      </c>
      <c r="P252" s="9" t="s">
        <v>755</v>
      </c>
      <c r="Q252" s="193">
        <f t="shared" si="133"/>
        <v>1</v>
      </c>
      <c r="R252" s="62">
        <v>0</v>
      </c>
      <c r="S252" s="18">
        <f t="shared" si="134"/>
        <v>1</v>
      </c>
      <c r="T252" s="10" t="s">
        <v>850</v>
      </c>
      <c r="U252" s="119">
        <f t="shared" si="135"/>
        <v>1</v>
      </c>
      <c r="V252" s="119">
        <v>0</v>
      </c>
      <c r="W252" s="17">
        <f t="shared" si="136"/>
        <v>1</v>
      </c>
      <c r="X252" s="217" t="s">
        <v>850</v>
      </c>
      <c r="Y252" s="118">
        <f t="shared" si="130"/>
        <v>1</v>
      </c>
      <c r="Z252" s="62"/>
      <c r="AA252" s="18">
        <f t="shared" si="131"/>
        <v>1</v>
      </c>
      <c r="AB252" s="52"/>
      <c r="AC252" s="120"/>
      <c r="AD252" s="11"/>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row>
    <row r="253" spans="1:62" s="8" customFormat="1" ht="47.25" hidden="1">
      <c r="A253" s="6"/>
      <c r="B253" s="67">
        <v>246</v>
      </c>
      <c r="C253" s="68" t="s">
        <v>7</v>
      </c>
      <c r="D253" s="68" t="s">
        <v>594</v>
      </c>
      <c r="E253" s="68" t="s">
        <v>57</v>
      </c>
      <c r="F253" s="105" t="s">
        <v>595</v>
      </c>
      <c r="G253" s="68" t="s">
        <v>576</v>
      </c>
      <c r="H253" s="99">
        <v>1</v>
      </c>
      <c r="I253" s="68" t="s">
        <v>719</v>
      </c>
      <c r="J253" s="68" t="s">
        <v>204</v>
      </c>
      <c r="K253" s="68"/>
      <c r="L253" s="156" t="s">
        <v>11</v>
      </c>
      <c r="M253" s="55">
        <v>92</v>
      </c>
      <c r="N253" s="58">
        <v>21</v>
      </c>
      <c r="O253" s="17">
        <f t="shared" si="132"/>
        <v>0.22826086956521738</v>
      </c>
      <c r="P253" s="9" t="s">
        <v>1050</v>
      </c>
      <c r="Q253" s="62">
        <v>92</v>
      </c>
      <c r="R253" s="62">
        <v>20</v>
      </c>
      <c r="S253" s="18">
        <f t="shared" ref="S253" si="137">IF(OR(EXACT($I253,"Atención de solicitudes (solicitudes resueltas / solicitudes recibidas)"),EXACT($I253,"Cumplimiento (criterios cumplidos / criterios establecidos)")),(R253/Q253)*1,(R253/$H253)*1)</f>
        <v>0.21739130434782608</v>
      </c>
      <c r="T253" s="10" t="s">
        <v>843</v>
      </c>
      <c r="U253" s="119">
        <v>92</v>
      </c>
      <c r="V253" s="119">
        <v>26</v>
      </c>
      <c r="W253" s="17">
        <f t="shared" ref="W253" si="138">IF(OR(EXACT($I253,"Atención de solicitudes (solicitudes resueltas / solicitudes recibidas)"),EXACT($I253,"Cumplimiento (criterios cumplidos / criterios establecidos)")),(V253/U253)*1,(V253/$H253)*1)</f>
        <v>0.28260869565217389</v>
      </c>
      <c r="X253" s="217" t="s">
        <v>1032</v>
      </c>
      <c r="Y253" s="62"/>
      <c r="Z253" s="62"/>
      <c r="AA253" s="18">
        <f>IFERROR(IF(OR(EXACT($I253,"Atención de solicitudes (solicitudes resueltas / solicitudes recibidas)"),EXACT($I253,"Cumplimiento (criterios cumplidos / criterios establecidos)")),(Z253/Y253)*1,(Z253/$H253)*1),0)</f>
        <v>0</v>
      </c>
      <c r="AB253" s="52"/>
      <c r="AC253" s="19"/>
      <c r="AD253" s="11"/>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row>
    <row r="254" spans="1:62" s="8" customFormat="1" ht="47.25" hidden="1">
      <c r="A254" s="6"/>
      <c r="B254" s="67">
        <v>247</v>
      </c>
      <c r="C254" s="68" t="s">
        <v>7</v>
      </c>
      <c r="D254" s="68" t="s">
        <v>596</v>
      </c>
      <c r="E254" s="68" t="s">
        <v>57</v>
      </c>
      <c r="F254" s="105" t="s">
        <v>597</v>
      </c>
      <c r="G254" s="68" t="s">
        <v>598</v>
      </c>
      <c r="H254" s="92">
        <v>2</v>
      </c>
      <c r="I254" s="68" t="s">
        <v>718</v>
      </c>
      <c r="J254" s="68" t="s">
        <v>204</v>
      </c>
      <c r="K254" s="68" t="s">
        <v>579</v>
      </c>
      <c r="L254" s="156" t="s">
        <v>11</v>
      </c>
      <c r="M254" s="164">
        <v>0</v>
      </c>
      <c r="N254" s="58">
        <v>1</v>
      </c>
      <c r="O254" s="17">
        <f t="shared" si="132"/>
        <v>0.5</v>
      </c>
      <c r="P254" s="9" t="s">
        <v>747</v>
      </c>
      <c r="Q254" s="193">
        <f t="shared" ref="Q254:Q285" si="139">N254</f>
        <v>1</v>
      </c>
      <c r="R254" s="62">
        <v>1</v>
      </c>
      <c r="S254" s="18">
        <f t="shared" ref="S254:S285" si="140">IF(OR(EXACT($I254,"Atención de solicitudes (solicitudes resueltas / solicitudes recibidas)"),EXACT($I254,"Cumplimiento (criterios cumplidos / criterios establecidos)")),(Q254/Q254)*1,((Q254+R254)/$H254)*1)</f>
        <v>1</v>
      </c>
      <c r="T254" s="10" t="s">
        <v>851</v>
      </c>
      <c r="U254" s="119">
        <f t="shared" ref="U254:U285" si="141">Q254+R254</f>
        <v>2</v>
      </c>
      <c r="V254" s="119">
        <v>0</v>
      </c>
      <c r="W254" s="17">
        <f t="shared" ref="W254:W285" si="142">IF(OR(EXACT($I254,"Atención de solicitudes (solicitudes resueltas / solicitudes recibidas)"),EXACT($I254,"Cumplimiento (criterios cumplidos / criterios establecidos)")),(U254/U254)*1,((U254+V254)/$H254)*1)</f>
        <v>1</v>
      </c>
      <c r="X254" s="217" t="s">
        <v>1034</v>
      </c>
      <c r="Y254" s="118">
        <f t="shared" ref="Y254:Y255" si="143">U254+V254</f>
        <v>2</v>
      </c>
      <c r="Z254" s="62"/>
      <c r="AA254" s="18">
        <f t="shared" ref="AA254:AA255" si="144">IF(OR(EXACT($I254,"Atención de solicitudes (solicitudes resueltas / solicitudes recibidas)"),EXACT($I254,"Cumplimiento (criterios cumplidos / criterios establecidos)")),(Y254/Y254)*1,((Y254+Z254)/$H254)*1)</f>
        <v>1</v>
      </c>
      <c r="AB254" s="52"/>
      <c r="AC254" s="120"/>
      <c r="AD254" s="11"/>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row>
    <row r="255" spans="1:62" s="8" customFormat="1" ht="47.25" hidden="1">
      <c r="A255" s="6"/>
      <c r="B255" s="67">
        <v>248</v>
      </c>
      <c r="C255" s="68" t="s">
        <v>7</v>
      </c>
      <c r="D255" s="68" t="s">
        <v>599</v>
      </c>
      <c r="E255" s="68" t="s">
        <v>57</v>
      </c>
      <c r="F255" s="105" t="s">
        <v>600</v>
      </c>
      <c r="G255" s="68" t="s">
        <v>601</v>
      </c>
      <c r="H255" s="92">
        <v>1</v>
      </c>
      <c r="I255" s="68" t="s">
        <v>718</v>
      </c>
      <c r="J255" s="68" t="s">
        <v>204</v>
      </c>
      <c r="K255" s="68" t="s">
        <v>150</v>
      </c>
      <c r="L255" s="156" t="s">
        <v>13</v>
      </c>
      <c r="M255" s="164">
        <v>0</v>
      </c>
      <c r="N255" s="58">
        <v>0</v>
      </c>
      <c r="O255" s="17">
        <f t="shared" si="132"/>
        <v>0</v>
      </c>
      <c r="P255" s="34" t="s">
        <v>751</v>
      </c>
      <c r="Q255" s="193">
        <f t="shared" si="139"/>
        <v>0</v>
      </c>
      <c r="R255" s="62">
        <v>0</v>
      </c>
      <c r="S255" s="18">
        <f t="shared" si="140"/>
        <v>0</v>
      </c>
      <c r="T255" s="10" t="s">
        <v>751</v>
      </c>
      <c r="U255" s="119">
        <f t="shared" si="141"/>
        <v>0</v>
      </c>
      <c r="V255" s="119">
        <v>1</v>
      </c>
      <c r="W255" s="17">
        <f t="shared" si="142"/>
        <v>1</v>
      </c>
      <c r="X255" s="217" t="s">
        <v>1037</v>
      </c>
      <c r="Y255" s="118">
        <f t="shared" si="143"/>
        <v>1</v>
      </c>
      <c r="Z255" s="62"/>
      <c r="AA255" s="18">
        <f t="shared" si="144"/>
        <v>1</v>
      </c>
      <c r="AB255" s="52"/>
      <c r="AC255" s="120"/>
      <c r="AD255" s="11"/>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row>
    <row r="256" spans="1:62" s="8" customFormat="1" ht="78.75" hidden="1">
      <c r="A256" s="6"/>
      <c r="B256" s="67">
        <v>249</v>
      </c>
      <c r="C256" s="68" t="s">
        <v>7</v>
      </c>
      <c r="D256" s="68" t="s">
        <v>602</v>
      </c>
      <c r="E256" s="68" t="s">
        <v>57</v>
      </c>
      <c r="F256" s="108" t="s">
        <v>603</v>
      </c>
      <c r="G256" s="68" t="s">
        <v>203</v>
      </c>
      <c r="H256" s="109">
        <v>92</v>
      </c>
      <c r="I256" s="68" t="s">
        <v>718</v>
      </c>
      <c r="J256" s="68" t="s">
        <v>204</v>
      </c>
      <c r="K256" s="68"/>
      <c r="L256" s="156" t="s">
        <v>11</v>
      </c>
      <c r="M256" s="164">
        <v>0</v>
      </c>
      <c r="N256" s="58">
        <v>21</v>
      </c>
      <c r="O256" s="17">
        <f t="shared" si="132"/>
        <v>0.22826086956521738</v>
      </c>
      <c r="P256" s="9" t="s">
        <v>1051</v>
      </c>
      <c r="Q256" s="193">
        <f t="shared" si="139"/>
        <v>21</v>
      </c>
      <c r="R256" s="62">
        <v>20</v>
      </c>
      <c r="S256" s="18">
        <f t="shared" si="140"/>
        <v>0.44565217391304346</v>
      </c>
      <c r="T256" s="10" t="s">
        <v>843</v>
      </c>
      <c r="U256" s="119">
        <f t="shared" si="141"/>
        <v>41</v>
      </c>
      <c r="V256" s="119">
        <v>26</v>
      </c>
      <c r="W256" s="17">
        <f t="shared" si="142"/>
        <v>0.72826086956521741</v>
      </c>
      <c r="X256" s="217" t="s">
        <v>1032</v>
      </c>
      <c r="Y256" s="118">
        <f t="shared" ref="Y256:Y286" si="145">U256+V256</f>
        <v>67</v>
      </c>
      <c r="Z256" s="62"/>
      <c r="AA256" s="18">
        <f t="shared" ref="AA256:AA286" si="146">IF(OR(EXACT($I256,"Atención de solicitudes (solicitudes resueltas / solicitudes recibidas)"),EXACT($I256,"Cumplimiento (criterios cumplidos / criterios establecidos)")),(Y256/Y256)*1,((Y256+Z256)/$H256)*1)</f>
        <v>0.72826086956521741</v>
      </c>
      <c r="AB256" s="52"/>
      <c r="AC256" s="120"/>
      <c r="AD256" s="11"/>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row>
    <row r="257" spans="1:62" s="8" customFormat="1" ht="47.25" hidden="1">
      <c r="A257" s="6"/>
      <c r="B257" s="67">
        <v>250</v>
      </c>
      <c r="C257" s="68" t="s">
        <v>7</v>
      </c>
      <c r="D257" s="68">
        <v>75</v>
      </c>
      <c r="E257" s="68" t="s">
        <v>57</v>
      </c>
      <c r="F257" s="105" t="s">
        <v>604</v>
      </c>
      <c r="G257" s="68" t="s">
        <v>605</v>
      </c>
      <c r="H257" s="92">
        <v>2</v>
      </c>
      <c r="I257" s="68" t="s">
        <v>718</v>
      </c>
      <c r="J257" s="68" t="s">
        <v>204</v>
      </c>
      <c r="K257" s="68"/>
      <c r="L257" s="156" t="s">
        <v>11</v>
      </c>
      <c r="M257" s="164">
        <v>0</v>
      </c>
      <c r="N257" s="58">
        <v>1</v>
      </c>
      <c r="O257" s="17">
        <f t="shared" si="132"/>
        <v>0.5</v>
      </c>
      <c r="P257" s="9" t="s">
        <v>756</v>
      </c>
      <c r="Q257" s="193">
        <f t="shared" si="139"/>
        <v>1</v>
      </c>
      <c r="R257" s="62">
        <v>1</v>
      </c>
      <c r="S257" s="18">
        <f t="shared" si="140"/>
        <v>1</v>
      </c>
      <c r="T257" s="10" t="s">
        <v>852</v>
      </c>
      <c r="U257" s="119">
        <f t="shared" si="141"/>
        <v>2</v>
      </c>
      <c r="V257" s="119">
        <v>0</v>
      </c>
      <c r="W257" s="17">
        <f t="shared" si="142"/>
        <v>1</v>
      </c>
      <c r="X257" s="217" t="s">
        <v>1040</v>
      </c>
      <c r="Y257" s="118">
        <f t="shared" si="145"/>
        <v>2</v>
      </c>
      <c r="Z257" s="62"/>
      <c r="AA257" s="18">
        <f t="shared" si="146"/>
        <v>1</v>
      </c>
      <c r="AB257" s="52"/>
      <c r="AC257" s="120"/>
      <c r="AD257" s="11"/>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row>
    <row r="258" spans="1:62" s="8" customFormat="1" ht="47.25" hidden="1">
      <c r="A258" s="6"/>
      <c r="B258" s="67">
        <v>251</v>
      </c>
      <c r="C258" s="68" t="s">
        <v>7</v>
      </c>
      <c r="D258" s="68" t="s">
        <v>606</v>
      </c>
      <c r="E258" s="68" t="s">
        <v>57</v>
      </c>
      <c r="F258" s="105" t="s">
        <v>607</v>
      </c>
      <c r="G258" s="68" t="s">
        <v>203</v>
      </c>
      <c r="H258" s="109">
        <v>2</v>
      </c>
      <c r="I258" s="68" t="s">
        <v>718</v>
      </c>
      <c r="J258" s="68" t="s">
        <v>204</v>
      </c>
      <c r="K258" s="68"/>
      <c r="L258" s="156" t="s">
        <v>11</v>
      </c>
      <c r="M258" s="164">
        <v>0</v>
      </c>
      <c r="N258" s="58">
        <v>1</v>
      </c>
      <c r="O258" s="17">
        <f t="shared" si="132"/>
        <v>0.5</v>
      </c>
      <c r="P258" s="9" t="s">
        <v>756</v>
      </c>
      <c r="Q258" s="193">
        <f t="shared" si="139"/>
        <v>1</v>
      </c>
      <c r="R258" s="62">
        <v>1</v>
      </c>
      <c r="S258" s="18">
        <f t="shared" si="140"/>
        <v>1</v>
      </c>
      <c r="T258" s="10" t="s">
        <v>852</v>
      </c>
      <c r="U258" s="119">
        <f t="shared" si="141"/>
        <v>2</v>
      </c>
      <c r="V258" s="119">
        <v>0</v>
      </c>
      <c r="W258" s="17">
        <f t="shared" si="142"/>
        <v>1</v>
      </c>
      <c r="X258" s="217" t="s">
        <v>1040</v>
      </c>
      <c r="Y258" s="118">
        <f t="shared" si="145"/>
        <v>2</v>
      </c>
      <c r="Z258" s="62"/>
      <c r="AA258" s="18">
        <f t="shared" si="146"/>
        <v>1</v>
      </c>
      <c r="AB258" s="52"/>
      <c r="AC258" s="120"/>
      <c r="AD258" s="11"/>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row>
    <row r="259" spans="1:62" s="8" customFormat="1" ht="78.75" hidden="1">
      <c r="A259" s="6"/>
      <c r="B259" s="67">
        <v>252</v>
      </c>
      <c r="C259" s="68" t="s">
        <v>7</v>
      </c>
      <c r="D259" s="68" t="s">
        <v>608</v>
      </c>
      <c r="E259" s="68" t="s">
        <v>57</v>
      </c>
      <c r="F259" s="105" t="s">
        <v>609</v>
      </c>
      <c r="G259" s="68" t="s">
        <v>203</v>
      </c>
      <c r="H259" s="109">
        <v>2</v>
      </c>
      <c r="I259" s="68" t="s">
        <v>718</v>
      </c>
      <c r="J259" s="68" t="s">
        <v>204</v>
      </c>
      <c r="K259" s="68"/>
      <c r="L259" s="156" t="s">
        <v>11</v>
      </c>
      <c r="M259" s="164">
        <v>0</v>
      </c>
      <c r="N259" s="58">
        <v>1</v>
      </c>
      <c r="O259" s="17">
        <f t="shared" si="132"/>
        <v>0.5</v>
      </c>
      <c r="P259" s="9" t="s">
        <v>756</v>
      </c>
      <c r="Q259" s="193">
        <f t="shared" si="139"/>
        <v>1</v>
      </c>
      <c r="R259" s="62">
        <v>1</v>
      </c>
      <c r="S259" s="18">
        <f t="shared" si="140"/>
        <v>1</v>
      </c>
      <c r="T259" s="10" t="s">
        <v>852</v>
      </c>
      <c r="U259" s="119">
        <f t="shared" si="141"/>
        <v>2</v>
      </c>
      <c r="V259" s="119">
        <v>0</v>
      </c>
      <c r="W259" s="17">
        <f t="shared" si="142"/>
        <v>1</v>
      </c>
      <c r="X259" s="217" t="s">
        <v>1040</v>
      </c>
      <c r="Y259" s="118">
        <f t="shared" si="145"/>
        <v>2</v>
      </c>
      <c r="Z259" s="62"/>
      <c r="AA259" s="18">
        <f t="shared" si="146"/>
        <v>1</v>
      </c>
      <c r="AB259" s="52"/>
      <c r="AC259" s="120"/>
      <c r="AD259" s="11"/>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row>
    <row r="260" spans="1:62" s="8" customFormat="1" ht="63" hidden="1">
      <c r="A260" s="6"/>
      <c r="B260" s="67">
        <v>253</v>
      </c>
      <c r="C260" s="68" t="s">
        <v>7</v>
      </c>
      <c r="D260" s="68">
        <v>81</v>
      </c>
      <c r="E260" s="68" t="s">
        <v>57</v>
      </c>
      <c r="F260" s="105" t="s">
        <v>610</v>
      </c>
      <c r="G260" s="68" t="s">
        <v>601</v>
      </c>
      <c r="H260" s="92">
        <v>2</v>
      </c>
      <c r="I260" s="68" t="s">
        <v>718</v>
      </c>
      <c r="J260" s="68" t="s">
        <v>204</v>
      </c>
      <c r="K260" s="68"/>
      <c r="L260" s="156" t="s">
        <v>15</v>
      </c>
      <c r="M260" s="164">
        <v>0</v>
      </c>
      <c r="N260" s="58">
        <v>1</v>
      </c>
      <c r="O260" s="17">
        <f t="shared" si="132"/>
        <v>0.5</v>
      </c>
      <c r="P260" s="9" t="s">
        <v>756</v>
      </c>
      <c r="Q260" s="193">
        <f t="shared" si="139"/>
        <v>1</v>
      </c>
      <c r="R260" s="62">
        <v>1</v>
      </c>
      <c r="S260" s="18">
        <f t="shared" si="140"/>
        <v>1</v>
      </c>
      <c r="T260" s="10" t="s">
        <v>852</v>
      </c>
      <c r="U260" s="119">
        <f t="shared" si="141"/>
        <v>2</v>
      </c>
      <c r="V260" s="119">
        <v>0</v>
      </c>
      <c r="W260" s="17">
        <f t="shared" si="142"/>
        <v>1</v>
      </c>
      <c r="X260" s="217" t="s">
        <v>1040</v>
      </c>
      <c r="Y260" s="118">
        <f t="shared" si="145"/>
        <v>2</v>
      </c>
      <c r="Z260" s="62"/>
      <c r="AA260" s="18">
        <f t="shared" si="146"/>
        <v>1</v>
      </c>
      <c r="AB260" s="52"/>
      <c r="AC260" s="120"/>
      <c r="AD260" s="11"/>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row>
    <row r="261" spans="1:62" s="8" customFormat="1" ht="63" hidden="1">
      <c r="A261" s="6"/>
      <c r="B261" s="67">
        <v>254</v>
      </c>
      <c r="C261" s="68" t="s">
        <v>7</v>
      </c>
      <c r="D261" s="68" t="s">
        <v>611</v>
      </c>
      <c r="E261" s="68" t="s">
        <v>57</v>
      </c>
      <c r="F261" s="105" t="s">
        <v>612</v>
      </c>
      <c r="G261" s="68" t="s">
        <v>598</v>
      </c>
      <c r="H261" s="92">
        <v>2</v>
      </c>
      <c r="I261" s="68" t="s">
        <v>718</v>
      </c>
      <c r="J261" s="68" t="s">
        <v>204</v>
      </c>
      <c r="K261" s="68" t="s">
        <v>579</v>
      </c>
      <c r="L261" s="156" t="s">
        <v>11</v>
      </c>
      <c r="M261" s="164">
        <v>0</v>
      </c>
      <c r="N261" s="58">
        <v>1</v>
      </c>
      <c r="O261" s="17">
        <f t="shared" si="132"/>
        <v>0.5</v>
      </c>
      <c r="P261" s="9" t="s">
        <v>747</v>
      </c>
      <c r="Q261" s="193">
        <f t="shared" si="139"/>
        <v>1</v>
      </c>
      <c r="R261" s="62">
        <v>1</v>
      </c>
      <c r="S261" s="18">
        <f t="shared" si="140"/>
        <v>1</v>
      </c>
      <c r="T261" s="10" t="s">
        <v>853</v>
      </c>
      <c r="U261" s="119">
        <f t="shared" si="141"/>
        <v>2</v>
      </c>
      <c r="V261" s="119">
        <v>0</v>
      </c>
      <c r="W261" s="17">
        <f t="shared" si="142"/>
        <v>1</v>
      </c>
      <c r="X261" s="217" t="s">
        <v>1034</v>
      </c>
      <c r="Y261" s="118">
        <f t="shared" si="145"/>
        <v>2</v>
      </c>
      <c r="Z261" s="62"/>
      <c r="AA261" s="18">
        <f t="shared" si="146"/>
        <v>1</v>
      </c>
      <c r="AB261" s="52"/>
      <c r="AC261" s="120"/>
      <c r="AD261" s="11"/>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row>
    <row r="262" spans="1:62" s="8" customFormat="1" ht="47.25" hidden="1">
      <c r="A262" s="6"/>
      <c r="B262" s="67">
        <v>255</v>
      </c>
      <c r="C262" s="68" t="s">
        <v>7</v>
      </c>
      <c r="D262" s="68" t="s">
        <v>613</v>
      </c>
      <c r="E262" s="68" t="s">
        <v>57</v>
      </c>
      <c r="F262" s="105" t="s">
        <v>614</v>
      </c>
      <c r="G262" s="68" t="s">
        <v>203</v>
      </c>
      <c r="H262" s="109">
        <v>92</v>
      </c>
      <c r="I262" s="68" t="s">
        <v>718</v>
      </c>
      <c r="J262" s="68" t="s">
        <v>204</v>
      </c>
      <c r="K262" s="68"/>
      <c r="L262" s="156" t="s">
        <v>11</v>
      </c>
      <c r="M262" s="164">
        <v>0</v>
      </c>
      <c r="N262" s="58">
        <v>21</v>
      </c>
      <c r="O262" s="17">
        <f t="shared" si="132"/>
        <v>0.22826086956521738</v>
      </c>
      <c r="P262" s="9" t="s">
        <v>1051</v>
      </c>
      <c r="Q262" s="193">
        <f t="shared" si="139"/>
        <v>21</v>
      </c>
      <c r="R262" s="62">
        <v>20</v>
      </c>
      <c r="S262" s="18">
        <f t="shared" si="140"/>
        <v>0.44565217391304346</v>
      </c>
      <c r="T262" s="10" t="s">
        <v>843</v>
      </c>
      <c r="U262" s="119">
        <f t="shared" si="141"/>
        <v>41</v>
      </c>
      <c r="V262" s="119">
        <v>26</v>
      </c>
      <c r="W262" s="17">
        <f t="shared" si="142"/>
        <v>0.72826086956521741</v>
      </c>
      <c r="X262" s="217" t="s">
        <v>1032</v>
      </c>
      <c r="Y262" s="118">
        <f t="shared" si="145"/>
        <v>67</v>
      </c>
      <c r="Z262" s="62"/>
      <c r="AA262" s="18">
        <f t="shared" si="146"/>
        <v>0.72826086956521741</v>
      </c>
      <c r="AB262" s="52"/>
      <c r="AC262" s="120"/>
      <c r="AD262" s="11"/>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row>
    <row r="263" spans="1:62" s="8" customFormat="1" ht="47.25" hidden="1">
      <c r="A263" s="6"/>
      <c r="B263" s="67">
        <v>256</v>
      </c>
      <c r="C263" s="68" t="s">
        <v>7</v>
      </c>
      <c r="D263" s="68">
        <v>100</v>
      </c>
      <c r="E263" s="68" t="s">
        <v>57</v>
      </c>
      <c r="F263" s="108" t="s">
        <v>615</v>
      </c>
      <c r="G263" s="68" t="s">
        <v>593</v>
      </c>
      <c r="H263" s="92">
        <v>1</v>
      </c>
      <c r="I263" s="68" t="s">
        <v>718</v>
      </c>
      <c r="J263" s="68" t="s">
        <v>204</v>
      </c>
      <c r="K263" s="68"/>
      <c r="L263" s="156" t="s">
        <v>10</v>
      </c>
      <c r="M263" s="164">
        <v>0</v>
      </c>
      <c r="N263" s="58">
        <v>1</v>
      </c>
      <c r="O263" s="17">
        <f t="shared" si="132"/>
        <v>1</v>
      </c>
      <c r="P263" s="9" t="s">
        <v>755</v>
      </c>
      <c r="Q263" s="193">
        <f t="shared" si="139"/>
        <v>1</v>
      </c>
      <c r="R263" s="62">
        <v>0</v>
      </c>
      <c r="S263" s="18">
        <f t="shared" si="140"/>
        <v>1</v>
      </c>
      <c r="T263" s="10" t="s">
        <v>755</v>
      </c>
      <c r="U263" s="119">
        <f t="shared" si="141"/>
        <v>1</v>
      </c>
      <c r="V263" s="119">
        <v>0</v>
      </c>
      <c r="W263" s="17">
        <f t="shared" si="142"/>
        <v>1</v>
      </c>
      <c r="X263" s="217" t="s">
        <v>850</v>
      </c>
      <c r="Y263" s="118">
        <f t="shared" si="145"/>
        <v>1</v>
      </c>
      <c r="Z263" s="62"/>
      <c r="AA263" s="18">
        <f t="shared" si="146"/>
        <v>1</v>
      </c>
      <c r="AB263" s="52"/>
      <c r="AC263" s="120"/>
      <c r="AD263" s="11"/>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row>
    <row r="264" spans="1:62" s="8" customFormat="1" ht="47.25" hidden="1">
      <c r="A264" s="6"/>
      <c r="B264" s="67">
        <v>257</v>
      </c>
      <c r="C264" s="68" t="s">
        <v>7</v>
      </c>
      <c r="D264" s="68">
        <v>106</v>
      </c>
      <c r="E264" s="68" t="s">
        <v>57</v>
      </c>
      <c r="F264" s="108" t="s">
        <v>616</v>
      </c>
      <c r="G264" s="68" t="s">
        <v>598</v>
      </c>
      <c r="H264" s="92">
        <v>2</v>
      </c>
      <c r="I264" s="68" t="s">
        <v>718</v>
      </c>
      <c r="J264" s="68" t="s">
        <v>204</v>
      </c>
      <c r="K264" s="68" t="s">
        <v>579</v>
      </c>
      <c r="L264" s="156" t="s">
        <v>11</v>
      </c>
      <c r="M264" s="164">
        <v>0</v>
      </c>
      <c r="N264" s="58">
        <v>1</v>
      </c>
      <c r="O264" s="17">
        <f t="shared" si="132"/>
        <v>0.5</v>
      </c>
      <c r="P264" s="9" t="s">
        <v>747</v>
      </c>
      <c r="Q264" s="193">
        <f t="shared" si="139"/>
        <v>1</v>
      </c>
      <c r="R264" s="62">
        <v>1</v>
      </c>
      <c r="S264" s="18">
        <f t="shared" si="140"/>
        <v>1</v>
      </c>
      <c r="T264" s="10" t="s">
        <v>851</v>
      </c>
      <c r="U264" s="119">
        <f t="shared" si="141"/>
        <v>2</v>
      </c>
      <c r="V264" s="119">
        <v>0</v>
      </c>
      <c r="W264" s="17">
        <f t="shared" si="142"/>
        <v>1</v>
      </c>
      <c r="X264" s="217" t="s">
        <v>1034</v>
      </c>
      <c r="Y264" s="118">
        <f t="shared" si="145"/>
        <v>2</v>
      </c>
      <c r="Z264" s="62"/>
      <c r="AA264" s="18">
        <f t="shared" si="146"/>
        <v>1</v>
      </c>
      <c r="AB264" s="52"/>
      <c r="AC264" s="120"/>
      <c r="AD264" s="11"/>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row>
    <row r="265" spans="1:62" s="8" customFormat="1" ht="63" hidden="1">
      <c r="A265" s="6"/>
      <c r="B265" s="67">
        <v>258</v>
      </c>
      <c r="C265" s="68" t="s">
        <v>7</v>
      </c>
      <c r="D265" s="110">
        <v>107</v>
      </c>
      <c r="E265" s="68" t="s">
        <v>57</v>
      </c>
      <c r="F265" s="105" t="s">
        <v>617</v>
      </c>
      <c r="G265" s="68" t="s">
        <v>618</v>
      </c>
      <c r="H265" s="109">
        <v>1</v>
      </c>
      <c r="I265" s="68" t="s">
        <v>718</v>
      </c>
      <c r="J265" s="68" t="s">
        <v>204</v>
      </c>
      <c r="K265" s="68"/>
      <c r="L265" s="156" t="s">
        <v>11</v>
      </c>
      <c r="M265" s="164">
        <v>0</v>
      </c>
      <c r="N265" s="58">
        <v>0</v>
      </c>
      <c r="O265" s="17">
        <f t="shared" si="132"/>
        <v>0</v>
      </c>
      <c r="P265" s="9" t="s">
        <v>757</v>
      </c>
      <c r="Q265" s="193">
        <f t="shared" si="139"/>
        <v>0</v>
      </c>
      <c r="R265" s="62">
        <v>1</v>
      </c>
      <c r="S265" s="18">
        <f t="shared" si="140"/>
        <v>1</v>
      </c>
      <c r="T265" s="10" t="s">
        <v>854</v>
      </c>
      <c r="U265" s="119">
        <f t="shared" si="141"/>
        <v>1</v>
      </c>
      <c r="V265" s="119"/>
      <c r="W265" s="17">
        <f t="shared" si="142"/>
        <v>1</v>
      </c>
      <c r="X265" s="217" t="s">
        <v>1041</v>
      </c>
      <c r="Y265" s="118">
        <f t="shared" si="145"/>
        <v>1</v>
      </c>
      <c r="Z265" s="62"/>
      <c r="AA265" s="18">
        <f t="shared" si="146"/>
        <v>1</v>
      </c>
      <c r="AB265" s="52"/>
      <c r="AC265" s="120"/>
      <c r="AD265" s="11"/>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row>
    <row r="266" spans="1:62" s="8" customFormat="1" ht="47.25" hidden="1">
      <c r="A266" s="6"/>
      <c r="B266" s="67">
        <v>259</v>
      </c>
      <c r="C266" s="68" t="s">
        <v>7</v>
      </c>
      <c r="D266" s="68">
        <v>108</v>
      </c>
      <c r="E266" s="68" t="s">
        <v>57</v>
      </c>
      <c r="F266" s="108" t="s">
        <v>619</v>
      </c>
      <c r="G266" s="68" t="s">
        <v>593</v>
      </c>
      <c r="H266" s="92">
        <v>1</v>
      </c>
      <c r="I266" s="68" t="s">
        <v>718</v>
      </c>
      <c r="J266" s="68" t="s">
        <v>579</v>
      </c>
      <c r="K266" s="68" t="s">
        <v>204</v>
      </c>
      <c r="L266" s="156" t="s">
        <v>10</v>
      </c>
      <c r="M266" s="164">
        <v>0</v>
      </c>
      <c r="N266" s="58">
        <v>1</v>
      </c>
      <c r="O266" s="17">
        <f t="shared" si="132"/>
        <v>1</v>
      </c>
      <c r="P266" s="9" t="s">
        <v>755</v>
      </c>
      <c r="Q266" s="193">
        <f t="shared" si="139"/>
        <v>1</v>
      </c>
      <c r="R266" s="62">
        <v>0</v>
      </c>
      <c r="S266" s="18">
        <f t="shared" si="140"/>
        <v>1</v>
      </c>
      <c r="T266" s="10" t="s">
        <v>755</v>
      </c>
      <c r="U266" s="119">
        <f t="shared" si="141"/>
        <v>1</v>
      </c>
      <c r="V266" s="119">
        <v>0</v>
      </c>
      <c r="W266" s="17">
        <f t="shared" si="142"/>
        <v>1</v>
      </c>
      <c r="X266" s="217" t="s">
        <v>850</v>
      </c>
      <c r="Y266" s="118">
        <f t="shared" si="145"/>
        <v>1</v>
      </c>
      <c r="Z266" s="62"/>
      <c r="AA266" s="18">
        <f t="shared" si="146"/>
        <v>1</v>
      </c>
      <c r="AB266" s="52"/>
      <c r="AC266" s="120"/>
      <c r="AD266" s="11"/>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row>
    <row r="267" spans="1:62" s="8" customFormat="1" ht="47.25" hidden="1">
      <c r="A267" s="6"/>
      <c r="B267" s="67">
        <v>260</v>
      </c>
      <c r="C267" s="68" t="s">
        <v>7</v>
      </c>
      <c r="D267" s="68">
        <v>116</v>
      </c>
      <c r="E267" s="68" t="s">
        <v>57</v>
      </c>
      <c r="F267" s="108" t="s">
        <v>620</v>
      </c>
      <c r="G267" s="68" t="s">
        <v>593</v>
      </c>
      <c r="H267" s="92">
        <v>1</v>
      </c>
      <c r="I267" s="68" t="s">
        <v>718</v>
      </c>
      <c r="J267" s="68" t="s">
        <v>204</v>
      </c>
      <c r="K267" s="68" t="s">
        <v>579</v>
      </c>
      <c r="L267" s="156" t="s">
        <v>10</v>
      </c>
      <c r="M267" s="164">
        <v>0</v>
      </c>
      <c r="N267" s="58">
        <v>1</v>
      </c>
      <c r="O267" s="17">
        <f t="shared" si="132"/>
        <v>1</v>
      </c>
      <c r="P267" s="9" t="s">
        <v>755</v>
      </c>
      <c r="Q267" s="193">
        <f t="shared" si="139"/>
        <v>1</v>
      </c>
      <c r="R267" s="62">
        <v>0</v>
      </c>
      <c r="S267" s="18">
        <f t="shared" si="140"/>
        <v>1</v>
      </c>
      <c r="T267" s="10" t="s">
        <v>755</v>
      </c>
      <c r="U267" s="119">
        <f t="shared" si="141"/>
        <v>1</v>
      </c>
      <c r="V267" s="119">
        <v>0</v>
      </c>
      <c r="W267" s="17">
        <f t="shared" si="142"/>
        <v>1</v>
      </c>
      <c r="X267" s="217" t="s">
        <v>850</v>
      </c>
      <c r="Y267" s="118">
        <f t="shared" si="145"/>
        <v>1</v>
      </c>
      <c r="Z267" s="62"/>
      <c r="AA267" s="18">
        <f t="shared" si="146"/>
        <v>1</v>
      </c>
      <c r="AB267" s="52"/>
      <c r="AC267" s="120"/>
      <c r="AD267" s="11"/>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row>
    <row r="268" spans="1:62" s="8" customFormat="1" ht="63" hidden="1">
      <c r="A268" s="6"/>
      <c r="B268" s="67">
        <v>261</v>
      </c>
      <c r="C268" s="68" t="s">
        <v>7</v>
      </c>
      <c r="D268" s="68">
        <v>55</v>
      </c>
      <c r="E268" s="68" t="s">
        <v>57</v>
      </c>
      <c r="F268" s="68" t="s">
        <v>621</v>
      </c>
      <c r="G268" s="68" t="s">
        <v>203</v>
      </c>
      <c r="H268" s="92">
        <v>3</v>
      </c>
      <c r="I268" s="68" t="s">
        <v>718</v>
      </c>
      <c r="J268" s="68" t="s">
        <v>204</v>
      </c>
      <c r="K268" s="68"/>
      <c r="L268" s="156" t="s">
        <v>11</v>
      </c>
      <c r="M268" s="164">
        <v>0</v>
      </c>
      <c r="N268" s="58">
        <v>0</v>
      </c>
      <c r="O268" s="17">
        <f t="shared" si="132"/>
        <v>0</v>
      </c>
      <c r="P268" s="9" t="s">
        <v>750</v>
      </c>
      <c r="Q268" s="193">
        <f t="shared" si="139"/>
        <v>0</v>
      </c>
      <c r="R268" s="62">
        <v>1</v>
      </c>
      <c r="S268" s="18">
        <f t="shared" si="140"/>
        <v>0.33333333333333331</v>
      </c>
      <c r="T268" s="10" t="s">
        <v>847</v>
      </c>
      <c r="U268" s="119">
        <f t="shared" si="141"/>
        <v>1</v>
      </c>
      <c r="V268" s="119">
        <v>1</v>
      </c>
      <c r="W268" s="17">
        <f t="shared" si="142"/>
        <v>0.66666666666666663</v>
      </c>
      <c r="X268" s="217" t="s">
        <v>1036</v>
      </c>
      <c r="Y268" s="118">
        <f t="shared" si="145"/>
        <v>2</v>
      </c>
      <c r="Z268" s="62"/>
      <c r="AA268" s="18">
        <f t="shared" si="146"/>
        <v>0.66666666666666663</v>
      </c>
      <c r="AB268" s="52"/>
      <c r="AC268" s="120"/>
      <c r="AD268" s="11"/>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row>
    <row r="269" spans="1:62" s="8" customFormat="1" ht="63" hidden="1">
      <c r="A269" s="6"/>
      <c r="B269" s="67">
        <v>262</v>
      </c>
      <c r="C269" s="68" t="s">
        <v>7</v>
      </c>
      <c r="D269" s="68">
        <v>58</v>
      </c>
      <c r="E269" s="68" t="s">
        <v>57</v>
      </c>
      <c r="F269" s="68" t="s">
        <v>622</v>
      </c>
      <c r="G269" s="68" t="s">
        <v>623</v>
      </c>
      <c r="H269" s="92">
        <v>1</v>
      </c>
      <c r="I269" s="68" t="s">
        <v>718</v>
      </c>
      <c r="J269" s="68" t="s">
        <v>204</v>
      </c>
      <c r="K269" s="68"/>
      <c r="L269" s="156" t="s">
        <v>11</v>
      </c>
      <c r="M269" s="164">
        <v>0</v>
      </c>
      <c r="N269" s="58">
        <v>1</v>
      </c>
      <c r="O269" s="17">
        <f t="shared" si="132"/>
        <v>1</v>
      </c>
      <c r="P269" s="9" t="s">
        <v>758</v>
      </c>
      <c r="Q269" s="193">
        <f t="shared" si="139"/>
        <v>1</v>
      </c>
      <c r="R269" s="62"/>
      <c r="S269" s="18">
        <f t="shared" si="140"/>
        <v>1</v>
      </c>
      <c r="T269" s="10" t="s">
        <v>855</v>
      </c>
      <c r="U269" s="119">
        <f t="shared" si="141"/>
        <v>1</v>
      </c>
      <c r="V269" s="119"/>
      <c r="W269" s="17">
        <f t="shared" si="142"/>
        <v>1</v>
      </c>
      <c r="X269" s="217" t="s">
        <v>1042</v>
      </c>
      <c r="Y269" s="118">
        <f t="shared" si="145"/>
        <v>1</v>
      </c>
      <c r="Z269" s="62"/>
      <c r="AA269" s="18">
        <f t="shared" si="146"/>
        <v>1</v>
      </c>
      <c r="AB269" s="52"/>
      <c r="AC269" s="120"/>
      <c r="AD269" s="11"/>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row>
    <row r="270" spans="1:62" s="8" customFormat="1" ht="78.75" hidden="1">
      <c r="A270" s="6"/>
      <c r="B270" s="67">
        <v>263</v>
      </c>
      <c r="C270" s="68" t="s">
        <v>7</v>
      </c>
      <c r="D270" s="68">
        <v>60</v>
      </c>
      <c r="E270" s="68" t="s">
        <v>57</v>
      </c>
      <c r="F270" s="111" t="s">
        <v>624</v>
      </c>
      <c r="G270" s="68" t="s">
        <v>576</v>
      </c>
      <c r="H270" s="109">
        <v>92</v>
      </c>
      <c r="I270" s="68" t="s">
        <v>718</v>
      </c>
      <c r="J270" s="68" t="s">
        <v>204</v>
      </c>
      <c r="K270" s="68"/>
      <c r="L270" s="156" t="s">
        <v>11</v>
      </c>
      <c r="M270" s="164">
        <v>0</v>
      </c>
      <c r="N270" s="58">
        <v>21</v>
      </c>
      <c r="O270" s="17">
        <f t="shared" si="132"/>
        <v>0.22826086956521738</v>
      </c>
      <c r="P270" s="9" t="s">
        <v>1051</v>
      </c>
      <c r="Q270" s="193">
        <f t="shared" si="139"/>
        <v>21</v>
      </c>
      <c r="R270" s="62">
        <v>20</v>
      </c>
      <c r="S270" s="18">
        <f t="shared" si="140"/>
        <v>0.44565217391304346</v>
      </c>
      <c r="T270" s="10" t="s">
        <v>843</v>
      </c>
      <c r="U270" s="119">
        <f t="shared" si="141"/>
        <v>41</v>
      </c>
      <c r="V270" s="119">
        <v>26</v>
      </c>
      <c r="W270" s="17">
        <f t="shared" si="142"/>
        <v>0.72826086956521741</v>
      </c>
      <c r="X270" s="217" t="s">
        <v>1032</v>
      </c>
      <c r="Y270" s="118">
        <f t="shared" si="145"/>
        <v>67</v>
      </c>
      <c r="Z270" s="62"/>
      <c r="AA270" s="18">
        <f t="shared" si="146"/>
        <v>0.72826086956521741</v>
      </c>
      <c r="AB270" s="52"/>
      <c r="AC270" s="120"/>
      <c r="AD270" s="11"/>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row>
    <row r="271" spans="1:62" s="8" customFormat="1" ht="141.75" hidden="1">
      <c r="A271" s="6"/>
      <c r="B271" s="67">
        <v>264</v>
      </c>
      <c r="C271" s="68" t="s">
        <v>7</v>
      </c>
      <c r="D271" s="68">
        <v>159</v>
      </c>
      <c r="E271" s="68" t="s">
        <v>57</v>
      </c>
      <c r="F271" s="111" t="s">
        <v>715</v>
      </c>
      <c r="G271" s="68" t="s">
        <v>598</v>
      </c>
      <c r="H271" s="92">
        <v>2</v>
      </c>
      <c r="I271" s="68" t="s">
        <v>718</v>
      </c>
      <c r="J271" s="68" t="s">
        <v>579</v>
      </c>
      <c r="K271" s="68" t="s">
        <v>204</v>
      </c>
      <c r="L271" s="156" t="s">
        <v>11</v>
      </c>
      <c r="M271" s="164">
        <v>0</v>
      </c>
      <c r="N271" s="58">
        <v>1</v>
      </c>
      <c r="O271" s="17">
        <f t="shared" si="132"/>
        <v>0.5</v>
      </c>
      <c r="P271" s="9" t="s">
        <v>747</v>
      </c>
      <c r="Q271" s="193">
        <f t="shared" si="139"/>
        <v>1</v>
      </c>
      <c r="R271" s="62">
        <v>1</v>
      </c>
      <c r="S271" s="18">
        <f t="shared" si="140"/>
        <v>1</v>
      </c>
      <c r="T271" s="10" t="s">
        <v>851</v>
      </c>
      <c r="U271" s="119">
        <f t="shared" si="141"/>
        <v>2</v>
      </c>
      <c r="V271" s="119">
        <v>0</v>
      </c>
      <c r="W271" s="17">
        <f t="shared" si="142"/>
        <v>1</v>
      </c>
      <c r="X271" s="217" t="s">
        <v>1034</v>
      </c>
      <c r="Y271" s="118">
        <f t="shared" si="145"/>
        <v>2</v>
      </c>
      <c r="Z271" s="62"/>
      <c r="AA271" s="18">
        <f t="shared" si="146"/>
        <v>1</v>
      </c>
      <c r="AB271" s="52"/>
      <c r="AC271" s="120"/>
      <c r="AD271" s="11"/>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row>
    <row r="272" spans="1:62" s="8" customFormat="1" ht="47.25" hidden="1">
      <c r="A272" s="6"/>
      <c r="B272" s="67">
        <v>265</v>
      </c>
      <c r="C272" s="68" t="s">
        <v>7</v>
      </c>
      <c r="D272" s="68">
        <v>162</v>
      </c>
      <c r="E272" s="68" t="s">
        <v>57</v>
      </c>
      <c r="F272" s="111" t="s">
        <v>625</v>
      </c>
      <c r="G272" s="68" t="s">
        <v>598</v>
      </c>
      <c r="H272" s="92">
        <v>2</v>
      </c>
      <c r="I272" s="68" t="s">
        <v>718</v>
      </c>
      <c r="J272" s="68" t="s">
        <v>579</v>
      </c>
      <c r="K272" s="68" t="s">
        <v>204</v>
      </c>
      <c r="L272" s="156" t="s">
        <v>11</v>
      </c>
      <c r="M272" s="164">
        <v>0</v>
      </c>
      <c r="N272" s="58">
        <v>1</v>
      </c>
      <c r="O272" s="17">
        <f t="shared" si="132"/>
        <v>0.5</v>
      </c>
      <c r="P272" s="9" t="s">
        <v>747</v>
      </c>
      <c r="Q272" s="193">
        <f t="shared" si="139"/>
        <v>1</v>
      </c>
      <c r="R272" s="62">
        <v>1</v>
      </c>
      <c r="S272" s="18">
        <f t="shared" si="140"/>
        <v>1</v>
      </c>
      <c r="T272" s="10" t="s">
        <v>851</v>
      </c>
      <c r="U272" s="119">
        <f t="shared" si="141"/>
        <v>2</v>
      </c>
      <c r="V272" s="119">
        <v>0</v>
      </c>
      <c r="W272" s="17">
        <f t="shared" si="142"/>
        <v>1</v>
      </c>
      <c r="X272" s="217" t="s">
        <v>1034</v>
      </c>
      <c r="Y272" s="118">
        <f t="shared" si="145"/>
        <v>2</v>
      </c>
      <c r="Z272" s="62"/>
      <c r="AA272" s="18">
        <f t="shared" si="146"/>
        <v>1</v>
      </c>
      <c r="AB272" s="52"/>
      <c r="AC272" s="120"/>
      <c r="AD272" s="11"/>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row>
    <row r="273" spans="1:62" s="8" customFormat="1" ht="47.25" hidden="1">
      <c r="A273" s="6"/>
      <c r="B273" s="67">
        <v>266</v>
      </c>
      <c r="C273" s="68" t="s">
        <v>7</v>
      </c>
      <c r="D273" s="68">
        <v>169</v>
      </c>
      <c r="E273" s="68" t="s">
        <v>57</v>
      </c>
      <c r="F273" s="111" t="s">
        <v>626</v>
      </c>
      <c r="G273" s="68" t="s">
        <v>598</v>
      </c>
      <c r="H273" s="92">
        <v>2</v>
      </c>
      <c r="I273" s="68" t="s">
        <v>718</v>
      </c>
      <c r="J273" s="68" t="s">
        <v>579</v>
      </c>
      <c r="K273" s="68" t="s">
        <v>204</v>
      </c>
      <c r="L273" s="156" t="s">
        <v>11</v>
      </c>
      <c r="M273" s="164">
        <v>0</v>
      </c>
      <c r="N273" s="58">
        <v>1</v>
      </c>
      <c r="O273" s="17">
        <f t="shared" si="132"/>
        <v>0.5</v>
      </c>
      <c r="P273" s="9" t="s">
        <v>747</v>
      </c>
      <c r="Q273" s="193">
        <f t="shared" si="139"/>
        <v>1</v>
      </c>
      <c r="R273" s="62">
        <v>1</v>
      </c>
      <c r="S273" s="18">
        <f t="shared" si="140"/>
        <v>1</v>
      </c>
      <c r="T273" s="10" t="s">
        <v>851</v>
      </c>
      <c r="U273" s="119">
        <f t="shared" si="141"/>
        <v>2</v>
      </c>
      <c r="V273" s="119">
        <v>0</v>
      </c>
      <c r="W273" s="17">
        <f t="shared" si="142"/>
        <v>1</v>
      </c>
      <c r="X273" s="217" t="s">
        <v>1034</v>
      </c>
      <c r="Y273" s="118">
        <f t="shared" si="145"/>
        <v>2</v>
      </c>
      <c r="Z273" s="62"/>
      <c r="AA273" s="18">
        <f t="shared" si="146"/>
        <v>1</v>
      </c>
      <c r="AB273" s="52"/>
      <c r="AC273" s="120"/>
      <c r="AD273" s="11"/>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row>
    <row r="274" spans="1:62" s="8" customFormat="1" ht="63" hidden="1">
      <c r="A274" s="6"/>
      <c r="B274" s="67">
        <v>267</v>
      </c>
      <c r="C274" s="68" t="s">
        <v>8</v>
      </c>
      <c r="D274" s="68">
        <v>194</v>
      </c>
      <c r="E274" s="68" t="s">
        <v>57</v>
      </c>
      <c r="F274" s="111" t="s">
        <v>627</v>
      </c>
      <c r="G274" s="68" t="s">
        <v>253</v>
      </c>
      <c r="H274" s="92">
        <v>1</v>
      </c>
      <c r="I274" s="68" t="s">
        <v>718</v>
      </c>
      <c r="J274" s="68" t="s">
        <v>204</v>
      </c>
      <c r="K274" s="68"/>
      <c r="L274" s="156" t="s">
        <v>15</v>
      </c>
      <c r="M274" s="164">
        <v>0</v>
      </c>
      <c r="N274" s="58">
        <v>0</v>
      </c>
      <c r="O274" s="17">
        <f t="shared" si="132"/>
        <v>0</v>
      </c>
      <c r="P274" s="9" t="s">
        <v>746</v>
      </c>
      <c r="Q274" s="193">
        <f t="shared" si="139"/>
        <v>0</v>
      </c>
      <c r="R274" s="62">
        <v>0</v>
      </c>
      <c r="S274" s="18">
        <f t="shared" si="140"/>
        <v>0</v>
      </c>
      <c r="T274" s="10" t="s">
        <v>746</v>
      </c>
      <c r="U274" s="119">
        <f t="shared" si="141"/>
        <v>0</v>
      </c>
      <c r="V274" s="119">
        <v>0</v>
      </c>
      <c r="W274" s="17">
        <f t="shared" si="142"/>
        <v>0</v>
      </c>
      <c r="X274" s="217" t="s">
        <v>1043</v>
      </c>
      <c r="Y274" s="118">
        <f t="shared" si="145"/>
        <v>0</v>
      </c>
      <c r="Z274" s="62"/>
      <c r="AA274" s="18">
        <f t="shared" si="146"/>
        <v>0</v>
      </c>
      <c r="AB274" s="52"/>
      <c r="AC274" s="120"/>
      <c r="AD274" s="11"/>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row>
    <row r="275" spans="1:62" s="8" customFormat="1" ht="47.25" hidden="1">
      <c r="A275" s="6"/>
      <c r="B275" s="67">
        <v>268</v>
      </c>
      <c r="C275" s="68" t="s">
        <v>8</v>
      </c>
      <c r="D275" s="68">
        <v>279</v>
      </c>
      <c r="E275" s="68" t="s">
        <v>57</v>
      </c>
      <c r="F275" s="111" t="s">
        <v>628</v>
      </c>
      <c r="G275" s="68" t="s">
        <v>576</v>
      </c>
      <c r="H275" s="109">
        <v>92</v>
      </c>
      <c r="I275" s="68" t="s">
        <v>718</v>
      </c>
      <c r="J275" s="68" t="s">
        <v>204</v>
      </c>
      <c r="K275" s="68" t="s">
        <v>227</v>
      </c>
      <c r="L275" s="156" t="s">
        <v>11</v>
      </c>
      <c r="M275" s="164">
        <v>0</v>
      </c>
      <c r="N275" s="58">
        <v>21</v>
      </c>
      <c r="O275" s="17">
        <f t="shared" si="132"/>
        <v>0.22826086956521738</v>
      </c>
      <c r="P275" s="9" t="s">
        <v>1051</v>
      </c>
      <c r="Q275" s="193">
        <f t="shared" si="139"/>
        <v>21</v>
      </c>
      <c r="R275" s="62">
        <v>20</v>
      </c>
      <c r="S275" s="18">
        <f t="shared" si="140"/>
        <v>0.44565217391304346</v>
      </c>
      <c r="T275" s="10" t="s">
        <v>843</v>
      </c>
      <c r="U275" s="119">
        <f t="shared" si="141"/>
        <v>41</v>
      </c>
      <c r="V275" s="119">
        <v>26</v>
      </c>
      <c r="W275" s="17">
        <f t="shared" si="142"/>
        <v>0.72826086956521741</v>
      </c>
      <c r="X275" s="217" t="s">
        <v>1032</v>
      </c>
      <c r="Y275" s="118">
        <f t="shared" si="145"/>
        <v>67</v>
      </c>
      <c r="Z275" s="62"/>
      <c r="AA275" s="18">
        <f t="shared" si="146"/>
        <v>0.72826086956521741</v>
      </c>
      <c r="AB275" s="52"/>
      <c r="AC275" s="120"/>
      <c r="AD275" s="11"/>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row>
    <row r="276" spans="1:62" s="8" customFormat="1" ht="47.25" hidden="1">
      <c r="A276" s="6"/>
      <c r="B276" s="67">
        <v>269</v>
      </c>
      <c r="C276" s="68" t="s">
        <v>8</v>
      </c>
      <c r="D276" s="68">
        <v>336</v>
      </c>
      <c r="E276" s="68" t="s">
        <v>57</v>
      </c>
      <c r="F276" s="111" t="s">
        <v>629</v>
      </c>
      <c r="G276" s="68" t="s">
        <v>253</v>
      </c>
      <c r="H276" s="92">
        <v>1</v>
      </c>
      <c r="I276" s="68" t="s">
        <v>718</v>
      </c>
      <c r="J276" s="68" t="s">
        <v>204</v>
      </c>
      <c r="K276" s="68" t="s">
        <v>80</v>
      </c>
      <c r="L276" s="156" t="s">
        <v>15</v>
      </c>
      <c r="M276" s="164">
        <v>0</v>
      </c>
      <c r="N276" s="58">
        <v>1</v>
      </c>
      <c r="O276" s="17">
        <f t="shared" si="132"/>
        <v>1</v>
      </c>
      <c r="P276" s="9" t="s">
        <v>759</v>
      </c>
      <c r="Q276" s="193">
        <f t="shared" si="139"/>
        <v>1</v>
      </c>
      <c r="R276" s="62">
        <v>0</v>
      </c>
      <c r="S276" s="18">
        <f t="shared" si="140"/>
        <v>1</v>
      </c>
      <c r="T276" s="10" t="s">
        <v>856</v>
      </c>
      <c r="U276" s="119">
        <f t="shared" si="141"/>
        <v>1</v>
      </c>
      <c r="V276" s="119">
        <v>0</v>
      </c>
      <c r="W276" s="17">
        <f t="shared" si="142"/>
        <v>1</v>
      </c>
      <c r="X276" s="217" t="s">
        <v>1044</v>
      </c>
      <c r="Y276" s="118">
        <f t="shared" si="145"/>
        <v>1</v>
      </c>
      <c r="Z276" s="62"/>
      <c r="AA276" s="18">
        <f t="shared" si="146"/>
        <v>1</v>
      </c>
      <c r="AB276" s="52"/>
      <c r="AC276" s="120"/>
      <c r="AD276" s="11"/>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row>
    <row r="277" spans="1:62" s="8" customFormat="1" ht="63" hidden="1">
      <c r="A277" s="6"/>
      <c r="B277" s="67">
        <v>270</v>
      </c>
      <c r="C277" s="68" t="s">
        <v>8</v>
      </c>
      <c r="D277" s="68">
        <v>375</v>
      </c>
      <c r="E277" s="68" t="s">
        <v>57</v>
      </c>
      <c r="F277" s="111" t="s">
        <v>630</v>
      </c>
      <c r="G277" s="68" t="s">
        <v>631</v>
      </c>
      <c r="H277" s="92">
        <v>2</v>
      </c>
      <c r="I277" s="68" t="s">
        <v>718</v>
      </c>
      <c r="J277" s="68" t="s">
        <v>204</v>
      </c>
      <c r="K277" s="68"/>
      <c r="L277" s="156" t="s">
        <v>11</v>
      </c>
      <c r="M277" s="164">
        <v>0</v>
      </c>
      <c r="N277" s="58">
        <v>0</v>
      </c>
      <c r="O277" s="17">
        <f t="shared" si="132"/>
        <v>0</v>
      </c>
      <c r="P277" s="9" t="s">
        <v>760</v>
      </c>
      <c r="Q277" s="193">
        <f t="shared" si="139"/>
        <v>0</v>
      </c>
      <c r="R277" s="62">
        <v>1</v>
      </c>
      <c r="S277" s="18">
        <f t="shared" si="140"/>
        <v>0.5</v>
      </c>
      <c r="T277" s="10" t="s">
        <v>857</v>
      </c>
      <c r="U277" s="119">
        <f t="shared" si="141"/>
        <v>1</v>
      </c>
      <c r="V277" s="119">
        <v>1</v>
      </c>
      <c r="W277" s="17">
        <f t="shared" si="142"/>
        <v>1</v>
      </c>
      <c r="X277" s="217" t="s">
        <v>1045</v>
      </c>
      <c r="Y277" s="118">
        <f t="shared" si="145"/>
        <v>2</v>
      </c>
      <c r="Z277" s="62"/>
      <c r="AA277" s="18">
        <f t="shared" si="146"/>
        <v>1</v>
      </c>
      <c r="AB277" s="52"/>
      <c r="AC277" s="120"/>
      <c r="AD277" s="11"/>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row>
    <row r="278" spans="1:62" s="8" customFormat="1" ht="47.25" hidden="1">
      <c r="A278" s="6"/>
      <c r="B278" s="67">
        <v>271</v>
      </c>
      <c r="C278" s="68" t="s">
        <v>8</v>
      </c>
      <c r="D278" s="68">
        <v>376</v>
      </c>
      <c r="E278" s="68" t="s">
        <v>57</v>
      </c>
      <c r="F278" s="111" t="s">
        <v>632</v>
      </c>
      <c r="G278" s="68" t="s">
        <v>631</v>
      </c>
      <c r="H278" s="92">
        <v>2</v>
      </c>
      <c r="I278" s="68" t="s">
        <v>718</v>
      </c>
      <c r="J278" s="68" t="s">
        <v>204</v>
      </c>
      <c r="K278" s="68"/>
      <c r="L278" s="156" t="s">
        <v>11</v>
      </c>
      <c r="M278" s="164">
        <v>0</v>
      </c>
      <c r="N278" s="58">
        <v>0</v>
      </c>
      <c r="O278" s="17">
        <f t="shared" si="132"/>
        <v>0</v>
      </c>
      <c r="P278" s="9" t="s">
        <v>760</v>
      </c>
      <c r="Q278" s="193">
        <f t="shared" si="139"/>
        <v>0</v>
      </c>
      <c r="R278" s="62">
        <v>1</v>
      </c>
      <c r="S278" s="18">
        <f t="shared" si="140"/>
        <v>0.5</v>
      </c>
      <c r="T278" s="10" t="s">
        <v>857</v>
      </c>
      <c r="U278" s="119">
        <f t="shared" si="141"/>
        <v>1</v>
      </c>
      <c r="V278" s="119">
        <v>1</v>
      </c>
      <c r="W278" s="17">
        <f t="shared" si="142"/>
        <v>1</v>
      </c>
      <c r="X278" s="217" t="s">
        <v>1045</v>
      </c>
      <c r="Y278" s="118">
        <f t="shared" si="145"/>
        <v>2</v>
      </c>
      <c r="Z278" s="62"/>
      <c r="AA278" s="18">
        <f t="shared" si="146"/>
        <v>1</v>
      </c>
      <c r="AB278" s="52"/>
      <c r="AC278" s="120"/>
      <c r="AD278" s="11"/>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row>
    <row r="279" spans="1:62" s="8" customFormat="1" ht="47.25" hidden="1">
      <c r="A279" s="6"/>
      <c r="B279" s="67">
        <v>272</v>
      </c>
      <c r="C279" s="68" t="s">
        <v>8</v>
      </c>
      <c r="D279" s="68">
        <v>377</v>
      </c>
      <c r="E279" s="68" t="s">
        <v>57</v>
      </c>
      <c r="F279" s="111" t="s">
        <v>716</v>
      </c>
      <c r="G279" s="68" t="s">
        <v>631</v>
      </c>
      <c r="H279" s="92">
        <v>2</v>
      </c>
      <c r="I279" s="68" t="s">
        <v>718</v>
      </c>
      <c r="J279" s="68" t="s">
        <v>204</v>
      </c>
      <c r="K279" s="68"/>
      <c r="L279" s="156" t="s">
        <v>11</v>
      </c>
      <c r="M279" s="164">
        <v>0</v>
      </c>
      <c r="N279" s="58">
        <v>0</v>
      </c>
      <c r="O279" s="17">
        <f t="shared" si="132"/>
        <v>0</v>
      </c>
      <c r="P279" s="9" t="s">
        <v>760</v>
      </c>
      <c r="Q279" s="193">
        <f t="shared" si="139"/>
        <v>0</v>
      </c>
      <c r="R279" s="62">
        <v>1</v>
      </c>
      <c r="S279" s="18">
        <f t="shared" si="140"/>
        <v>0.5</v>
      </c>
      <c r="T279" s="10" t="s">
        <v>857</v>
      </c>
      <c r="U279" s="119">
        <f t="shared" si="141"/>
        <v>1</v>
      </c>
      <c r="V279" s="119">
        <v>1</v>
      </c>
      <c r="W279" s="17">
        <f t="shared" si="142"/>
        <v>1</v>
      </c>
      <c r="X279" s="217" t="s">
        <v>1045</v>
      </c>
      <c r="Y279" s="118">
        <f t="shared" si="145"/>
        <v>2</v>
      </c>
      <c r="Z279" s="62"/>
      <c r="AA279" s="18">
        <f t="shared" si="146"/>
        <v>1</v>
      </c>
      <c r="AB279" s="52"/>
      <c r="AC279" s="120"/>
      <c r="AD279" s="11"/>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row>
    <row r="280" spans="1:62" s="8" customFormat="1" ht="47.25" hidden="1">
      <c r="A280" s="6"/>
      <c r="B280" s="67">
        <v>273</v>
      </c>
      <c r="C280" s="68" t="s">
        <v>8</v>
      </c>
      <c r="D280" s="68">
        <v>379</v>
      </c>
      <c r="E280" s="68" t="s">
        <v>57</v>
      </c>
      <c r="F280" s="111" t="s">
        <v>633</v>
      </c>
      <c r="G280" s="68" t="s">
        <v>634</v>
      </c>
      <c r="H280" s="92">
        <v>1</v>
      </c>
      <c r="I280" s="68" t="s">
        <v>718</v>
      </c>
      <c r="J280" s="68" t="s">
        <v>204</v>
      </c>
      <c r="K280" s="68"/>
      <c r="L280" s="156" t="s">
        <v>16</v>
      </c>
      <c r="M280" s="164">
        <v>0</v>
      </c>
      <c r="N280" s="58">
        <v>1</v>
      </c>
      <c r="O280" s="17">
        <f t="shared" si="132"/>
        <v>1</v>
      </c>
      <c r="P280" s="9" t="s">
        <v>756</v>
      </c>
      <c r="Q280" s="193">
        <f t="shared" si="139"/>
        <v>1</v>
      </c>
      <c r="R280" s="62"/>
      <c r="S280" s="18">
        <f t="shared" si="140"/>
        <v>1</v>
      </c>
      <c r="T280" s="10" t="s">
        <v>852</v>
      </c>
      <c r="U280" s="119">
        <f t="shared" si="141"/>
        <v>1</v>
      </c>
      <c r="V280" s="119">
        <v>0</v>
      </c>
      <c r="W280" s="17">
        <f t="shared" si="142"/>
        <v>1</v>
      </c>
      <c r="X280" s="217" t="s">
        <v>1040</v>
      </c>
      <c r="Y280" s="118">
        <f t="shared" si="145"/>
        <v>1</v>
      </c>
      <c r="Z280" s="62"/>
      <c r="AA280" s="18">
        <f t="shared" si="146"/>
        <v>1</v>
      </c>
      <c r="AB280" s="52"/>
      <c r="AC280" s="120"/>
      <c r="AD280" s="11"/>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row>
    <row r="281" spans="1:62" s="8" customFormat="1" ht="47.25" hidden="1">
      <c r="A281" s="6"/>
      <c r="B281" s="67">
        <v>274</v>
      </c>
      <c r="C281" s="68" t="s">
        <v>8</v>
      </c>
      <c r="D281" s="68">
        <v>380</v>
      </c>
      <c r="E281" s="68" t="s">
        <v>57</v>
      </c>
      <c r="F281" s="111" t="s">
        <v>635</v>
      </c>
      <c r="G281" s="68" t="s">
        <v>634</v>
      </c>
      <c r="H281" s="92">
        <v>1</v>
      </c>
      <c r="I281" s="68" t="s">
        <v>718</v>
      </c>
      <c r="J281" s="68" t="s">
        <v>204</v>
      </c>
      <c r="K281" s="68"/>
      <c r="L281" s="156" t="s">
        <v>16</v>
      </c>
      <c r="M281" s="164">
        <v>0</v>
      </c>
      <c r="N281" s="58">
        <v>1</v>
      </c>
      <c r="O281" s="17">
        <f t="shared" si="132"/>
        <v>1</v>
      </c>
      <c r="P281" s="9" t="s">
        <v>756</v>
      </c>
      <c r="Q281" s="193">
        <f t="shared" si="139"/>
        <v>1</v>
      </c>
      <c r="R281" s="62"/>
      <c r="S281" s="18">
        <f t="shared" si="140"/>
        <v>1</v>
      </c>
      <c r="T281" s="10" t="s">
        <v>852</v>
      </c>
      <c r="U281" s="119">
        <f t="shared" si="141"/>
        <v>1</v>
      </c>
      <c r="V281" s="119">
        <v>0</v>
      </c>
      <c r="W281" s="17">
        <f t="shared" si="142"/>
        <v>1</v>
      </c>
      <c r="X281" s="217" t="s">
        <v>1040</v>
      </c>
      <c r="Y281" s="118">
        <f t="shared" si="145"/>
        <v>1</v>
      </c>
      <c r="Z281" s="62"/>
      <c r="AA281" s="18">
        <f t="shared" si="146"/>
        <v>1</v>
      </c>
      <c r="AB281" s="52"/>
      <c r="AC281" s="120"/>
      <c r="AD281" s="11"/>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row>
    <row r="282" spans="1:62" s="8" customFormat="1" ht="47.25" hidden="1">
      <c r="A282" s="6"/>
      <c r="B282" s="67">
        <v>275</v>
      </c>
      <c r="C282" s="68" t="s">
        <v>8</v>
      </c>
      <c r="D282" s="68">
        <v>381</v>
      </c>
      <c r="E282" s="68" t="s">
        <v>57</v>
      </c>
      <c r="F282" s="111" t="s">
        <v>636</v>
      </c>
      <c r="G282" s="68" t="s">
        <v>634</v>
      </c>
      <c r="H282" s="92">
        <v>1</v>
      </c>
      <c r="I282" s="68" t="s">
        <v>718</v>
      </c>
      <c r="J282" s="68" t="s">
        <v>204</v>
      </c>
      <c r="K282" s="68"/>
      <c r="L282" s="156" t="s">
        <v>10</v>
      </c>
      <c r="M282" s="164">
        <v>0</v>
      </c>
      <c r="N282" s="58">
        <v>0</v>
      </c>
      <c r="O282" s="17">
        <f t="shared" si="132"/>
        <v>0</v>
      </c>
      <c r="P282" s="9" t="s">
        <v>761</v>
      </c>
      <c r="Q282" s="193">
        <f t="shared" si="139"/>
        <v>0</v>
      </c>
      <c r="R282" s="62">
        <v>0</v>
      </c>
      <c r="S282" s="18">
        <f t="shared" si="140"/>
        <v>0</v>
      </c>
      <c r="T282" s="10" t="s">
        <v>1046</v>
      </c>
      <c r="U282" s="119">
        <f t="shared" si="141"/>
        <v>0</v>
      </c>
      <c r="V282" s="119">
        <v>0</v>
      </c>
      <c r="W282" s="17">
        <f t="shared" si="142"/>
        <v>0</v>
      </c>
      <c r="X282" s="217" t="s">
        <v>1047</v>
      </c>
      <c r="Y282" s="118">
        <f t="shared" si="145"/>
        <v>0</v>
      </c>
      <c r="Z282" s="62"/>
      <c r="AA282" s="18">
        <f t="shared" si="146"/>
        <v>0</v>
      </c>
      <c r="AB282" s="52"/>
      <c r="AC282" s="120"/>
      <c r="AD282" s="11"/>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row>
    <row r="283" spans="1:62" s="8" customFormat="1" ht="63" hidden="1">
      <c r="A283" s="6"/>
      <c r="B283" s="67">
        <v>276</v>
      </c>
      <c r="C283" s="68" t="s">
        <v>8</v>
      </c>
      <c r="D283" s="68">
        <v>382</v>
      </c>
      <c r="E283" s="68" t="s">
        <v>57</v>
      </c>
      <c r="F283" s="111" t="s">
        <v>637</v>
      </c>
      <c r="G283" s="68" t="s">
        <v>576</v>
      </c>
      <c r="H283" s="112">
        <v>92</v>
      </c>
      <c r="I283" s="68" t="s">
        <v>718</v>
      </c>
      <c r="J283" s="68" t="s">
        <v>204</v>
      </c>
      <c r="K283" s="68"/>
      <c r="L283" s="156" t="s">
        <v>11</v>
      </c>
      <c r="M283" s="164">
        <v>0</v>
      </c>
      <c r="N283" s="58">
        <v>21</v>
      </c>
      <c r="O283" s="17">
        <f t="shared" si="132"/>
        <v>0.22826086956521738</v>
      </c>
      <c r="P283" s="9" t="s">
        <v>1051</v>
      </c>
      <c r="Q283" s="193">
        <f t="shared" si="139"/>
        <v>21</v>
      </c>
      <c r="R283" s="62">
        <v>20</v>
      </c>
      <c r="S283" s="18">
        <f t="shared" si="140"/>
        <v>0.44565217391304346</v>
      </c>
      <c r="T283" s="10" t="s">
        <v>843</v>
      </c>
      <c r="U283" s="119">
        <f t="shared" si="141"/>
        <v>41</v>
      </c>
      <c r="V283" s="119">
        <v>26</v>
      </c>
      <c r="W283" s="17">
        <f t="shared" si="142"/>
        <v>0.72826086956521741</v>
      </c>
      <c r="X283" s="217" t="s">
        <v>1032</v>
      </c>
      <c r="Y283" s="118">
        <f t="shared" si="145"/>
        <v>67</v>
      </c>
      <c r="Z283" s="62"/>
      <c r="AA283" s="18">
        <f t="shared" si="146"/>
        <v>0.72826086956521741</v>
      </c>
      <c r="AB283" s="52"/>
      <c r="AC283" s="120"/>
      <c r="AD283" s="11"/>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row>
    <row r="284" spans="1:62" s="8" customFormat="1" ht="78.75" hidden="1">
      <c r="A284" s="6"/>
      <c r="B284" s="67">
        <v>277</v>
      </c>
      <c r="C284" s="68" t="s">
        <v>8</v>
      </c>
      <c r="D284" s="68">
        <v>383</v>
      </c>
      <c r="E284" s="68" t="s">
        <v>57</v>
      </c>
      <c r="F284" s="68" t="s">
        <v>638</v>
      </c>
      <c r="G284" s="68" t="s">
        <v>601</v>
      </c>
      <c r="H284" s="92">
        <v>1</v>
      </c>
      <c r="I284" s="68" t="s">
        <v>718</v>
      </c>
      <c r="J284" s="68" t="s">
        <v>204</v>
      </c>
      <c r="K284" s="68" t="s">
        <v>150</v>
      </c>
      <c r="L284" s="156" t="s">
        <v>14</v>
      </c>
      <c r="M284" s="164">
        <v>0</v>
      </c>
      <c r="N284" s="58">
        <v>0</v>
      </c>
      <c r="O284" s="17">
        <f t="shared" si="132"/>
        <v>0</v>
      </c>
      <c r="P284" s="34" t="s">
        <v>762</v>
      </c>
      <c r="Q284" s="193">
        <f t="shared" si="139"/>
        <v>0</v>
      </c>
      <c r="R284" s="62">
        <v>1</v>
      </c>
      <c r="S284" s="18">
        <f t="shared" si="140"/>
        <v>1</v>
      </c>
      <c r="T284" s="10" t="s">
        <v>1048</v>
      </c>
      <c r="U284" s="119">
        <f t="shared" si="141"/>
        <v>1</v>
      </c>
      <c r="V284" s="119">
        <v>0</v>
      </c>
      <c r="W284" s="17">
        <f t="shared" si="142"/>
        <v>1</v>
      </c>
      <c r="X284" s="217" t="s">
        <v>1049</v>
      </c>
      <c r="Y284" s="118">
        <f t="shared" si="145"/>
        <v>1</v>
      </c>
      <c r="Z284" s="62"/>
      <c r="AA284" s="18">
        <f t="shared" si="146"/>
        <v>1</v>
      </c>
      <c r="AB284" s="52"/>
      <c r="AC284" s="120"/>
      <c r="AD284" s="11"/>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row>
    <row r="285" spans="1:62" s="8" customFormat="1" ht="47.25" hidden="1">
      <c r="A285" s="6"/>
      <c r="B285" s="67">
        <v>278</v>
      </c>
      <c r="C285" s="105" t="s">
        <v>7</v>
      </c>
      <c r="D285" s="105">
        <v>374</v>
      </c>
      <c r="E285" s="68" t="s">
        <v>57</v>
      </c>
      <c r="F285" s="105" t="s">
        <v>639</v>
      </c>
      <c r="G285" s="105" t="s">
        <v>598</v>
      </c>
      <c r="H285" s="109">
        <v>1</v>
      </c>
      <c r="I285" s="68" t="s">
        <v>718</v>
      </c>
      <c r="J285" s="105" t="s">
        <v>204</v>
      </c>
      <c r="K285" s="105" t="s">
        <v>80</v>
      </c>
      <c r="L285" s="156" t="s">
        <v>11</v>
      </c>
      <c r="M285" s="164">
        <v>0</v>
      </c>
      <c r="N285" s="58">
        <v>1</v>
      </c>
      <c r="O285" s="17">
        <f t="shared" si="132"/>
        <v>1</v>
      </c>
      <c r="P285" s="9" t="s">
        <v>747</v>
      </c>
      <c r="Q285" s="193">
        <f t="shared" si="139"/>
        <v>1</v>
      </c>
      <c r="R285" s="62"/>
      <c r="S285" s="18">
        <f t="shared" si="140"/>
        <v>1</v>
      </c>
      <c r="T285" s="10" t="s">
        <v>851</v>
      </c>
      <c r="U285" s="119">
        <f t="shared" si="141"/>
        <v>1</v>
      </c>
      <c r="V285" s="119">
        <v>0</v>
      </c>
      <c r="W285" s="17">
        <f t="shared" si="142"/>
        <v>1</v>
      </c>
      <c r="X285" s="217" t="s">
        <v>1034</v>
      </c>
      <c r="Y285" s="118">
        <f t="shared" si="145"/>
        <v>1</v>
      </c>
      <c r="Z285" s="62"/>
      <c r="AA285" s="18">
        <f t="shared" si="146"/>
        <v>1</v>
      </c>
      <c r="AB285" s="52"/>
      <c r="AC285" s="120"/>
      <c r="AD285" s="11"/>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row>
    <row r="286" spans="1:62" s="8" customFormat="1" ht="47.25" hidden="1">
      <c r="A286" s="6"/>
      <c r="B286" s="67">
        <v>279</v>
      </c>
      <c r="C286" s="68" t="s">
        <v>8</v>
      </c>
      <c r="D286" s="68" t="s">
        <v>640</v>
      </c>
      <c r="E286" s="68" t="s">
        <v>57</v>
      </c>
      <c r="F286" s="113" t="s">
        <v>641</v>
      </c>
      <c r="G286" s="101" t="s">
        <v>642</v>
      </c>
      <c r="H286" s="92">
        <v>1</v>
      </c>
      <c r="I286" s="68" t="s">
        <v>718</v>
      </c>
      <c r="J286" s="68" t="s">
        <v>436</v>
      </c>
      <c r="K286" s="68" t="s">
        <v>358</v>
      </c>
      <c r="L286" s="156" t="s">
        <v>11</v>
      </c>
      <c r="M286" s="169">
        <v>0</v>
      </c>
      <c r="N286" s="170"/>
      <c r="O286" s="171">
        <f t="shared" si="132"/>
        <v>0</v>
      </c>
      <c r="P286" s="172"/>
      <c r="Q286" s="118">
        <f t="shared" ref="Q286" si="147">N286</f>
        <v>0</v>
      </c>
      <c r="R286" s="62"/>
      <c r="S286" s="18">
        <f t="shared" ref="S286" si="148">IF(OR(EXACT($I286,"Atención de solicitudes (solicitudes resueltas / solicitudes recibidas)"),EXACT($I286,"Cumplimiento (criterios cumplidos / criterios establecidos)")),(Q286/Q286)*1,((Q286+R286)/$H286)*1)</f>
        <v>0</v>
      </c>
      <c r="T286" s="10"/>
      <c r="U286" s="119">
        <f t="shared" ref="U286" si="149">Q286+R286</f>
        <v>0</v>
      </c>
      <c r="V286" s="119"/>
      <c r="W286" s="17">
        <f t="shared" ref="W286" si="150">IF(OR(EXACT($I286,"Atención de solicitudes (solicitudes resueltas / solicitudes recibidas)"),EXACT($I286,"Cumplimiento (criterios cumplidos / criterios establecidos)")),(U286/U286)*1,((U286+V286)/$H286)*1)</f>
        <v>0</v>
      </c>
      <c r="X286" s="217"/>
      <c r="Y286" s="118">
        <f t="shared" si="145"/>
        <v>0</v>
      </c>
      <c r="Z286" s="62"/>
      <c r="AA286" s="18">
        <f t="shared" si="146"/>
        <v>0</v>
      </c>
      <c r="AB286" s="52"/>
      <c r="AC286" s="120"/>
      <c r="AD286" s="11"/>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row>
    <row r="287" spans="1:62" s="8" customFormat="1" ht="48" hidden="1" thickBot="1">
      <c r="A287" s="6"/>
      <c r="B287" s="73">
        <v>280</v>
      </c>
      <c r="C287" s="74" t="s">
        <v>8</v>
      </c>
      <c r="D287" s="74">
        <v>138</v>
      </c>
      <c r="E287" s="74" t="s">
        <v>57</v>
      </c>
      <c r="F287" s="102" t="s">
        <v>643</v>
      </c>
      <c r="G287" s="74" t="s">
        <v>644</v>
      </c>
      <c r="H287" s="114">
        <v>1</v>
      </c>
      <c r="I287" s="74" t="s">
        <v>719</v>
      </c>
      <c r="J287" s="74" t="s">
        <v>436</v>
      </c>
      <c r="K287" s="74" t="s">
        <v>496</v>
      </c>
      <c r="L287" s="157" t="s">
        <v>11</v>
      </c>
      <c r="M287" s="173"/>
      <c r="N287" s="174"/>
      <c r="O287" s="17">
        <f>IFERROR(IF(OR(EXACT($I287,"Atención de solicitudes (solicitudes resueltas / solicitudes recibidas)"),EXACT($I287,"Cumplimiento (criterios cumplidos / criterios establecidos)")),(N287/M287)*1,(N287/$H287)*1),0)</f>
        <v>0</v>
      </c>
      <c r="P287" s="176"/>
      <c r="Q287" s="63"/>
      <c r="R287" s="63"/>
      <c r="S287" s="18">
        <f>IFERROR(IF(OR(EXACT($I287,"Atención de solicitudes (solicitudes resueltas / solicitudes recibidas)"),EXACT($I287,"Cumplimiento (criterios cumplidos / criterios establecidos)")),(R287/Q287)*1,(R287/$H287)*1),0)</f>
        <v>0</v>
      </c>
      <c r="T287" s="30"/>
      <c r="U287" s="218"/>
      <c r="V287" s="218"/>
      <c r="W287" s="17">
        <f>IFERROR(IF(OR(EXACT($I287,"Atención de solicitudes (solicitudes resueltas / solicitudes recibidas)"),EXACT($I287,"Cumplimiento (criterios cumplidos / criterios establecidos)")),(V287/U287)*1,(V287/$H287)*1),0)</f>
        <v>0</v>
      </c>
      <c r="X287" s="219"/>
      <c r="Y287" s="63"/>
      <c r="Z287" s="63"/>
      <c r="AA287" s="18">
        <f>IFERROR(IF(OR(EXACT($I287,"Atención de solicitudes (solicitudes resueltas / solicitudes recibidas)"),EXACT($I287,"Cumplimiento (criterios cumplidos / criterios establecidos)")),(Z287/Y287)*1,(Z287/$H287)*1),0)</f>
        <v>0</v>
      </c>
      <c r="AB287" s="53"/>
      <c r="AC287" s="31"/>
      <c r="AD287" s="32"/>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row>
    <row r="288" spans="1:62" s="3" customFormat="1" hidden="1">
      <c r="B288" s="4"/>
      <c r="C288" s="6"/>
      <c r="D288" s="6"/>
      <c r="E288" s="6"/>
      <c r="F288" s="6"/>
      <c r="G288" s="6"/>
      <c r="H288" s="12"/>
      <c r="I288" s="6"/>
      <c r="J288" s="6"/>
      <c r="K288" s="6"/>
      <c r="M288" s="12"/>
      <c r="N288" s="12"/>
      <c r="O288" s="192">
        <f>AVERAGE(O8:O287)</f>
        <v>0.19945354554865427</v>
      </c>
      <c r="P288" s="6"/>
      <c r="S288" s="192">
        <f>AVERAGE(S8:S287)</f>
        <v>0.36153315217391307</v>
      </c>
      <c r="T288" s="6"/>
      <c r="U288" s="14"/>
      <c r="V288" s="14"/>
      <c r="W288" s="14"/>
      <c r="X288" s="237"/>
      <c r="AB288" s="6"/>
      <c r="AD288" s="6"/>
    </row>
    <row r="289" spans="2:30" s="3" customFormat="1">
      <c r="B289" s="4"/>
      <c r="C289" s="6"/>
      <c r="D289" s="6"/>
      <c r="E289" s="6"/>
      <c r="F289" s="6"/>
      <c r="G289" s="6"/>
      <c r="H289" s="12"/>
      <c r="I289" s="6"/>
      <c r="J289" s="6"/>
      <c r="K289" s="6"/>
      <c r="M289" s="12"/>
      <c r="N289" s="12"/>
      <c r="P289" s="6"/>
      <c r="T289" s="6"/>
      <c r="U289" s="14"/>
      <c r="V289" s="14"/>
      <c r="W289" s="14"/>
      <c r="X289" s="237"/>
      <c r="AB289" s="6"/>
      <c r="AD289" s="6"/>
    </row>
    <row r="290" spans="2:30" s="3" customFormat="1">
      <c r="B290" s="4"/>
      <c r="C290" s="6"/>
      <c r="D290" s="6"/>
      <c r="E290" s="6"/>
      <c r="F290" s="6"/>
      <c r="G290" s="6"/>
      <c r="H290" s="12"/>
      <c r="I290" s="6"/>
      <c r="J290" s="6"/>
      <c r="K290" s="6"/>
      <c r="M290" s="12"/>
      <c r="N290" s="12"/>
      <c r="P290" s="6"/>
      <c r="T290" s="6"/>
      <c r="U290" s="14"/>
      <c r="V290" s="14"/>
      <c r="W290" s="14"/>
      <c r="X290" s="237"/>
      <c r="AB290" s="6"/>
      <c r="AD290" s="6"/>
    </row>
    <row r="291" spans="2:30" s="3" customFormat="1">
      <c r="B291" s="4"/>
      <c r="C291" s="6"/>
      <c r="D291" s="6"/>
      <c r="E291" s="6"/>
      <c r="F291" s="6"/>
      <c r="G291" s="6"/>
      <c r="H291" s="12"/>
      <c r="I291" s="6"/>
      <c r="J291" s="6"/>
      <c r="K291" s="6"/>
      <c r="M291" s="12"/>
      <c r="N291" s="12"/>
      <c r="P291" s="6"/>
      <c r="T291" s="6"/>
      <c r="U291" s="14"/>
      <c r="V291" s="14"/>
      <c r="W291" s="14"/>
      <c r="X291" s="237"/>
      <c r="AB291" s="6"/>
      <c r="AD291" s="6"/>
    </row>
    <row r="292" spans="2:30" s="3" customFormat="1">
      <c r="B292" s="4"/>
      <c r="C292" s="6"/>
      <c r="D292" s="6"/>
      <c r="E292" s="6"/>
      <c r="F292" s="6"/>
      <c r="G292" s="6"/>
      <c r="H292" s="12"/>
      <c r="I292" s="6"/>
      <c r="J292" s="6"/>
      <c r="K292" s="6"/>
      <c r="M292" s="12"/>
      <c r="N292" s="12"/>
      <c r="P292" s="6"/>
      <c r="T292" s="6"/>
      <c r="U292" s="14"/>
      <c r="V292" s="14"/>
      <c r="W292" s="14"/>
      <c r="X292" s="237"/>
      <c r="AB292" s="6"/>
      <c r="AD292" s="6"/>
    </row>
    <row r="293" spans="2:30" s="3" customFormat="1">
      <c r="B293" s="4"/>
      <c r="C293" s="6"/>
      <c r="D293" s="6"/>
      <c r="E293" s="6"/>
      <c r="F293" s="6"/>
      <c r="G293" s="6"/>
      <c r="H293" s="12"/>
      <c r="I293" s="6"/>
      <c r="J293" s="6"/>
      <c r="K293" s="6"/>
      <c r="M293" s="12"/>
      <c r="N293" s="12"/>
      <c r="P293" s="6"/>
      <c r="T293" s="6"/>
      <c r="U293" s="14"/>
      <c r="V293" s="14"/>
      <c r="W293" s="14"/>
      <c r="X293" s="237"/>
      <c r="AB293" s="6"/>
      <c r="AD293" s="6"/>
    </row>
    <row r="294" spans="2:30" s="3" customFormat="1">
      <c r="B294" s="4"/>
      <c r="C294" s="6"/>
      <c r="D294" s="6"/>
      <c r="E294" s="6"/>
      <c r="F294" s="6"/>
      <c r="G294" s="6"/>
      <c r="H294" s="12"/>
      <c r="I294" s="6"/>
      <c r="J294" s="6"/>
      <c r="K294" s="6"/>
      <c r="M294" s="12"/>
      <c r="N294" s="12"/>
      <c r="P294" s="6"/>
      <c r="T294" s="6"/>
      <c r="U294" s="14"/>
      <c r="V294" s="14"/>
      <c r="W294" s="14"/>
      <c r="X294" s="237"/>
      <c r="AB294" s="6"/>
      <c r="AD294" s="6"/>
    </row>
    <row r="295" spans="2:30" s="3" customFormat="1">
      <c r="B295" s="4"/>
      <c r="C295" s="6"/>
      <c r="D295" s="6"/>
      <c r="E295" s="6"/>
      <c r="F295" s="6"/>
      <c r="G295" s="6"/>
      <c r="H295" s="12"/>
      <c r="I295" s="6"/>
      <c r="J295" s="6"/>
      <c r="K295" s="6"/>
      <c r="M295" s="12"/>
      <c r="N295" s="12"/>
      <c r="P295" s="6"/>
      <c r="T295" s="6"/>
      <c r="U295" s="14"/>
      <c r="V295" s="14"/>
      <c r="W295" s="14"/>
      <c r="X295" s="237"/>
      <c r="AB295" s="6"/>
      <c r="AD295" s="6"/>
    </row>
    <row r="296" spans="2:30" s="3" customFormat="1">
      <c r="B296" s="4"/>
      <c r="C296" s="6"/>
      <c r="D296" s="6"/>
      <c r="E296" s="6"/>
      <c r="F296" s="6"/>
      <c r="G296" s="6"/>
      <c r="H296" s="12"/>
      <c r="I296" s="6"/>
      <c r="J296" s="6"/>
      <c r="K296" s="6"/>
      <c r="M296" s="12"/>
      <c r="N296" s="12"/>
      <c r="P296" s="6"/>
      <c r="T296" s="6"/>
      <c r="U296" s="14"/>
      <c r="V296" s="14"/>
      <c r="W296" s="14"/>
      <c r="X296" s="237"/>
      <c r="AB296" s="6"/>
      <c r="AD296" s="6"/>
    </row>
    <row r="297" spans="2:30" s="3" customFormat="1">
      <c r="B297" s="4"/>
      <c r="C297" s="6"/>
      <c r="D297" s="6"/>
      <c r="E297" s="6"/>
      <c r="F297" s="6"/>
      <c r="G297" s="6"/>
      <c r="H297" s="12"/>
      <c r="I297" s="6"/>
      <c r="J297" s="6"/>
      <c r="K297" s="6"/>
      <c r="M297" s="12"/>
      <c r="N297" s="12"/>
      <c r="P297" s="6"/>
      <c r="T297" s="6"/>
      <c r="U297" s="14"/>
      <c r="V297" s="14"/>
      <c r="W297" s="14"/>
      <c r="X297" s="237"/>
      <c r="AB297" s="6"/>
      <c r="AD297" s="6"/>
    </row>
    <row r="298" spans="2:30" s="3" customFormat="1">
      <c r="B298" s="4"/>
      <c r="C298" s="6"/>
      <c r="D298" s="6"/>
      <c r="E298" s="6"/>
      <c r="F298" s="6"/>
      <c r="G298" s="6"/>
      <c r="H298" s="12"/>
      <c r="I298" s="6"/>
      <c r="J298" s="6"/>
      <c r="K298" s="6"/>
      <c r="M298" s="12"/>
      <c r="N298" s="12"/>
      <c r="P298" s="6"/>
      <c r="T298" s="6"/>
      <c r="U298" s="14"/>
      <c r="V298" s="14"/>
      <c r="W298" s="14"/>
      <c r="X298" s="237"/>
      <c r="AB298" s="6"/>
      <c r="AD298" s="6"/>
    </row>
    <row r="299" spans="2:30" s="3" customFormat="1">
      <c r="B299" s="4"/>
      <c r="C299" s="6"/>
      <c r="D299" s="6"/>
      <c r="E299" s="6"/>
      <c r="F299" s="6"/>
      <c r="G299" s="6"/>
      <c r="H299" s="12"/>
      <c r="I299" s="6"/>
      <c r="J299" s="6"/>
      <c r="K299" s="6"/>
      <c r="M299" s="12"/>
      <c r="N299" s="12"/>
      <c r="P299" s="6"/>
      <c r="T299" s="6"/>
      <c r="U299" s="14"/>
      <c r="V299" s="14"/>
      <c r="W299" s="14"/>
      <c r="X299" s="237"/>
      <c r="AB299" s="6"/>
      <c r="AD299" s="6"/>
    </row>
    <row r="300" spans="2:30" s="3" customFormat="1">
      <c r="B300" s="4"/>
      <c r="C300" s="6"/>
      <c r="D300" s="6"/>
      <c r="E300" s="6"/>
      <c r="F300" s="6"/>
      <c r="G300" s="6"/>
      <c r="H300" s="12"/>
      <c r="I300" s="6"/>
      <c r="J300" s="6"/>
      <c r="K300" s="6"/>
      <c r="M300" s="12"/>
      <c r="N300" s="12"/>
      <c r="P300" s="6"/>
      <c r="T300" s="6"/>
      <c r="U300" s="14"/>
      <c r="V300" s="14"/>
      <c r="W300" s="14"/>
      <c r="X300" s="237"/>
      <c r="AB300" s="6"/>
      <c r="AD300" s="6"/>
    </row>
    <row r="301" spans="2:30" s="3" customFormat="1">
      <c r="B301" s="4"/>
      <c r="C301" s="6"/>
      <c r="D301" s="6"/>
      <c r="E301" s="6"/>
      <c r="F301" s="6"/>
      <c r="G301" s="6"/>
      <c r="H301" s="12"/>
      <c r="I301" s="6"/>
      <c r="J301" s="6"/>
      <c r="K301" s="6"/>
      <c r="M301" s="12"/>
      <c r="N301" s="12"/>
      <c r="P301" s="6"/>
      <c r="T301" s="6"/>
      <c r="U301" s="14"/>
      <c r="V301" s="14"/>
      <c r="W301" s="14"/>
      <c r="X301" s="237"/>
      <c r="AB301" s="6"/>
      <c r="AD301" s="6"/>
    </row>
    <row r="302" spans="2:30" s="3" customFormat="1">
      <c r="B302" s="4"/>
      <c r="C302" s="6"/>
      <c r="D302" s="6"/>
      <c r="E302" s="6"/>
      <c r="F302" s="6"/>
      <c r="G302" s="6"/>
      <c r="H302" s="12"/>
      <c r="I302" s="6"/>
      <c r="J302" s="6"/>
      <c r="K302" s="6"/>
      <c r="M302" s="12"/>
      <c r="N302" s="12"/>
      <c r="P302" s="6"/>
      <c r="T302" s="6"/>
      <c r="U302" s="14"/>
      <c r="V302" s="14"/>
      <c r="W302" s="14"/>
      <c r="X302" s="237"/>
      <c r="AB302" s="6"/>
      <c r="AD302" s="6"/>
    </row>
    <row r="303" spans="2:30" s="3" customFormat="1">
      <c r="B303" s="4"/>
      <c r="C303" s="6"/>
      <c r="D303" s="6"/>
      <c r="E303" s="6"/>
      <c r="F303" s="6"/>
      <c r="G303" s="6"/>
      <c r="H303" s="12"/>
      <c r="I303" s="6"/>
      <c r="J303" s="6"/>
      <c r="K303" s="6"/>
      <c r="M303" s="12"/>
      <c r="N303" s="12"/>
      <c r="P303" s="6"/>
      <c r="T303" s="6"/>
      <c r="U303" s="14"/>
      <c r="V303" s="14"/>
      <c r="W303" s="14"/>
      <c r="X303" s="237"/>
      <c r="AB303" s="6"/>
      <c r="AD303" s="6"/>
    </row>
    <row r="304" spans="2:30" s="3" customFormat="1">
      <c r="B304" s="4"/>
      <c r="C304" s="6"/>
      <c r="D304" s="6"/>
      <c r="E304" s="6"/>
      <c r="F304" s="6"/>
      <c r="G304" s="6"/>
      <c r="H304" s="12"/>
      <c r="I304" s="6"/>
      <c r="J304" s="6"/>
      <c r="K304" s="6"/>
      <c r="M304" s="12"/>
      <c r="N304" s="12"/>
      <c r="P304" s="6"/>
      <c r="T304" s="6"/>
      <c r="U304" s="14"/>
      <c r="V304" s="14"/>
      <c r="W304" s="14"/>
      <c r="X304" s="237"/>
      <c r="AB304" s="6"/>
      <c r="AD304" s="6"/>
    </row>
    <row r="305" spans="2:30" s="3" customFormat="1">
      <c r="B305" s="4"/>
      <c r="C305" s="6"/>
      <c r="D305" s="6"/>
      <c r="E305" s="6"/>
      <c r="F305" s="6"/>
      <c r="G305" s="6"/>
      <c r="H305" s="12"/>
      <c r="I305" s="6"/>
      <c r="J305" s="6"/>
      <c r="K305" s="6"/>
      <c r="M305" s="12"/>
      <c r="N305" s="12"/>
      <c r="P305" s="6"/>
      <c r="T305" s="6"/>
      <c r="U305" s="14"/>
      <c r="V305" s="14"/>
      <c r="W305" s="14"/>
      <c r="X305" s="237"/>
      <c r="AB305" s="6"/>
      <c r="AD305" s="6"/>
    </row>
    <row r="306" spans="2:30" s="3" customFormat="1">
      <c r="B306" s="4"/>
      <c r="C306" s="6"/>
      <c r="D306" s="6"/>
      <c r="E306" s="6"/>
      <c r="F306" s="6"/>
      <c r="G306" s="6"/>
      <c r="H306" s="12"/>
      <c r="I306" s="6"/>
      <c r="J306" s="6"/>
      <c r="K306" s="6"/>
      <c r="M306" s="12"/>
      <c r="N306" s="12"/>
      <c r="P306" s="6"/>
      <c r="T306" s="6"/>
      <c r="U306" s="14"/>
      <c r="V306" s="14"/>
      <c r="W306" s="14"/>
      <c r="X306" s="237"/>
      <c r="AB306" s="6"/>
      <c r="AD306" s="6"/>
    </row>
    <row r="307" spans="2:30" s="3" customFormat="1">
      <c r="B307" s="4"/>
      <c r="C307" s="6"/>
      <c r="D307" s="6"/>
      <c r="E307" s="6"/>
      <c r="F307" s="6"/>
      <c r="G307" s="6"/>
      <c r="H307" s="12"/>
      <c r="I307" s="6"/>
      <c r="J307" s="6"/>
      <c r="K307" s="6"/>
      <c r="M307" s="12"/>
      <c r="N307" s="12"/>
      <c r="P307" s="6"/>
      <c r="T307" s="6"/>
      <c r="U307" s="14"/>
      <c r="V307" s="14"/>
      <c r="W307" s="14"/>
      <c r="X307" s="237"/>
      <c r="AB307" s="6"/>
      <c r="AD307" s="6"/>
    </row>
    <row r="308" spans="2:30" s="3" customFormat="1">
      <c r="B308" s="4"/>
      <c r="C308" s="6"/>
      <c r="D308" s="6"/>
      <c r="E308" s="6"/>
      <c r="F308" s="6"/>
      <c r="G308" s="6"/>
      <c r="H308" s="12"/>
      <c r="I308" s="6"/>
      <c r="J308" s="6"/>
      <c r="K308" s="6"/>
      <c r="M308" s="12"/>
      <c r="N308" s="12"/>
      <c r="P308" s="6"/>
      <c r="T308" s="6"/>
      <c r="U308" s="14"/>
      <c r="V308" s="14"/>
      <c r="W308" s="14"/>
      <c r="X308" s="237"/>
      <c r="AB308" s="6"/>
      <c r="AD308" s="6"/>
    </row>
    <row r="309" spans="2:30" s="3" customFormat="1">
      <c r="B309" s="4"/>
      <c r="C309" s="6"/>
      <c r="D309" s="6"/>
      <c r="E309" s="6"/>
      <c r="F309" s="6"/>
      <c r="G309" s="6"/>
      <c r="H309" s="12"/>
      <c r="I309" s="6"/>
      <c r="J309" s="6"/>
      <c r="K309" s="6"/>
      <c r="M309" s="12"/>
      <c r="N309" s="12"/>
      <c r="P309" s="6"/>
      <c r="T309" s="6"/>
      <c r="U309" s="14"/>
      <c r="V309" s="14"/>
      <c r="W309" s="14"/>
      <c r="X309" s="237"/>
      <c r="AB309" s="6"/>
      <c r="AD309" s="6"/>
    </row>
    <row r="310" spans="2:30" s="3" customFormat="1">
      <c r="B310" s="4"/>
      <c r="C310" s="6"/>
      <c r="D310" s="6"/>
      <c r="E310" s="6"/>
      <c r="F310" s="6"/>
      <c r="G310" s="6"/>
      <c r="H310" s="12"/>
      <c r="I310" s="6"/>
      <c r="J310" s="6"/>
      <c r="K310" s="6"/>
      <c r="M310" s="12"/>
      <c r="N310" s="12"/>
      <c r="P310" s="6"/>
      <c r="T310" s="6"/>
      <c r="U310" s="14"/>
      <c r="V310" s="14"/>
      <c r="W310" s="14"/>
      <c r="X310" s="237"/>
      <c r="AB310" s="6"/>
      <c r="AD310" s="6"/>
    </row>
    <row r="311" spans="2:30" s="3" customFormat="1">
      <c r="B311" s="4"/>
      <c r="C311" s="6"/>
      <c r="D311" s="6"/>
      <c r="E311" s="6"/>
      <c r="F311" s="6"/>
      <c r="G311" s="6"/>
      <c r="H311" s="12"/>
      <c r="I311" s="6"/>
      <c r="J311" s="6"/>
      <c r="K311" s="6"/>
      <c r="M311" s="12"/>
      <c r="N311" s="12"/>
      <c r="P311" s="6"/>
      <c r="T311" s="6"/>
      <c r="U311" s="14"/>
      <c r="V311" s="14"/>
      <c r="W311" s="14"/>
      <c r="X311" s="237"/>
      <c r="AB311" s="6"/>
      <c r="AD311" s="6"/>
    </row>
    <row r="312" spans="2:30" s="3" customFormat="1">
      <c r="B312" s="4"/>
      <c r="C312" s="6"/>
      <c r="D312" s="6"/>
      <c r="E312" s="6"/>
      <c r="F312" s="6"/>
      <c r="G312" s="6"/>
      <c r="H312" s="12"/>
      <c r="I312" s="6"/>
      <c r="J312" s="6"/>
      <c r="K312" s="6"/>
      <c r="M312" s="12"/>
      <c r="N312" s="12"/>
      <c r="P312" s="6"/>
      <c r="T312" s="6"/>
      <c r="U312" s="14"/>
      <c r="V312" s="14"/>
      <c r="W312" s="14"/>
      <c r="X312" s="237"/>
      <c r="AB312" s="6"/>
      <c r="AD312" s="6"/>
    </row>
    <row r="313" spans="2:30" s="3" customFormat="1">
      <c r="B313" s="4"/>
      <c r="C313" s="6"/>
      <c r="D313" s="6"/>
      <c r="E313" s="6"/>
      <c r="F313" s="6"/>
      <c r="G313" s="6"/>
      <c r="H313" s="12"/>
      <c r="I313" s="6"/>
      <c r="J313" s="6"/>
      <c r="K313" s="6"/>
      <c r="M313" s="12"/>
      <c r="N313" s="12"/>
      <c r="P313" s="6"/>
      <c r="T313" s="6"/>
      <c r="U313" s="14"/>
      <c r="V313" s="14"/>
      <c r="W313" s="14"/>
      <c r="X313" s="237"/>
      <c r="AB313" s="6"/>
      <c r="AD313" s="6"/>
    </row>
    <row r="314" spans="2:30" s="3" customFormat="1">
      <c r="B314" s="4"/>
      <c r="C314" s="6"/>
      <c r="D314" s="6"/>
      <c r="E314" s="6"/>
      <c r="F314" s="6"/>
      <c r="G314" s="6"/>
      <c r="H314" s="12"/>
      <c r="I314" s="6"/>
      <c r="J314" s="6"/>
      <c r="K314" s="6"/>
      <c r="M314" s="12"/>
      <c r="N314" s="12"/>
      <c r="P314" s="6"/>
      <c r="T314" s="6"/>
      <c r="U314" s="14"/>
      <c r="V314" s="14"/>
      <c r="W314" s="14"/>
      <c r="X314" s="237"/>
      <c r="AB314" s="6"/>
      <c r="AD314" s="6"/>
    </row>
    <row r="315" spans="2:30" s="3" customFormat="1">
      <c r="B315" s="4"/>
      <c r="C315" s="6"/>
      <c r="D315" s="6"/>
      <c r="E315" s="6"/>
      <c r="F315" s="6"/>
      <c r="G315" s="6"/>
      <c r="H315" s="12"/>
      <c r="I315" s="6"/>
      <c r="J315" s="6"/>
      <c r="K315" s="6"/>
      <c r="M315" s="12"/>
      <c r="N315" s="12"/>
      <c r="P315" s="6"/>
      <c r="T315" s="6"/>
      <c r="U315" s="14"/>
      <c r="V315" s="14"/>
      <c r="W315" s="14"/>
      <c r="X315" s="237"/>
      <c r="AB315" s="6"/>
      <c r="AD315" s="6"/>
    </row>
    <row r="316" spans="2:30" s="3" customFormat="1">
      <c r="B316" s="4"/>
      <c r="C316" s="6"/>
      <c r="D316" s="6"/>
      <c r="E316" s="6"/>
      <c r="F316" s="6"/>
      <c r="G316" s="6"/>
      <c r="H316" s="12"/>
      <c r="I316" s="6"/>
      <c r="J316" s="6"/>
      <c r="K316" s="6"/>
      <c r="M316" s="12"/>
      <c r="N316" s="12"/>
      <c r="P316" s="6"/>
      <c r="T316" s="6"/>
      <c r="U316" s="14"/>
      <c r="V316" s="14"/>
      <c r="W316" s="14"/>
      <c r="X316" s="237"/>
      <c r="AB316" s="6"/>
      <c r="AD316" s="6"/>
    </row>
    <row r="317" spans="2:30" s="3" customFormat="1">
      <c r="B317" s="4"/>
      <c r="C317" s="6"/>
      <c r="D317" s="6"/>
      <c r="E317" s="6"/>
      <c r="F317" s="6"/>
      <c r="G317" s="6"/>
      <c r="I317" s="6"/>
      <c r="J317" s="6"/>
      <c r="K317" s="6"/>
      <c r="M317" s="12"/>
      <c r="N317" s="12"/>
      <c r="P317" s="6"/>
      <c r="T317" s="6"/>
      <c r="U317" s="14"/>
      <c r="V317" s="14"/>
      <c r="W317" s="14"/>
      <c r="X317" s="237"/>
      <c r="AB317" s="6"/>
      <c r="AD317" s="6"/>
    </row>
    <row r="318" spans="2:30" s="3" customFormat="1">
      <c r="B318" s="4"/>
      <c r="C318" s="6"/>
      <c r="D318" s="6"/>
      <c r="E318" s="6"/>
      <c r="F318" s="6"/>
      <c r="G318" s="6"/>
      <c r="I318" s="6"/>
      <c r="J318" s="6"/>
      <c r="K318" s="6"/>
      <c r="M318" s="12"/>
      <c r="N318" s="12"/>
      <c r="P318" s="6"/>
      <c r="T318" s="6"/>
      <c r="U318" s="14"/>
      <c r="V318" s="14"/>
      <c r="W318" s="14"/>
      <c r="X318" s="237"/>
      <c r="AB318" s="6"/>
      <c r="AD318" s="6"/>
    </row>
    <row r="319" spans="2:30" s="3" customFormat="1">
      <c r="B319" s="4"/>
      <c r="C319" s="6"/>
      <c r="D319" s="6"/>
      <c r="E319" s="6"/>
      <c r="F319" s="6"/>
      <c r="G319" s="6"/>
      <c r="I319" s="6"/>
      <c r="J319" s="6"/>
      <c r="K319" s="6"/>
      <c r="M319" s="12"/>
      <c r="N319" s="12"/>
      <c r="P319" s="6"/>
      <c r="T319" s="6"/>
      <c r="U319" s="14"/>
      <c r="V319" s="14"/>
      <c r="W319" s="14"/>
      <c r="X319" s="237"/>
      <c r="AB319" s="6"/>
      <c r="AD319" s="6"/>
    </row>
    <row r="320" spans="2:30" s="3" customFormat="1">
      <c r="B320" s="4"/>
      <c r="C320" s="6"/>
      <c r="D320" s="6"/>
      <c r="E320" s="6"/>
      <c r="F320" s="6"/>
      <c r="G320" s="6"/>
      <c r="I320" s="6"/>
      <c r="J320" s="6"/>
      <c r="K320" s="6"/>
      <c r="M320" s="12"/>
      <c r="N320" s="12"/>
      <c r="P320" s="6"/>
      <c r="T320" s="6"/>
      <c r="U320" s="14"/>
      <c r="V320" s="14"/>
      <c r="W320" s="14"/>
      <c r="X320" s="237"/>
      <c r="AB320" s="6"/>
      <c r="AD320" s="6"/>
    </row>
    <row r="321" spans="2:30" s="3" customFormat="1">
      <c r="B321" s="4"/>
      <c r="C321" s="6"/>
      <c r="D321" s="6"/>
      <c r="E321" s="6"/>
      <c r="F321" s="6"/>
      <c r="G321" s="6"/>
      <c r="I321" s="6"/>
      <c r="J321" s="6"/>
      <c r="K321" s="6"/>
      <c r="M321" s="12"/>
      <c r="N321" s="12"/>
      <c r="P321" s="6"/>
      <c r="T321" s="6"/>
      <c r="U321" s="14"/>
      <c r="V321" s="14"/>
      <c r="W321" s="14"/>
      <c r="X321" s="237"/>
      <c r="AB321" s="6"/>
      <c r="AD321" s="6"/>
    </row>
    <row r="322" spans="2:30" s="3" customFormat="1">
      <c r="B322" s="4"/>
      <c r="C322" s="6"/>
      <c r="D322" s="6"/>
      <c r="E322" s="6"/>
      <c r="F322" s="6"/>
      <c r="G322" s="6"/>
      <c r="I322" s="6"/>
      <c r="J322" s="6"/>
      <c r="K322" s="6"/>
      <c r="M322" s="12"/>
      <c r="N322" s="12"/>
      <c r="P322" s="6"/>
      <c r="T322" s="6"/>
      <c r="U322" s="14"/>
      <c r="V322" s="14"/>
      <c r="W322" s="14"/>
      <c r="X322" s="237"/>
      <c r="AB322" s="6"/>
      <c r="AD322" s="6"/>
    </row>
    <row r="323" spans="2:30" s="3" customFormat="1">
      <c r="B323" s="4"/>
      <c r="C323" s="6"/>
      <c r="D323" s="6"/>
      <c r="E323" s="6"/>
      <c r="F323" s="6"/>
      <c r="G323" s="6"/>
      <c r="I323" s="6"/>
      <c r="J323" s="6"/>
      <c r="K323" s="6"/>
      <c r="M323" s="12"/>
      <c r="N323" s="12"/>
      <c r="P323" s="6"/>
      <c r="T323" s="6"/>
      <c r="U323" s="14"/>
      <c r="V323" s="14"/>
      <c r="W323" s="14"/>
      <c r="X323" s="237"/>
      <c r="AB323" s="6"/>
      <c r="AD323" s="6"/>
    </row>
    <row r="324" spans="2:30" s="3" customFormat="1">
      <c r="B324" s="4"/>
      <c r="C324" s="6"/>
      <c r="D324" s="6"/>
      <c r="E324" s="6"/>
      <c r="F324" s="6"/>
      <c r="G324" s="6"/>
      <c r="I324" s="6"/>
      <c r="J324" s="6"/>
      <c r="K324" s="6"/>
      <c r="M324" s="12"/>
      <c r="N324" s="12"/>
      <c r="P324" s="6"/>
      <c r="T324" s="6"/>
      <c r="U324" s="14"/>
      <c r="V324" s="14"/>
      <c r="W324" s="14"/>
      <c r="X324" s="237"/>
      <c r="AB324" s="6"/>
      <c r="AD324" s="6"/>
    </row>
    <row r="325" spans="2:30" s="3" customFormat="1">
      <c r="B325" s="4"/>
      <c r="C325" s="6"/>
      <c r="D325" s="6"/>
      <c r="E325" s="6"/>
      <c r="F325" s="6"/>
      <c r="G325" s="6"/>
      <c r="I325" s="6"/>
      <c r="J325" s="6"/>
      <c r="K325" s="6"/>
      <c r="M325" s="12"/>
      <c r="N325" s="12"/>
      <c r="P325" s="6"/>
      <c r="T325" s="6"/>
      <c r="U325" s="14"/>
      <c r="V325" s="14"/>
      <c r="W325" s="14"/>
      <c r="X325" s="237"/>
      <c r="AB325" s="6"/>
      <c r="AD325" s="6"/>
    </row>
    <row r="326" spans="2:30" s="3" customFormat="1">
      <c r="B326" s="4"/>
      <c r="C326" s="6"/>
      <c r="D326" s="6"/>
      <c r="E326" s="6"/>
      <c r="F326" s="6"/>
      <c r="G326" s="6"/>
      <c r="I326" s="6"/>
      <c r="J326" s="6"/>
      <c r="K326" s="6"/>
      <c r="M326" s="12"/>
      <c r="N326" s="12"/>
      <c r="P326" s="6"/>
      <c r="T326" s="6"/>
      <c r="U326" s="14"/>
      <c r="V326" s="14"/>
      <c r="W326" s="14"/>
      <c r="X326" s="237"/>
      <c r="AB326" s="6"/>
      <c r="AD326" s="6"/>
    </row>
    <row r="327" spans="2:30" s="3" customFormat="1">
      <c r="B327" s="4"/>
      <c r="C327" s="6"/>
      <c r="D327" s="6"/>
      <c r="E327" s="6"/>
      <c r="F327" s="6"/>
      <c r="G327" s="6"/>
      <c r="I327" s="6"/>
      <c r="J327" s="6"/>
      <c r="K327" s="6"/>
      <c r="M327" s="12"/>
      <c r="N327" s="12"/>
      <c r="P327" s="6"/>
      <c r="T327" s="6"/>
      <c r="U327" s="14"/>
      <c r="V327" s="14"/>
      <c r="W327" s="14"/>
      <c r="X327" s="237"/>
      <c r="AB327" s="6"/>
      <c r="AD327" s="6"/>
    </row>
    <row r="328" spans="2:30" s="3" customFormat="1">
      <c r="B328" s="4"/>
      <c r="C328" s="6"/>
      <c r="D328" s="6"/>
      <c r="E328" s="6"/>
      <c r="F328" s="6"/>
      <c r="G328" s="6"/>
      <c r="I328" s="6"/>
      <c r="J328" s="6"/>
      <c r="K328" s="6"/>
      <c r="M328" s="12"/>
      <c r="N328" s="12"/>
      <c r="P328" s="6"/>
      <c r="T328" s="6"/>
      <c r="U328" s="14"/>
      <c r="V328" s="14"/>
      <c r="W328" s="14"/>
      <c r="X328" s="237"/>
      <c r="AB328" s="6"/>
      <c r="AD328" s="6"/>
    </row>
    <row r="329" spans="2:30" s="3" customFormat="1">
      <c r="B329" s="4"/>
      <c r="C329" s="6"/>
      <c r="D329" s="6"/>
      <c r="E329" s="6"/>
      <c r="F329" s="6"/>
      <c r="G329" s="6"/>
      <c r="I329" s="6"/>
      <c r="J329" s="6"/>
      <c r="K329" s="6"/>
      <c r="M329" s="12"/>
      <c r="N329" s="12"/>
      <c r="P329" s="6"/>
      <c r="T329" s="6"/>
      <c r="U329" s="14"/>
      <c r="V329" s="14"/>
      <c r="W329" s="14"/>
      <c r="X329" s="237"/>
      <c r="AB329" s="6"/>
      <c r="AD329" s="6"/>
    </row>
    <row r="330" spans="2:30" s="3" customFormat="1">
      <c r="B330" s="4"/>
      <c r="C330" s="6"/>
      <c r="D330" s="6"/>
      <c r="E330" s="6"/>
      <c r="F330" s="6"/>
      <c r="G330" s="6"/>
      <c r="I330" s="6"/>
      <c r="J330" s="6"/>
      <c r="K330" s="6"/>
      <c r="M330" s="12"/>
      <c r="N330" s="12"/>
      <c r="P330" s="6"/>
      <c r="T330" s="6"/>
      <c r="U330" s="14"/>
      <c r="V330" s="14"/>
      <c r="W330" s="14"/>
      <c r="X330" s="237"/>
      <c r="AB330" s="6"/>
      <c r="AD330" s="6"/>
    </row>
    <row r="331" spans="2:30" s="3" customFormat="1">
      <c r="B331" s="4"/>
      <c r="C331" s="6"/>
      <c r="D331" s="6"/>
      <c r="E331" s="6"/>
      <c r="F331" s="6"/>
      <c r="G331" s="6"/>
      <c r="I331" s="6"/>
      <c r="J331" s="6"/>
      <c r="K331" s="6"/>
      <c r="M331" s="12"/>
      <c r="N331" s="12"/>
      <c r="P331" s="6"/>
      <c r="T331" s="6"/>
      <c r="U331" s="14"/>
      <c r="V331" s="14"/>
      <c r="W331" s="14"/>
      <c r="X331" s="237"/>
      <c r="AB331" s="6"/>
      <c r="AD331" s="6"/>
    </row>
    <row r="332" spans="2:30" s="3" customFormat="1">
      <c r="B332" s="4"/>
      <c r="C332" s="6"/>
      <c r="D332" s="6"/>
      <c r="E332" s="6"/>
      <c r="F332" s="6"/>
      <c r="G332" s="6"/>
      <c r="I332" s="6"/>
      <c r="J332" s="6"/>
      <c r="K332" s="6"/>
      <c r="M332" s="12"/>
      <c r="N332" s="12"/>
      <c r="P332" s="6"/>
      <c r="T332" s="6"/>
      <c r="U332" s="14"/>
      <c r="V332" s="14"/>
      <c r="W332" s="14"/>
      <c r="X332" s="237"/>
      <c r="AB332" s="6"/>
      <c r="AD332" s="6"/>
    </row>
    <row r="333" spans="2:30" s="3" customFormat="1">
      <c r="B333" s="4"/>
      <c r="C333" s="6"/>
      <c r="D333" s="6"/>
      <c r="E333" s="6"/>
      <c r="F333" s="6"/>
      <c r="G333" s="6"/>
      <c r="I333" s="6"/>
      <c r="J333" s="6"/>
      <c r="K333" s="6"/>
      <c r="M333" s="12"/>
      <c r="N333" s="12"/>
      <c r="P333" s="6"/>
      <c r="T333" s="6"/>
      <c r="U333" s="14"/>
      <c r="V333" s="14"/>
      <c r="W333" s="14"/>
      <c r="X333" s="237"/>
      <c r="AB333" s="6"/>
      <c r="AD333" s="6"/>
    </row>
    <row r="334" spans="2:30" s="3" customFormat="1">
      <c r="B334" s="4"/>
      <c r="C334" s="6"/>
      <c r="D334" s="6"/>
      <c r="E334" s="6"/>
      <c r="F334" s="6"/>
      <c r="G334" s="6"/>
      <c r="I334" s="6"/>
      <c r="J334" s="6"/>
      <c r="K334" s="6"/>
      <c r="M334" s="12"/>
      <c r="N334" s="12"/>
      <c r="P334" s="6"/>
      <c r="T334" s="6"/>
      <c r="U334" s="14"/>
      <c r="V334" s="14"/>
      <c r="W334" s="14"/>
      <c r="X334" s="237"/>
      <c r="AB334" s="6"/>
      <c r="AD334" s="6"/>
    </row>
    <row r="335" spans="2:30" s="3" customFormat="1">
      <c r="B335" s="4"/>
      <c r="C335" s="6"/>
      <c r="D335" s="6"/>
      <c r="E335" s="6"/>
      <c r="F335" s="6"/>
      <c r="G335" s="6"/>
      <c r="I335" s="6"/>
      <c r="J335" s="6"/>
      <c r="K335" s="6"/>
      <c r="M335" s="12"/>
      <c r="N335" s="12"/>
      <c r="P335" s="6"/>
      <c r="T335" s="6"/>
      <c r="U335" s="14"/>
      <c r="V335" s="14"/>
      <c r="W335" s="14"/>
      <c r="X335" s="237"/>
      <c r="AB335" s="6"/>
      <c r="AD335" s="6"/>
    </row>
    <row r="336" spans="2:30" s="3" customFormat="1">
      <c r="B336" s="4"/>
      <c r="C336" s="6"/>
      <c r="D336" s="6"/>
      <c r="E336" s="6"/>
      <c r="F336" s="6"/>
      <c r="G336" s="6"/>
      <c r="I336" s="6"/>
      <c r="J336" s="6"/>
      <c r="K336" s="6"/>
      <c r="M336" s="12"/>
      <c r="N336" s="12"/>
      <c r="P336" s="6"/>
      <c r="T336" s="6"/>
      <c r="U336" s="14"/>
      <c r="V336" s="14"/>
      <c r="W336" s="14"/>
      <c r="X336" s="237"/>
      <c r="AB336" s="6"/>
      <c r="AD336" s="6"/>
    </row>
    <row r="337" spans="2:30" s="3" customFormat="1">
      <c r="B337" s="4"/>
      <c r="C337" s="6"/>
      <c r="D337" s="6"/>
      <c r="E337" s="6"/>
      <c r="F337" s="6"/>
      <c r="G337" s="6"/>
      <c r="I337" s="6"/>
      <c r="J337" s="6"/>
      <c r="K337" s="6"/>
      <c r="M337" s="12"/>
      <c r="N337" s="12"/>
      <c r="P337" s="6"/>
      <c r="T337" s="6"/>
      <c r="U337" s="14"/>
      <c r="V337" s="14"/>
      <c r="W337" s="14"/>
      <c r="X337" s="237"/>
      <c r="AB337" s="6"/>
      <c r="AD337" s="6"/>
    </row>
    <row r="338" spans="2:30" s="3" customFormat="1">
      <c r="B338" s="4"/>
      <c r="C338" s="6"/>
      <c r="D338" s="6"/>
      <c r="E338" s="6"/>
      <c r="F338" s="6"/>
      <c r="G338" s="6"/>
      <c r="I338" s="6"/>
      <c r="J338" s="6"/>
      <c r="K338" s="6"/>
      <c r="M338" s="12"/>
      <c r="N338" s="12"/>
      <c r="P338" s="6"/>
      <c r="T338" s="6"/>
      <c r="U338" s="14"/>
      <c r="V338" s="14"/>
      <c r="W338" s="14"/>
      <c r="X338" s="237"/>
      <c r="AB338" s="6"/>
      <c r="AD338" s="6"/>
    </row>
    <row r="339" spans="2:30" s="3" customFormat="1">
      <c r="B339" s="4"/>
      <c r="C339" s="6"/>
      <c r="D339" s="6"/>
      <c r="E339" s="6"/>
      <c r="F339" s="6"/>
      <c r="G339" s="6"/>
      <c r="I339" s="6"/>
      <c r="J339" s="6"/>
      <c r="K339" s="6"/>
      <c r="M339" s="12"/>
      <c r="N339" s="12"/>
      <c r="P339" s="6"/>
      <c r="T339" s="6"/>
      <c r="U339" s="14"/>
      <c r="V339" s="14"/>
      <c r="W339" s="14"/>
      <c r="X339" s="237"/>
      <c r="AB339" s="6"/>
      <c r="AD339" s="6"/>
    </row>
    <row r="340" spans="2:30" s="3" customFormat="1">
      <c r="B340" s="4"/>
      <c r="C340" s="6"/>
      <c r="D340" s="6"/>
      <c r="E340" s="6"/>
      <c r="F340" s="6"/>
      <c r="G340" s="6"/>
      <c r="I340" s="6"/>
      <c r="J340" s="6"/>
      <c r="K340" s="6"/>
      <c r="M340" s="12"/>
      <c r="N340" s="12"/>
      <c r="P340" s="6"/>
      <c r="T340" s="6"/>
      <c r="U340" s="14"/>
      <c r="V340" s="14"/>
      <c r="W340" s="14"/>
      <c r="X340" s="237"/>
      <c r="AB340" s="6"/>
      <c r="AD340" s="6"/>
    </row>
    <row r="341" spans="2:30" s="3" customFormat="1">
      <c r="B341" s="4"/>
      <c r="C341" s="6"/>
      <c r="D341" s="6"/>
      <c r="E341" s="6"/>
      <c r="F341" s="6"/>
      <c r="G341" s="6"/>
      <c r="I341" s="6"/>
      <c r="J341" s="6"/>
      <c r="K341" s="6"/>
      <c r="M341" s="12"/>
      <c r="N341" s="12"/>
      <c r="P341" s="6"/>
      <c r="T341" s="6"/>
      <c r="U341" s="14"/>
      <c r="V341" s="14"/>
      <c r="W341" s="14"/>
      <c r="X341" s="237"/>
      <c r="AB341" s="6"/>
      <c r="AD341" s="6"/>
    </row>
    <row r="342" spans="2:30" s="3" customFormat="1">
      <c r="B342" s="4"/>
      <c r="C342" s="6"/>
      <c r="D342" s="6"/>
      <c r="E342" s="6"/>
      <c r="F342" s="6"/>
      <c r="G342" s="6"/>
      <c r="I342" s="6"/>
      <c r="J342" s="6"/>
      <c r="K342" s="6"/>
      <c r="M342" s="12"/>
      <c r="N342" s="12"/>
      <c r="P342" s="6"/>
      <c r="T342" s="6"/>
      <c r="U342" s="14"/>
      <c r="V342" s="14"/>
      <c r="W342" s="14"/>
      <c r="X342" s="237"/>
      <c r="AB342" s="6"/>
      <c r="AD342" s="6"/>
    </row>
    <row r="343" spans="2:30" s="3" customFormat="1">
      <c r="B343" s="4"/>
      <c r="C343" s="6"/>
      <c r="D343" s="6"/>
      <c r="E343" s="6"/>
      <c r="F343" s="6"/>
      <c r="G343" s="6"/>
      <c r="I343" s="6"/>
      <c r="J343" s="6"/>
      <c r="K343" s="6"/>
      <c r="M343" s="12"/>
      <c r="N343" s="12"/>
      <c r="P343" s="6"/>
      <c r="T343" s="6"/>
      <c r="U343" s="14"/>
      <c r="V343" s="14"/>
      <c r="W343" s="14"/>
      <c r="X343" s="237"/>
      <c r="AB343" s="6"/>
      <c r="AD343" s="6"/>
    </row>
    <row r="344" spans="2:30" s="3" customFormat="1">
      <c r="B344" s="4"/>
      <c r="C344" s="6"/>
      <c r="D344" s="6"/>
      <c r="E344" s="6"/>
      <c r="F344" s="6"/>
      <c r="G344" s="6"/>
      <c r="I344" s="6"/>
      <c r="J344" s="6"/>
      <c r="K344" s="6"/>
      <c r="M344" s="12"/>
      <c r="N344" s="12"/>
      <c r="P344" s="6"/>
      <c r="T344" s="6"/>
      <c r="U344" s="14"/>
      <c r="V344" s="14"/>
      <c r="W344" s="14"/>
      <c r="X344" s="237"/>
      <c r="AB344" s="6"/>
      <c r="AD344" s="6"/>
    </row>
    <row r="345" spans="2:30" s="3" customFormat="1">
      <c r="B345" s="4"/>
      <c r="C345" s="6"/>
      <c r="D345" s="6"/>
      <c r="E345" s="6"/>
      <c r="F345" s="6"/>
      <c r="G345" s="6"/>
      <c r="I345" s="6"/>
      <c r="J345" s="6"/>
      <c r="K345" s="6"/>
      <c r="M345" s="12"/>
      <c r="N345" s="12"/>
      <c r="P345" s="6"/>
      <c r="T345" s="6"/>
      <c r="U345" s="14"/>
      <c r="V345" s="14"/>
      <c r="W345" s="14"/>
      <c r="X345" s="237"/>
      <c r="AB345" s="6"/>
      <c r="AD345" s="6"/>
    </row>
    <row r="346" spans="2:30" s="3" customFormat="1">
      <c r="B346" s="4"/>
      <c r="C346" s="6"/>
      <c r="D346" s="6"/>
      <c r="E346" s="6"/>
      <c r="F346" s="6"/>
      <c r="G346" s="6"/>
      <c r="I346" s="6"/>
      <c r="J346" s="6"/>
      <c r="K346" s="6"/>
      <c r="M346" s="12"/>
      <c r="N346" s="12"/>
      <c r="P346" s="6"/>
      <c r="T346" s="6"/>
      <c r="U346" s="14"/>
      <c r="V346" s="14"/>
      <c r="W346" s="14"/>
      <c r="X346" s="237"/>
      <c r="AB346" s="6"/>
      <c r="AD346" s="6"/>
    </row>
    <row r="347" spans="2:30" s="3" customFormat="1">
      <c r="B347" s="4"/>
      <c r="C347" s="6"/>
      <c r="D347" s="6"/>
      <c r="E347" s="6"/>
      <c r="F347" s="6"/>
      <c r="G347" s="6"/>
      <c r="I347" s="6"/>
      <c r="J347" s="6"/>
      <c r="K347" s="6"/>
      <c r="M347" s="12"/>
      <c r="N347" s="12"/>
      <c r="P347" s="6"/>
      <c r="T347" s="6"/>
      <c r="U347" s="14"/>
      <c r="V347" s="14"/>
      <c r="W347" s="14"/>
      <c r="X347" s="237"/>
      <c r="AB347" s="6"/>
      <c r="AD347" s="6"/>
    </row>
    <row r="348" spans="2:30" s="3" customFormat="1">
      <c r="B348" s="4"/>
      <c r="C348" s="6"/>
      <c r="D348" s="6"/>
      <c r="E348" s="6"/>
      <c r="F348" s="6"/>
      <c r="G348" s="6"/>
      <c r="I348" s="6"/>
      <c r="J348" s="6"/>
      <c r="K348" s="6"/>
      <c r="M348" s="12"/>
      <c r="N348" s="12"/>
      <c r="P348" s="6"/>
      <c r="T348" s="6"/>
      <c r="U348" s="14"/>
      <c r="V348" s="14"/>
      <c r="W348" s="14"/>
      <c r="X348" s="237"/>
      <c r="AB348" s="6"/>
      <c r="AD348" s="6"/>
    </row>
    <row r="349" spans="2:30" s="3" customFormat="1">
      <c r="B349" s="4"/>
      <c r="C349" s="6"/>
      <c r="D349" s="6"/>
      <c r="E349" s="6"/>
      <c r="F349" s="6"/>
      <c r="G349" s="6"/>
      <c r="I349" s="6"/>
      <c r="J349" s="6"/>
      <c r="K349" s="6"/>
      <c r="M349" s="12"/>
      <c r="N349" s="12"/>
      <c r="P349" s="6"/>
      <c r="T349" s="6"/>
      <c r="U349" s="14"/>
      <c r="V349" s="14"/>
      <c r="W349" s="14"/>
      <c r="X349" s="237"/>
      <c r="AB349" s="6"/>
      <c r="AD349" s="6"/>
    </row>
    <row r="350" spans="2:30" s="3" customFormat="1">
      <c r="B350" s="4"/>
      <c r="C350" s="6"/>
      <c r="D350" s="6"/>
      <c r="E350" s="6"/>
      <c r="F350" s="6"/>
      <c r="G350" s="6"/>
      <c r="I350" s="6"/>
      <c r="J350" s="6"/>
      <c r="K350" s="6"/>
      <c r="M350" s="12"/>
      <c r="N350" s="12"/>
      <c r="P350" s="6"/>
      <c r="T350" s="6"/>
      <c r="U350" s="14"/>
      <c r="V350" s="14"/>
      <c r="W350" s="14"/>
      <c r="X350" s="237"/>
      <c r="AB350" s="6"/>
      <c r="AD350" s="6"/>
    </row>
    <row r="351" spans="2:30" s="3" customFormat="1">
      <c r="B351" s="4"/>
      <c r="C351" s="6"/>
      <c r="D351" s="6"/>
      <c r="E351" s="6"/>
      <c r="F351" s="6"/>
      <c r="G351" s="6"/>
      <c r="I351" s="6"/>
      <c r="J351" s="6"/>
      <c r="K351" s="6"/>
      <c r="M351" s="12"/>
      <c r="N351" s="12"/>
      <c r="P351" s="6"/>
      <c r="T351" s="6"/>
      <c r="U351" s="14"/>
      <c r="V351" s="14"/>
      <c r="W351" s="14"/>
      <c r="X351" s="237"/>
      <c r="AB351" s="6"/>
      <c r="AD351" s="6"/>
    </row>
    <row r="352" spans="2:30" s="3" customFormat="1">
      <c r="B352" s="4"/>
      <c r="C352" s="6"/>
      <c r="D352" s="6"/>
      <c r="E352" s="6"/>
      <c r="F352" s="6"/>
      <c r="G352" s="6"/>
      <c r="I352" s="6"/>
      <c r="J352" s="6"/>
      <c r="K352" s="6"/>
      <c r="M352" s="12"/>
      <c r="N352" s="12"/>
      <c r="P352" s="6"/>
      <c r="T352" s="6"/>
      <c r="U352" s="14"/>
      <c r="V352" s="14"/>
      <c r="W352" s="14"/>
      <c r="X352" s="237"/>
      <c r="AB352" s="6"/>
      <c r="AD352" s="6"/>
    </row>
    <row r="353" spans="2:30" s="3" customFormat="1">
      <c r="B353" s="4"/>
      <c r="C353" s="6"/>
      <c r="D353" s="6"/>
      <c r="E353" s="6"/>
      <c r="F353" s="6"/>
      <c r="G353" s="6"/>
      <c r="I353" s="6"/>
      <c r="J353" s="6"/>
      <c r="K353" s="6"/>
      <c r="M353" s="12"/>
      <c r="N353" s="12"/>
      <c r="P353" s="6"/>
      <c r="T353" s="6"/>
      <c r="U353" s="14"/>
      <c r="V353" s="14"/>
      <c r="W353" s="14"/>
      <c r="X353" s="237"/>
      <c r="AB353" s="6"/>
      <c r="AD353" s="6"/>
    </row>
    <row r="354" spans="2:30" s="3" customFormat="1">
      <c r="B354" s="4"/>
      <c r="C354" s="6"/>
      <c r="D354" s="6"/>
      <c r="E354" s="6"/>
      <c r="F354" s="6"/>
      <c r="G354" s="6"/>
      <c r="I354" s="6"/>
      <c r="J354" s="6"/>
      <c r="K354" s="6"/>
      <c r="M354" s="12"/>
      <c r="N354" s="12"/>
      <c r="P354" s="6"/>
      <c r="T354" s="6"/>
      <c r="U354" s="14"/>
      <c r="V354" s="14"/>
      <c r="W354" s="14"/>
      <c r="X354" s="237"/>
      <c r="AB354" s="6"/>
      <c r="AD354" s="6"/>
    </row>
    <row r="355" spans="2:30" s="3" customFormat="1">
      <c r="B355" s="4"/>
      <c r="C355" s="6"/>
      <c r="D355" s="6"/>
      <c r="E355" s="6"/>
      <c r="F355" s="6"/>
      <c r="G355" s="6"/>
      <c r="I355" s="6"/>
      <c r="J355" s="6"/>
      <c r="K355" s="6"/>
      <c r="M355" s="12"/>
      <c r="N355" s="12"/>
      <c r="P355" s="6"/>
      <c r="T355" s="6"/>
      <c r="U355" s="14"/>
      <c r="V355" s="14"/>
      <c r="W355" s="14"/>
      <c r="X355" s="237"/>
      <c r="AB355" s="6"/>
      <c r="AD355" s="6"/>
    </row>
    <row r="356" spans="2:30" s="3" customFormat="1">
      <c r="B356" s="4"/>
      <c r="C356" s="6"/>
      <c r="D356" s="6"/>
      <c r="E356" s="6"/>
      <c r="F356" s="6"/>
      <c r="G356" s="6"/>
      <c r="I356" s="6"/>
      <c r="J356" s="6"/>
      <c r="K356" s="6"/>
      <c r="M356" s="12"/>
      <c r="N356" s="12"/>
      <c r="P356" s="6"/>
      <c r="T356" s="6"/>
      <c r="U356" s="14"/>
      <c r="V356" s="14"/>
      <c r="W356" s="14"/>
      <c r="X356" s="237"/>
      <c r="AB356" s="6"/>
      <c r="AD356" s="6"/>
    </row>
    <row r="357" spans="2:30" s="3" customFormat="1">
      <c r="B357" s="4"/>
      <c r="C357" s="6"/>
      <c r="D357" s="6"/>
      <c r="E357" s="6"/>
      <c r="F357" s="6"/>
      <c r="G357" s="6"/>
      <c r="I357" s="6"/>
      <c r="J357" s="6"/>
      <c r="K357" s="6"/>
      <c r="M357" s="12"/>
      <c r="N357" s="12"/>
      <c r="P357" s="6"/>
      <c r="T357" s="6"/>
      <c r="U357" s="14"/>
      <c r="V357" s="14"/>
      <c r="W357" s="14"/>
      <c r="X357" s="237"/>
      <c r="AB357" s="6"/>
      <c r="AD357" s="6"/>
    </row>
    <row r="358" spans="2:30" s="3" customFormat="1">
      <c r="B358" s="4"/>
      <c r="C358" s="6"/>
      <c r="D358" s="6"/>
      <c r="E358" s="6"/>
      <c r="F358" s="6"/>
      <c r="G358" s="6"/>
      <c r="I358" s="6"/>
      <c r="J358" s="6"/>
      <c r="K358" s="6"/>
      <c r="M358" s="12"/>
      <c r="N358" s="12"/>
      <c r="P358" s="6"/>
      <c r="T358" s="6"/>
      <c r="U358" s="14"/>
      <c r="V358" s="14"/>
      <c r="W358" s="14"/>
      <c r="X358" s="237"/>
      <c r="AB358" s="6"/>
      <c r="AD358" s="6"/>
    </row>
    <row r="359" spans="2:30" s="3" customFormat="1">
      <c r="B359" s="4"/>
      <c r="C359" s="6"/>
      <c r="D359" s="6"/>
      <c r="E359" s="6"/>
      <c r="F359" s="6"/>
      <c r="G359" s="6"/>
      <c r="I359" s="6"/>
      <c r="J359" s="6"/>
      <c r="K359" s="6"/>
      <c r="M359" s="12"/>
      <c r="N359" s="12"/>
      <c r="P359" s="6"/>
      <c r="T359" s="6"/>
      <c r="U359" s="14"/>
      <c r="V359" s="14"/>
      <c r="W359" s="14"/>
      <c r="X359" s="237"/>
      <c r="AB359" s="6"/>
      <c r="AD359" s="6"/>
    </row>
    <row r="360" spans="2:30" s="3" customFormat="1">
      <c r="B360" s="4"/>
      <c r="C360" s="6"/>
      <c r="D360" s="6"/>
      <c r="E360" s="6"/>
      <c r="F360" s="6"/>
      <c r="G360" s="6"/>
      <c r="I360" s="6"/>
      <c r="J360" s="6"/>
      <c r="K360" s="6"/>
      <c r="M360" s="12"/>
      <c r="N360" s="12"/>
      <c r="P360" s="6"/>
      <c r="T360" s="6"/>
      <c r="U360" s="14"/>
      <c r="V360" s="14"/>
      <c r="W360" s="14"/>
      <c r="X360" s="237"/>
      <c r="AB360" s="6"/>
      <c r="AD360" s="6"/>
    </row>
    <row r="361" spans="2:30" s="3" customFormat="1">
      <c r="B361" s="4"/>
      <c r="C361" s="6"/>
      <c r="D361" s="6"/>
      <c r="E361" s="6"/>
      <c r="F361" s="6"/>
      <c r="G361" s="6"/>
      <c r="I361" s="6"/>
      <c r="J361" s="6"/>
      <c r="K361" s="6"/>
      <c r="M361" s="12"/>
      <c r="N361" s="12"/>
      <c r="P361" s="6"/>
      <c r="T361" s="6"/>
      <c r="U361" s="14"/>
      <c r="V361" s="14"/>
      <c r="W361" s="14"/>
      <c r="X361" s="237"/>
      <c r="AB361" s="6"/>
      <c r="AD361" s="6"/>
    </row>
    <row r="362" spans="2:30" s="3" customFormat="1">
      <c r="B362" s="4"/>
      <c r="C362" s="6"/>
      <c r="D362" s="6"/>
      <c r="E362" s="6"/>
      <c r="F362" s="6"/>
      <c r="G362" s="6"/>
      <c r="I362" s="6"/>
      <c r="J362" s="6"/>
      <c r="K362" s="6"/>
      <c r="M362" s="12"/>
      <c r="N362" s="12"/>
      <c r="P362" s="6"/>
      <c r="T362" s="6"/>
      <c r="U362" s="14"/>
      <c r="V362" s="14"/>
      <c r="W362" s="14"/>
      <c r="X362" s="237"/>
      <c r="AB362" s="6"/>
      <c r="AD362" s="6"/>
    </row>
    <row r="363" spans="2:30" s="3" customFormat="1">
      <c r="B363" s="4"/>
      <c r="C363" s="6"/>
      <c r="D363" s="6"/>
      <c r="E363" s="6"/>
      <c r="F363" s="6"/>
      <c r="G363" s="6"/>
      <c r="I363" s="6"/>
      <c r="J363" s="6"/>
      <c r="K363" s="6"/>
      <c r="P363" s="6"/>
      <c r="T363" s="6"/>
      <c r="U363" s="14"/>
      <c r="V363" s="14"/>
      <c r="W363" s="14"/>
      <c r="X363" s="237"/>
      <c r="AB363" s="6"/>
      <c r="AD363" s="6"/>
    </row>
    <row r="364" spans="2:30" s="3" customFormat="1">
      <c r="B364" s="4"/>
      <c r="C364" s="6"/>
      <c r="D364" s="6"/>
      <c r="E364" s="6"/>
      <c r="F364" s="6"/>
      <c r="G364" s="6"/>
      <c r="I364" s="6"/>
      <c r="J364" s="6"/>
      <c r="K364" s="6"/>
      <c r="P364" s="6"/>
      <c r="T364" s="6"/>
      <c r="U364" s="14"/>
      <c r="V364" s="14"/>
      <c r="W364" s="14"/>
      <c r="X364" s="237"/>
      <c r="AB364" s="6"/>
      <c r="AD364" s="6"/>
    </row>
    <row r="365" spans="2:30" s="3" customFormat="1">
      <c r="B365" s="4"/>
      <c r="C365" s="6"/>
      <c r="D365" s="6"/>
      <c r="E365" s="6"/>
      <c r="F365" s="6"/>
      <c r="G365" s="6"/>
      <c r="I365" s="6"/>
      <c r="J365" s="6"/>
      <c r="K365" s="6"/>
      <c r="P365" s="6"/>
      <c r="T365" s="6"/>
      <c r="U365" s="14"/>
      <c r="V365" s="14"/>
      <c r="W365" s="14"/>
      <c r="X365" s="237"/>
      <c r="AB365" s="6"/>
      <c r="AD365" s="6"/>
    </row>
    <row r="366" spans="2:30" s="3" customFormat="1">
      <c r="B366" s="4"/>
      <c r="C366" s="6"/>
      <c r="D366" s="6"/>
      <c r="E366" s="6"/>
      <c r="F366" s="6"/>
      <c r="G366" s="6"/>
      <c r="I366" s="6"/>
      <c r="J366" s="6"/>
      <c r="K366" s="6"/>
      <c r="P366" s="6"/>
      <c r="T366" s="6"/>
      <c r="U366" s="14"/>
      <c r="V366" s="14"/>
      <c r="W366" s="14"/>
      <c r="X366" s="237"/>
      <c r="AB366" s="6"/>
      <c r="AD366" s="6"/>
    </row>
    <row r="367" spans="2:30" s="3" customFormat="1">
      <c r="B367" s="4"/>
      <c r="C367" s="6"/>
      <c r="D367" s="6"/>
      <c r="E367" s="6"/>
      <c r="F367" s="6"/>
      <c r="G367" s="6"/>
      <c r="I367" s="6"/>
      <c r="J367" s="6"/>
      <c r="K367" s="6"/>
      <c r="P367" s="6"/>
      <c r="T367" s="6"/>
      <c r="U367" s="14"/>
      <c r="V367" s="14"/>
      <c r="W367" s="14"/>
      <c r="X367" s="237"/>
      <c r="AB367" s="6"/>
      <c r="AD367" s="6"/>
    </row>
    <row r="368" spans="2:30" s="3" customFormat="1">
      <c r="B368" s="4"/>
      <c r="C368" s="6"/>
      <c r="D368" s="6"/>
      <c r="E368" s="6"/>
      <c r="F368" s="6"/>
      <c r="G368" s="6"/>
      <c r="I368" s="6"/>
      <c r="J368" s="6"/>
      <c r="K368" s="6"/>
      <c r="P368" s="6"/>
      <c r="T368" s="6"/>
      <c r="U368" s="14"/>
      <c r="V368" s="14"/>
      <c r="W368" s="14"/>
      <c r="X368" s="237"/>
      <c r="AB368" s="6"/>
      <c r="AD368" s="6"/>
    </row>
    <row r="369" spans="2:30" s="3" customFormat="1">
      <c r="B369" s="4"/>
      <c r="C369" s="6"/>
      <c r="D369" s="6"/>
      <c r="E369" s="6"/>
      <c r="F369" s="6"/>
      <c r="G369" s="6"/>
      <c r="I369" s="6"/>
      <c r="J369" s="6"/>
      <c r="K369" s="6"/>
      <c r="P369" s="6"/>
      <c r="T369" s="6"/>
      <c r="U369" s="14"/>
      <c r="V369" s="14"/>
      <c r="W369" s="14"/>
      <c r="X369" s="237"/>
      <c r="AB369" s="6"/>
      <c r="AD369" s="6"/>
    </row>
    <row r="370" spans="2:30" s="3" customFormat="1">
      <c r="B370" s="4"/>
      <c r="C370" s="6"/>
      <c r="D370" s="6"/>
      <c r="E370" s="6"/>
      <c r="F370" s="6"/>
      <c r="G370" s="6"/>
      <c r="I370" s="6"/>
      <c r="J370" s="6"/>
      <c r="K370" s="6"/>
      <c r="P370" s="6"/>
      <c r="T370" s="6"/>
      <c r="U370" s="14"/>
      <c r="V370" s="14"/>
      <c r="W370" s="14"/>
      <c r="X370" s="237"/>
      <c r="AB370" s="6"/>
      <c r="AD370" s="6"/>
    </row>
    <row r="371" spans="2:30" s="3" customFormat="1">
      <c r="B371" s="4"/>
      <c r="C371" s="6"/>
      <c r="D371" s="6"/>
      <c r="E371" s="6"/>
      <c r="F371" s="6"/>
      <c r="G371" s="6"/>
      <c r="I371" s="6"/>
      <c r="J371" s="6"/>
      <c r="K371" s="6"/>
      <c r="P371" s="6"/>
      <c r="T371" s="6"/>
      <c r="U371" s="14"/>
      <c r="V371" s="14"/>
      <c r="W371" s="14"/>
      <c r="X371" s="237"/>
      <c r="AB371" s="6"/>
      <c r="AD371" s="6"/>
    </row>
    <row r="372" spans="2:30" s="3" customFormat="1">
      <c r="B372" s="4"/>
      <c r="C372" s="6"/>
      <c r="D372" s="6"/>
      <c r="E372" s="6"/>
      <c r="F372" s="6"/>
      <c r="G372" s="6"/>
      <c r="I372" s="6"/>
      <c r="J372" s="6"/>
      <c r="K372" s="6"/>
      <c r="P372" s="6"/>
      <c r="T372" s="6"/>
      <c r="U372" s="14"/>
      <c r="V372" s="14"/>
      <c r="W372" s="14"/>
      <c r="X372" s="237"/>
      <c r="AB372" s="6"/>
      <c r="AD372" s="6"/>
    </row>
    <row r="373" spans="2:30" s="3" customFormat="1">
      <c r="B373" s="4"/>
      <c r="C373" s="6"/>
      <c r="D373" s="6"/>
      <c r="E373" s="6"/>
      <c r="F373" s="6"/>
      <c r="G373" s="6"/>
      <c r="I373" s="6"/>
      <c r="J373" s="6"/>
      <c r="K373" s="6"/>
      <c r="P373" s="6"/>
      <c r="T373" s="6"/>
      <c r="U373" s="14"/>
      <c r="V373" s="14"/>
      <c r="W373" s="14"/>
      <c r="X373" s="237"/>
      <c r="AB373" s="6"/>
      <c r="AD373" s="6"/>
    </row>
    <row r="374" spans="2:30" s="3" customFormat="1">
      <c r="B374" s="4"/>
      <c r="C374" s="6"/>
      <c r="D374" s="6"/>
      <c r="E374" s="6"/>
      <c r="F374" s="6"/>
      <c r="G374" s="6"/>
      <c r="I374" s="6"/>
      <c r="J374" s="6"/>
      <c r="K374" s="6"/>
      <c r="P374" s="6"/>
      <c r="T374" s="6"/>
      <c r="U374" s="14"/>
      <c r="V374" s="14"/>
      <c r="W374" s="14"/>
      <c r="X374" s="237"/>
      <c r="AB374" s="6"/>
      <c r="AD374" s="6"/>
    </row>
    <row r="375" spans="2:30" s="3" customFormat="1">
      <c r="B375" s="4"/>
      <c r="C375" s="6"/>
      <c r="D375" s="6"/>
      <c r="E375" s="6"/>
      <c r="F375" s="6"/>
      <c r="G375" s="6"/>
      <c r="I375" s="6"/>
      <c r="J375" s="6"/>
      <c r="K375" s="6"/>
      <c r="P375" s="6"/>
      <c r="T375" s="6"/>
      <c r="U375" s="14"/>
      <c r="V375" s="14"/>
      <c r="W375" s="14"/>
      <c r="X375" s="237"/>
      <c r="AB375" s="6"/>
      <c r="AD375" s="6"/>
    </row>
    <row r="376" spans="2:30" s="3" customFormat="1">
      <c r="B376" s="4"/>
      <c r="C376" s="6"/>
      <c r="D376" s="6"/>
      <c r="E376" s="6"/>
      <c r="F376" s="6"/>
      <c r="G376" s="6"/>
      <c r="I376" s="6"/>
      <c r="J376" s="6"/>
      <c r="K376" s="6"/>
      <c r="P376" s="6"/>
      <c r="T376" s="6"/>
      <c r="U376" s="14"/>
      <c r="V376" s="14"/>
      <c r="W376" s="14"/>
      <c r="X376" s="237"/>
      <c r="AB376" s="6"/>
      <c r="AD376" s="6"/>
    </row>
    <row r="377" spans="2:30" s="3" customFormat="1">
      <c r="B377" s="4"/>
      <c r="C377" s="6"/>
      <c r="D377" s="6"/>
      <c r="E377" s="6"/>
      <c r="F377" s="6"/>
      <c r="G377" s="6"/>
      <c r="I377" s="6"/>
      <c r="J377" s="6"/>
      <c r="K377" s="6"/>
      <c r="P377" s="6"/>
      <c r="T377" s="6"/>
      <c r="U377" s="14"/>
      <c r="V377" s="14"/>
      <c r="W377" s="14"/>
      <c r="X377" s="237"/>
      <c r="AB377" s="6"/>
      <c r="AD377" s="6"/>
    </row>
    <row r="378" spans="2:30" s="3" customFormat="1">
      <c r="B378" s="4"/>
      <c r="C378" s="6"/>
      <c r="D378" s="6"/>
      <c r="E378" s="6"/>
      <c r="F378" s="6"/>
      <c r="G378" s="6"/>
      <c r="I378" s="6"/>
      <c r="J378" s="6"/>
      <c r="K378" s="6"/>
      <c r="P378" s="6"/>
      <c r="T378" s="6"/>
      <c r="U378" s="14"/>
      <c r="V378" s="14"/>
      <c r="W378" s="14"/>
      <c r="X378" s="237"/>
      <c r="AB378" s="6"/>
      <c r="AD378" s="6"/>
    </row>
    <row r="379" spans="2:30" s="3" customFormat="1">
      <c r="B379" s="4"/>
      <c r="C379" s="6"/>
      <c r="D379" s="6"/>
      <c r="E379" s="6"/>
      <c r="F379" s="6"/>
      <c r="G379" s="6"/>
      <c r="I379" s="6"/>
      <c r="J379" s="6"/>
      <c r="K379" s="6"/>
      <c r="P379" s="6"/>
      <c r="T379" s="6"/>
      <c r="U379" s="14"/>
      <c r="V379" s="14"/>
      <c r="W379" s="14"/>
      <c r="X379" s="237"/>
      <c r="AB379" s="6"/>
      <c r="AD379" s="6"/>
    </row>
    <row r="380" spans="2:30" s="3" customFormat="1">
      <c r="B380" s="4"/>
      <c r="C380" s="6"/>
      <c r="D380" s="6"/>
      <c r="E380" s="6"/>
      <c r="F380" s="6"/>
      <c r="G380" s="6"/>
      <c r="I380" s="6"/>
      <c r="J380" s="6"/>
      <c r="K380" s="6"/>
      <c r="P380" s="6"/>
      <c r="T380" s="6"/>
      <c r="U380" s="14"/>
      <c r="V380" s="14"/>
      <c r="W380" s="14"/>
      <c r="X380" s="237"/>
      <c r="AB380" s="6"/>
      <c r="AD380" s="6"/>
    </row>
    <row r="381" spans="2:30" s="3" customFormat="1">
      <c r="B381" s="4"/>
      <c r="C381" s="6"/>
      <c r="D381" s="6"/>
      <c r="E381" s="6"/>
      <c r="F381" s="6"/>
      <c r="G381" s="6"/>
      <c r="I381" s="6"/>
      <c r="J381" s="6"/>
      <c r="K381" s="6"/>
      <c r="P381" s="6"/>
      <c r="T381" s="6"/>
      <c r="U381" s="14"/>
      <c r="V381" s="14"/>
      <c r="W381" s="14"/>
      <c r="X381" s="237"/>
      <c r="AB381" s="6"/>
      <c r="AD381" s="6"/>
    </row>
    <row r="382" spans="2:30" s="3" customFormat="1">
      <c r="B382" s="4"/>
      <c r="C382" s="6"/>
      <c r="D382" s="6"/>
      <c r="E382" s="6"/>
      <c r="F382" s="6"/>
      <c r="G382" s="6"/>
      <c r="I382" s="6"/>
      <c r="J382" s="6"/>
      <c r="K382" s="6"/>
      <c r="P382" s="6"/>
      <c r="T382" s="6"/>
      <c r="U382" s="14"/>
      <c r="V382" s="14"/>
      <c r="W382" s="14"/>
      <c r="X382" s="237"/>
      <c r="AB382" s="6"/>
      <c r="AD382" s="6"/>
    </row>
    <row r="383" spans="2:30" s="3" customFormat="1">
      <c r="B383" s="4"/>
      <c r="C383" s="6"/>
      <c r="D383" s="6"/>
      <c r="E383" s="6"/>
      <c r="F383" s="6"/>
      <c r="G383" s="6"/>
      <c r="I383" s="6"/>
      <c r="J383" s="6"/>
      <c r="K383" s="6"/>
      <c r="P383" s="6"/>
      <c r="T383" s="6"/>
      <c r="U383" s="14"/>
      <c r="V383" s="14"/>
      <c r="W383" s="14"/>
      <c r="X383" s="237"/>
      <c r="AB383" s="6"/>
      <c r="AD383" s="6"/>
    </row>
    <row r="384" spans="2:30" s="3" customFormat="1">
      <c r="B384" s="4"/>
      <c r="C384" s="6"/>
      <c r="D384" s="6"/>
      <c r="E384" s="6"/>
      <c r="F384" s="6"/>
      <c r="G384" s="6"/>
      <c r="I384" s="6"/>
      <c r="J384" s="6"/>
      <c r="K384" s="6"/>
      <c r="P384" s="6"/>
      <c r="T384" s="6"/>
      <c r="U384" s="14"/>
      <c r="V384" s="14"/>
      <c r="W384" s="14"/>
      <c r="X384" s="237"/>
      <c r="AB384" s="6"/>
      <c r="AD384" s="6"/>
    </row>
    <row r="385" spans="2:30" s="3" customFormat="1">
      <c r="B385" s="4"/>
      <c r="C385" s="6"/>
      <c r="D385" s="6"/>
      <c r="E385" s="6"/>
      <c r="F385" s="6"/>
      <c r="G385" s="6"/>
      <c r="I385" s="6"/>
      <c r="J385" s="6"/>
      <c r="K385" s="6"/>
      <c r="P385" s="6"/>
      <c r="T385" s="6"/>
      <c r="U385" s="14"/>
      <c r="V385" s="14"/>
      <c r="W385" s="14"/>
      <c r="X385" s="237"/>
      <c r="AB385" s="6"/>
      <c r="AD385" s="6"/>
    </row>
    <row r="386" spans="2:30" s="3" customFormat="1">
      <c r="B386" s="4"/>
      <c r="C386" s="6"/>
      <c r="D386" s="6"/>
      <c r="E386" s="6"/>
      <c r="F386" s="6"/>
      <c r="G386" s="6"/>
      <c r="I386" s="6"/>
      <c r="J386" s="6"/>
      <c r="K386" s="6"/>
      <c r="P386" s="6"/>
      <c r="T386" s="6"/>
      <c r="U386" s="14"/>
      <c r="V386" s="14"/>
      <c r="W386" s="14"/>
      <c r="X386" s="237"/>
      <c r="AB386" s="6"/>
      <c r="AD386" s="6"/>
    </row>
    <row r="387" spans="2:30" s="3" customFormat="1">
      <c r="B387" s="4"/>
      <c r="C387" s="6"/>
      <c r="D387" s="6"/>
      <c r="E387" s="6"/>
      <c r="F387" s="6"/>
      <c r="G387" s="6"/>
      <c r="I387" s="6"/>
      <c r="J387" s="6"/>
      <c r="K387" s="6"/>
      <c r="P387" s="6"/>
      <c r="T387" s="6"/>
      <c r="U387" s="14"/>
      <c r="V387" s="14"/>
      <c r="W387" s="14"/>
      <c r="X387" s="237"/>
      <c r="AB387" s="6"/>
      <c r="AD387" s="6"/>
    </row>
    <row r="388" spans="2:30" s="3" customFormat="1">
      <c r="B388" s="4"/>
      <c r="C388" s="6"/>
      <c r="D388" s="6"/>
      <c r="E388" s="6"/>
      <c r="F388" s="6"/>
      <c r="G388" s="6"/>
      <c r="I388" s="6"/>
      <c r="J388" s="6"/>
      <c r="K388" s="6"/>
      <c r="P388" s="6"/>
      <c r="T388" s="6"/>
      <c r="U388" s="14"/>
      <c r="V388" s="14"/>
      <c r="W388" s="14"/>
      <c r="X388" s="237"/>
      <c r="AB388" s="6"/>
      <c r="AD388" s="6"/>
    </row>
    <row r="389" spans="2:30" s="3" customFormat="1">
      <c r="B389" s="4"/>
      <c r="C389" s="6"/>
      <c r="D389" s="6"/>
      <c r="E389" s="6"/>
      <c r="F389" s="6"/>
      <c r="G389" s="6"/>
      <c r="I389" s="6"/>
      <c r="J389" s="6"/>
      <c r="K389" s="6"/>
      <c r="P389" s="6"/>
      <c r="T389" s="6"/>
      <c r="U389" s="14"/>
      <c r="V389" s="14"/>
      <c r="W389" s="14"/>
      <c r="X389" s="237"/>
      <c r="AB389" s="6"/>
      <c r="AD389" s="6"/>
    </row>
    <row r="390" spans="2:30" s="3" customFormat="1">
      <c r="B390" s="4"/>
      <c r="C390" s="6"/>
      <c r="D390" s="6"/>
      <c r="E390" s="6"/>
      <c r="F390" s="6"/>
      <c r="G390" s="6"/>
      <c r="I390" s="6"/>
      <c r="J390" s="6"/>
      <c r="K390" s="6"/>
      <c r="P390" s="6"/>
      <c r="T390" s="6"/>
      <c r="U390" s="14"/>
      <c r="V390" s="14"/>
      <c r="W390" s="14"/>
      <c r="X390" s="237"/>
      <c r="AB390" s="6"/>
      <c r="AD390" s="6"/>
    </row>
    <row r="391" spans="2:30" s="3" customFormat="1">
      <c r="B391" s="4"/>
      <c r="C391" s="6"/>
      <c r="D391" s="6"/>
      <c r="E391" s="6"/>
      <c r="F391" s="6"/>
      <c r="G391" s="6"/>
      <c r="I391" s="6"/>
      <c r="J391" s="6"/>
      <c r="K391" s="6"/>
      <c r="P391" s="6"/>
      <c r="T391" s="6"/>
      <c r="U391" s="14"/>
      <c r="V391" s="14"/>
      <c r="W391" s="14"/>
      <c r="X391" s="237"/>
      <c r="AB391" s="6"/>
      <c r="AD391" s="6"/>
    </row>
    <row r="392" spans="2:30" s="3" customFormat="1">
      <c r="B392" s="4"/>
      <c r="C392" s="6"/>
      <c r="D392" s="6"/>
      <c r="E392" s="6"/>
      <c r="F392" s="6"/>
      <c r="G392" s="6"/>
      <c r="I392" s="6"/>
      <c r="J392" s="6"/>
      <c r="K392" s="6"/>
      <c r="P392" s="6"/>
      <c r="T392" s="6"/>
      <c r="U392" s="14"/>
      <c r="V392" s="14"/>
      <c r="W392" s="14"/>
      <c r="X392" s="237"/>
      <c r="AB392" s="6"/>
      <c r="AD392" s="6"/>
    </row>
    <row r="393" spans="2:30" s="3" customFormat="1">
      <c r="B393" s="4"/>
      <c r="C393" s="6"/>
      <c r="D393" s="6"/>
      <c r="E393" s="6"/>
      <c r="F393" s="6"/>
      <c r="G393" s="6"/>
      <c r="I393" s="6"/>
      <c r="J393" s="6"/>
      <c r="K393" s="6"/>
      <c r="P393" s="6"/>
      <c r="T393" s="6"/>
      <c r="U393" s="14"/>
      <c r="V393" s="14"/>
      <c r="W393" s="14"/>
      <c r="X393" s="237"/>
      <c r="AB393" s="6"/>
      <c r="AD393" s="6"/>
    </row>
    <row r="394" spans="2:30" s="3" customFormat="1">
      <c r="B394" s="4"/>
      <c r="C394" s="6"/>
      <c r="D394" s="6"/>
      <c r="E394" s="6"/>
      <c r="F394" s="6"/>
      <c r="G394" s="6"/>
      <c r="I394" s="6"/>
      <c r="J394" s="6"/>
      <c r="K394" s="6"/>
      <c r="P394" s="6"/>
      <c r="T394" s="6"/>
      <c r="U394" s="14"/>
      <c r="V394" s="14"/>
      <c r="W394" s="14"/>
      <c r="X394" s="237"/>
      <c r="AB394" s="6"/>
      <c r="AD394" s="6"/>
    </row>
    <row r="395" spans="2:30" s="3" customFormat="1">
      <c r="B395" s="4"/>
      <c r="C395" s="6"/>
      <c r="D395" s="6"/>
      <c r="E395" s="6"/>
      <c r="F395" s="6"/>
      <c r="G395" s="6"/>
      <c r="I395" s="6"/>
      <c r="J395" s="6"/>
      <c r="K395" s="6"/>
      <c r="P395" s="6"/>
      <c r="T395" s="6"/>
      <c r="U395" s="14"/>
      <c r="V395" s="14"/>
      <c r="W395" s="14"/>
      <c r="X395" s="237"/>
      <c r="AB395" s="6"/>
      <c r="AD395" s="6"/>
    </row>
    <row r="396" spans="2:30" s="3" customFormat="1">
      <c r="B396" s="4"/>
      <c r="C396" s="6"/>
      <c r="D396" s="6"/>
      <c r="E396" s="6"/>
      <c r="F396" s="6"/>
      <c r="G396" s="6"/>
      <c r="I396" s="6"/>
      <c r="J396" s="6"/>
      <c r="K396" s="6"/>
      <c r="P396" s="6"/>
      <c r="T396" s="6"/>
      <c r="U396" s="14"/>
      <c r="V396" s="14"/>
      <c r="W396" s="14"/>
      <c r="X396" s="237"/>
      <c r="AB396" s="6"/>
      <c r="AD396" s="6"/>
    </row>
    <row r="397" spans="2:30" s="3" customFormat="1">
      <c r="B397" s="4"/>
      <c r="C397" s="6"/>
      <c r="D397" s="6"/>
      <c r="E397" s="6"/>
      <c r="F397" s="6"/>
      <c r="G397" s="6"/>
      <c r="I397" s="6"/>
      <c r="J397" s="6"/>
      <c r="K397" s="6"/>
      <c r="P397" s="6"/>
      <c r="T397" s="6"/>
      <c r="U397" s="14"/>
      <c r="V397" s="14"/>
      <c r="W397" s="14"/>
      <c r="X397" s="237"/>
      <c r="AB397" s="6"/>
      <c r="AD397" s="6"/>
    </row>
    <row r="398" spans="2:30" s="3" customFormat="1">
      <c r="B398" s="4"/>
      <c r="C398" s="6"/>
      <c r="D398" s="6"/>
      <c r="E398" s="6"/>
      <c r="F398" s="6"/>
      <c r="G398" s="6"/>
      <c r="I398" s="6"/>
      <c r="J398" s="6"/>
      <c r="K398" s="6"/>
      <c r="P398" s="6"/>
      <c r="T398" s="6"/>
      <c r="U398" s="14"/>
      <c r="V398" s="14"/>
      <c r="W398" s="14"/>
      <c r="X398" s="237"/>
      <c r="AB398" s="6"/>
      <c r="AD398" s="6"/>
    </row>
    <row r="399" spans="2:30" s="3" customFormat="1">
      <c r="B399" s="4"/>
      <c r="C399" s="6"/>
      <c r="D399" s="6"/>
      <c r="E399" s="6"/>
      <c r="F399" s="6"/>
      <c r="G399" s="6"/>
      <c r="I399" s="6"/>
      <c r="J399" s="6"/>
      <c r="K399" s="6"/>
      <c r="P399" s="6"/>
      <c r="T399" s="6"/>
      <c r="U399" s="14"/>
      <c r="V399" s="14"/>
      <c r="W399" s="14"/>
      <c r="X399" s="237"/>
      <c r="AB399" s="6"/>
      <c r="AD399" s="6"/>
    </row>
    <row r="400" spans="2:30" s="3" customFormat="1">
      <c r="B400" s="4"/>
      <c r="C400" s="6"/>
      <c r="D400" s="6"/>
      <c r="E400" s="6"/>
      <c r="F400" s="6"/>
      <c r="G400" s="6"/>
      <c r="I400" s="6"/>
      <c r="J400" s="6"/>
      <c r="K400" s="6"/>
      <c r="P400" s="6"/>
      <c r="T400" s="6"/>
      <c r="U400" s="14"/>
      <c r="V400" s="14"/>
      <c r="W400" s="14"/>
      <c r="X400" s="237"/>
      <c r="AB400" s="6"/>
      <c r="AD400" s="6"/>
    </row>
    <row r="401" spans="2:30" s="3" customFormat="1">
      <c r="B401" s="4"/>
      <c r="C401" s="6"/>
      <c r="D401" s="6"/>
      <c r="E401" s="6"/>
      <c r="F401" s="6"/>
      <c r="G401" s="6"/>
      <c r="I401" s="6"/>
      <c r="J401" s="6"/>
      <c r="K401" s="6"/>
      <c r="P401" s="6"/>
      <c r="T401" s="6"/>
      <c r="U401" s="14"/>
      <c r="V401" s="14"/>
      <c r="W401" s="14"/>
      <c r="X401" s="237"/>
      <c r="AB401" s="6"/>
      <c r="AD401" s="6"/>
    </row>
    <row r="402" spans="2:30" s="3" customFormat="1">
      <c r="B402" s="4"/>
      <c r="C402" s="6"/>
      <c r="D402" s="6"/>
      <c r="E402" s="6"/>
      <c r="F402" s="6"/>
      <c r="G402" s="6"/>
      <c r="I402" s="6"/>
      <c r="J402" s="6"/>
      <c r="K402" s="6"/>
      <c r="P402" s="6"/>
      <c r="T402" s="6"/>
      <c r="U402" s="14"/>
      <c r="V402" s="14"/>
      <c r="W402" s="14"/>
      <c r="X402" s="237"/>
      <c r="AB402" s="6"/>
      <c r="AD402" s="6"/>
    </row>
    <row r="403" spans="2:30" s="3" customFormat="1">
      <c r="B403" s="4"/>
      <c r="C403" s="6"/>
      <c r="D403" s="6"/>
      <c r="E403" s="6"/>
      <c r="F403" s="6"/>
      <c r="G403" s="6"/>
      <c r="I403" s="6"/>
      <c r="J403" s="6"/>
      <c r="K403" s="6"/>
      <c r="P403" s="6"/>
      <c r="T403" s="6"/>
      <c r="U403" s="14"/>
      <c r="V403" s="14"/>
      <c r="W403" s="14"/>
      <c r="X403" s="237"/>
      <c r="AB403" s="6"/>
      <c r="AD403" s="6"/>
    </row>
    <row r="404" spans="2:30" s="3" customFormat="1">
      <c r="B404" s="4"/>
      <c r="C404" s="6"/>
      <c r="D404" s="6"/>
      <c r="E404" s="6"/>
      <c r="F404" s="6"/>
      <c r="G404" s="6"/>
      <c r="I404" s="6"/>
      <c r="J404" s="6"/>
      <c r="K404" s="6"/>
      <c r="P404" s="6"/>
      <c r="T404" s="6"/>
      <c r="U404" s="14"/>
      <c r="V404" s="14"/>
      <c r="W404" s="14"/>
      <c r="X404" s="237"/>
      <c r="AB404" s="6"/>
      <c r="AD404" s="6"/>
    </row>
    <row r="405" spans="2:30" s="3" customFormat="1">
      <c r="B405" s="4"/>
      <c r="C405" s="6"/>
      <c r="D405" s="6"/>
      <c r="E405" s="6"/>
      <c r="F405" s="6"/>
      <c r="G405" s="6"/>
      <c r="I405" s="6"/>
      <c r="J405" s="6"/>
      <c r="K405" s="6"/>
      <c r="P405" s="6"/>
      <c r="T405" s="6"/>
      <c r="U405" s="14"/>
      <c r="V405" s="14"/>
      <c r="W405" s="14"/>
      <c r="X405" s="237"/>
      <c r="AB405" s="6"/>
      <c r="AD405" s="6"/>
    </row>
    <row r="406" spans="2:30" s="3" customFormat="1">
      <c r="B406" s="4"/>
      <c r="C406" s="6"/>
      <c r="D406" s="6"/>
      <c r="E406" s="6"/>
      <c r="F406" s="6"/>
      <c r="G406" s="6"/>
      <c r="I406" s="6"/>
      <c r="J406" s="6"/>
      <c r="K406" s="6"/>
      <c r="P406" s="6"/>
      <c r="T406" s="6"/>
      <c r="U406" s="14"/>
      <c r="V406" s="14"/>
      <c r="W406" s="14"/>
      <c r="X406" s="237"/>
      <c r="AB406" s="6"/>
      <c r="AD406" s="6"/>
    </row>
    <row r="407" spans="2:30" s="3" customFormat="1">
      <c r="B407" s="4"/>
      <c r="C407" s="6"/>
      <c r="D407" s="6"/>
      <c r="E407" s="6"/>
      <c r="F407" s="6"/>
      <c r="G407" s="6"/>
      <c r="I407" s="6"/>
      <c r="J407" s="6"/>
      <c r="K407" s="6"/>
      <c r="P407" s="6"/>
      <c r="T407" s="6"/>
      <c r="U407" s="14"/>
      <c r="V407" s="14"/>
      <c r="W407" s="14"/>
      <c r="X407" s="237"/>
      <c r="AB407" s="6"/>
      <c r="AD407" s="6"/>
    </row>
    <row r="408" spans="2:30" s="3" customFormat="1">
      <c r="B408" s="4"/>
      <c r="C408" s="6"/>
      <c r="D408" s="6"/>
      <c r="E408" s="6"/>
      <c r="F408" s="6"/>
      <c r="G408" s="6"/>
      <c r="I408" s="6"/>
      <c r="J408" s="6"/>
      <c r="K408" s="6"/>
      <c r="P408" s="6"/>
      <c r="T408" s="6"/>
      <c r="U408" s="14"/>
      <c r="V408" s="14"/>
      <c r="W408" s="14"/>
      <c r="X408" s="237"/>
      <c r="AB408" s="6"/>
      <c r="AD408" s="6"/>
    </row>
    <row r="409" spans="2:30" s="3" customFormat="1">
      <c r="B409" s="4"/>
      <c r="C409" s="6"/>
      <c r="D409" s="6"/>
      <c r="E409" s="6"/>
      <c r="F409" s="6"/>
      <c r="G409" s="6"/>
      <c r="I409" s="6"/>
      <c r="J409" s="6"/>
      <c r="K409" s="6"/>
      <c r="P409" s="6"/>
      <c r="T409" s="6"/>
      <c r="U409" s="14"/>
      <c r="V409" s="14"/>
      <c r="W409" s="14"/>
      <c r="X409" s="237"/>
      <c r="AB409" s="6"/>
      <c r="AD409" s="6"/>
    </row>
    <row r="410" spans="2:30" s="3" customFormat="1">
      <c r="B410" s="4"/>
      <c r="C410" s="6"/>
      <c r="D410" s="6"/>
      <c r="E410" s="6"/>
      <c r="F410" s="6"/>
      <c r="G410" s="6"/>
      <c r="I410" s="6"/>
      <c r="J410" s="6"/>
      <c r="K410" s="6"/>
      <c r="P410" s="6"/>
      <c r="T410" s="6"/>
      <c r="U410" s="14"/>
      <c r="V410" s="14"/>
      <c r="W410" s="14"/>
      <c r="X410" s="237"/>
      <c r="AB410" s="6"/>
      <c r="AD410" s="6"/>
    </row>
    <row r="411" spans="2:30" s="3" customFormat="1">
      <c r="B411" s="4"/>
      <c r="C411" s="6"/>
      <c r="D411" s="6"/>
      <c r="E411" s="6"/>
      <c r="F411" s="6"/>
      <c r="G411" s="6"/>
      <c r="I411" s="6"/>
      <c r="J411" s="6"/>
      <c r="K411" s="6"/>
      <c r="P411" s="6"/>
      <c r="T411" s="6"/>
      <c r="U411" s="14"/>
      <c r="V411" s="14"/>
      <c r="W411" s="14"/>
      <c r="X411" s="237"/>
      <c r="AB411" s="6"/>
      <c r="AD411" s="6"/>
    </row>
    <row r="412" spans="2:30" s="3" customFormat="1">
      <c r="B412" s="4"/>
      <c r="C412" s="6"/>
      <c r="D412" s="6"/>
      <c r="E412" s="6"/>
      <c r="F412" s="6"/>
      <c r="G412" s="6"/>
      <c r="I412" s="6"/>
      <c r="J412" s="6"/>
      <c r="K412" s="6"/>
      <c r="P412" s="6"/>
      <c r="T412" s="6"/>
      <c r="U412" s="14"/>
      <c r="V412" s="14"/>
      <c r="W412" s="14"/>
      <c r="X412" s="237"/>
      <c r="AB412" s="6"/>
      <c r="AD412" s="6"/>
    </row>
    <row r="413" spans="2:30" s="3" customFormat="1">
      <c r="B413" s="4"/>
      <c r="C413" s="6"/>
      <c r="D413" s="6"/>
      <c r="E413" s="6"/>
      <c r="F413" s="6"/>
      <c r="G413" s="6"/>
      <c r="I413" s="6"/>
      <c r="J413" s="6"/>
      <c r="K413" s="6"/>
      <c r="P413" s="6"/>
      <c r="T413" s="6"/>
      <c r="U413" s="14"/>
      <c r="V413" s="14"/>
      <c r="W413" s="14"/>
      <c r="X413" s="237"/>
      <c r="AB413" s="6"/>
      <c r="AD413" s="6"/>
    </row>
    <row r="414" spans="2:30" s="3" customFormat="1">
      <c r="B414" s="4"/>
      <c r="C414" s="6"/>
      <c r="D414" s="6"/>
      <c r="E414" s="6"/>
      <c r="F414" s="6"/>
      <c r="G414" s="6"/>
      <c r="I414" s="6"/>
      <c r="J414" s="6"/>
      <c r="K414" s="6"/>
      <c r="P414" s="6"/>
      <c r="T414" s="6"/>
      <c r="U414" s="14"/>
      <c r="V414" s="14"/>
      <c r="W414" s="14"/>
      <c r="X414" s="237"/>
      <c r="AB414" s="6"/>
      <c r="AD414" s="6"/>
    </row>
    <row r="415" spans="2:30" s="3" customFormat="1">
      <c r="B415" s="4"/>
      <c r="C415" s="6"/>
      <c r="D415" s="6"/>
      <c r="E415" s="6"/>
      <c r="F415" s="6"/>
      <c r="G415" s="6"/>
      <c r="I415" s="6"/>
      <c r="J415" s="6"/>
      <c r="K415" s="6"/>
      <c r="P415" s="6"/>
      <c r="T415" s="6"/>
      <c r="U415" s="14"/>
      <c r="V415" s="14"/>
      <c r="W415" s="14"/>
      <c r="X415" s="237"/>
      <c r="AB415" s="6"/>
      <c r="AD415" s="6"/>
    </row>
    <row r="416" spans="2:30" s="3" customFormat="1">
      <c r="B416" s="4"/>
      <c r="C416" s="6"/>
      <c r="D416" s="6"/>
      <c r="E416" s="6"/>
      <c r="F416" s="6"/>
      <c r="G416" s="6"/>
      <c r="I416" s="6"/>
      <c r="J416" s="6"/>
      <c r="K416" s="6"/>
      <c r="P416" s="6"/>
      <c r="T416" s="6"/>
      <c r="U416" s="14"/>
      <c r="V416" s="14"/>
      <c r="W416" s="14"/>
      <c r="X416" s="237"/>
      <c r="AB416" s="6"/>
      <c r="AD416" s="6"/>
    </row>
    <row r="417" spans="2:30" s="3" customFormat="1">
      <c r="B417" s="4"/>
      <c r="C417" s="6"/>
      <c r="D417" s="6"/>
      <c r="E417" s="6"/>
      <c r="F417" s="6"/>
      <c r="G417" s="6"/>
      <c r="I417" s="6"/>
      <c r="J417" s="6"/>
      <c r="K417" s="6"/>
      <c r="P417" s="6"/>
      <c r="T417" s="6"/>
      <c r="U417" s="14"/>
      <c r="V417" s="14"/>
      <c r="W417" s="14"/>
      <c r="X417" s="237"/>
      <c r="AB417" s="6"/>
      <c r="AD417" s="6"/>
    </row>
    <row r="418" spans="2:30" s="3" customFormat="1">
      <c r="B418" s="4"/>
      <c r="C418" s="6"/>
      <c r="D418" s="6"/>
      <c r="E418" s="6"/>
      <c r="F418" s="6"/>
      <c r="G418" s="6"/>
      <c r="I418" s="6"/>
      <c r="J418" s="6"/>
      <c r="K418" s="6"/>
      <c r="P418" s="6"/>
      <c r="T418" s="6"/>
      <c r="U418" s="14"/>
      <c r="V418" s="14"/>
      <c r="W418" s="14"/>
      <c r="X418" s="237"/>
      <c r="AB418" s="6"/>
      <c r="AD418" s="6"/>
    </row>
    <row r="419" spans="2:30" s="3" customFormat="1">
      <c r="B419" s="4"/>
      <c r="C419" s="6"/>
      <c r="D419" s="6"/>
      <c r="E419" s="6"/>
      <c r="F419" s="6"/>
      <c r="G419" s="6"/>
      <c r="I419" s="6"/>
      <c r="J419" s="6"/>
      <c r="K419" s="6"/>
      <c r="P419" s="6"/>
      <c r="T419" s="6"/>
      <c r="U419" s="14"/>
      <c r="V419" s="14"/>
      <c r="W419" s="14"/>
      <c r="X419" s="237"/>
      <c r="AB419" s="6"/>
      <c r="AD419" s="6"/>
    </row>
    <row r="420" spans="2:30" s="3" customFormat="1">
      <c r="B420" s="4"/>
      <c r="C420" s="6"/>
      <c r="D420" s="6"/>
      <c r="E420" s="6"/>
      <c r="F420" s="6"/>
      <c r="G420" s="6"/>
      <c r="I420" s="6"/>
      <c r="J420" s="6"/>
      <c r="K420" s="6"/>
      <c r="P420" s="6"/>
      <c r="T420" s="6"/>
      <c r="U420" s="14"/>
      <c r="V420" s="14"/>
      <c r="W420" s="14"/>
      <c r="X420" s="237"/>
      <c r="AB420" s="6"/>
      <c r="AD420" s="6"/>
    </row>
    <row r="421" spans="2:30" s="3" customFormat="1">
      <c r="B421" s="4"/>
      <c r="C421" s="6"/>
      <c r="D421" s="6"/>
      <c r="E421" s="6"/>
      <c r="F421" s="6"/>
      <c r="G421" s="6"/>
      <c r="I421" s="6"/>
      <c r="J421" s="6"/>
      <c r="K421" s="6"/>
      <c r="P421" s="6"/>
      <c r="T421" s="6"/>
      <c r="U421" s="14"/>
      <c r="V421" s="14"/>
      <c r="W421" s="14"/>
      <c r="X421" s="237"/>
      <c r="AB421" s="6"/>
      <c r="AD421" s="6"/>
    </row>
    <row r="422" spans="2:30" s="3" customFormat="1">
      <c r="B422" s="4"/>
      <c r="C422" s="6"/>
      <c r="D422" s="6"/>
      <c r="E422" s="6"/>
      <c r="F422" s="6"/>
      <c r="G422" s="6"/>
      <c r="I422" s="6"/>
      <c r="J422" s="6"/>
      <c r="K422" s="6"/>
      <c r="P422" s="6"/>
      <c r="T422" s="6"/>
      <c r="U422" s="14"/>
      <c r="V422" s="14"/>
      <c r="W422" s="14"/>
      <c r="X422" s="237"/>
      <c r="AB422" s="6"/>
      <c r="AD422" s="6"/>
    </row>
    <row r="423" spans="2:30" s="3" customFormat="1">
      <c r="B423" s="4"/>
      <c r="C423" s="6"/>
      <c r="D423" s="6"/>
      <c r="E423" s="6"/>
      <c r="F423" s="6"/>
      <c r="G423" s="6"/>
      <c r="I423" s="6"/>
      <c r="J423" s="6"/>
      <c r="K423" s="6"/>
      <c r="P423" s="6"/>
      <c r="T423" s="6"/>
      <c r="U423" s="14"/>
      <c r="V423" s="14"/>
      <c r="W423" s="14"/>
      <c r="X423" s="237"/>
      <c r="AB423" s="6"/>
      <c r="AD423" s="6"/>
    </row>
    <row r="424" spans="2:30" s="3" customFormat="1">
      <c r="B424" s="4"/>
      <c r="C424" s="6"/>
      <c r="D424" s="6"/>
      <c r="E424" s="6"/>
      <c r="F424" s="6"/>
      <c r="G424" s="6"/>
      <c r="I424" s="6"/>
      <c r="J424" s="6"/>
      <c r="K424" s="6"/>
      <c r="P424" s="6"/>
      <c r="T424" s="6"/>
      <c r="U424" s="14"/>
      <c r="V424" s="14"/>
      <c r="W424" s="14"/>
      <c r="X424" s="237"/>
      <c r="AB424" s="6"/>
      <c r="AD424" s="6"/>
    </row>
    <row r="425" spans="2:30" s="3" customFormat="1">
      <c r="B425" s="4"/>
      <c r="C425" s="6"/>
      <c r="D425" s="6"/>
      <c r="E425" s="6"/>
      <c r="F425" s="6"/>
      <c r="G425" s="6"/>
      <c r="I425" s="6"/>
      <c r="J425" s="6"/>
      <c r="K425" s="6"/>
      <c r="P425" s="6"/>
      <c r="T425" s="6"/>
      <c r="U425" s="14"/>
      <c r="V425" s="14"/>
      <c r="W425" s="14"/>
      <c r="X425" s="237"/>
      <c r="AB425" s="6"/>
      <c r="AD425" s="6"/>
    </row>
    <row r="426" spans="2:30" s="3" customFormat="1">
      <c r="B426" s="4"/>
      <c r="C426" s="6"/>
      <c r="D426" s="6"/>
      <c r="E426" s="6"/>
      <c r="F426" s="6"/>
      <c r="G426" s="6"/>
      <c r="I426" s="6"/>
      <c r="J426" s="6"/>
      <c r="K426" s="6"/>
      <c r="P426" s="6"/>
      <c r="T426" s="6"/>
      <c r="U426" s="14"/>
      <c r="V426" s="14"/>
      <c r="W426" s="14"/>
      <c r="X426" s="237"/>
      <c r="AB426" s="6"/>
      <c r="AD426" s="6"/>
    </row>
    <row r="427" spans="2:30" s="3" customFormat="1">
      <c r="B427" s="4"/>
      <c r="C427" s="6"/>
      <c r="D427" s="6"/>
      <c r="E427" s="6"/>
      <c r="F427" s="6"/>
      <c r="G427" s="6"/>
      <c r="I427" s="6"/>
      <c r="J427" s="6"/>
      <c r="K427" s="6"/>
      <c r="P427" s="6"/>
      <c r="T427" s="6"/>
      <c r="U427" s="14"/>
      <c r="V427" s="14"/>
      <c r="W427" s="14"/>
      <c r="X427" s="237"/>
      <c r="AB427" s="6"/>
      <c r="AD427" s="6"/>
    </row>
    <row r="428" spans="2:30" s="3" customFormat="1">
      <c r="B428" s="4"/>
      <c r="C428" s="6"/>
      <c r="D428" s="6"/>
      <c r="E428" s="6"/>
      <c r="F428" s="6"/>
      <c r="G428" s="6"/>
      <c r="I428" s="6"/>
      <c r="J428" s="6"/>
      <c r="K428" s="6"/>
      <c r="P428" s="6"/>
      <c r="T428" s="6"/>
      <c r="U428" s="14"/>
      <c r="V428" s="14"/>
      <c r="W428" s="14"/>
      <c r="X428" s="237"/>
      <c r="AB428" s="6"/>
      <c r="AD428" s="6"/>
    </row>
    <row r="429" spans="2:30" s="3" customFormat="1">
      <c r="B429" s="4"/>
      <c r="C429" s="6"/>
      <c r="D429" s="6"/>
      <c r="E429" s="6"/>
      <c r="F429" s="6"/>
      <c r="G429" s="6"/>
      <c r="I429" s="6"/>
      <c r="J429" s="6"/>
      <c r="K429" s="6"/>
      <c r="P429" s="6"/>
      <c r="T429" s="6"/>
      <c r="U429" s="14"/>
      <c r="V429" s="14"/>
      <c r="W429" s="14"/>
      <c r="X429" s="237"/>
      <c r="AB429" s="6"/>
      <c r="AD429" s="6"/>
    </row>
    <row r="430" spans="2:30" s="3" customFormat="1">
      <c r="B430" s="4"/>
      <c r="C430" s="6"/>
      <c r="D430" s="6"/>
      <c r="E430" s="6"/>
      <c r="F430" s="6"/>
      <c r="G430" s="6"/>
      <c r="I430" s="6"/>
      <c r="J430" s="6"/>
      <c r="K430" s="6"/>
      <c r="P430" s="6"/>
      <c r="T430" s="6"/>
      <c r="U430" s="14"/>
      <c r="V430" s="14"/>
      <c r="W430" s="14"/>
      <c r="X430" s="237"/>
      <c r="AB430" s="6"/>
      <c r="AD430" s="6"/>
    </row>
    <row r="431" spans="2:30" s="3" customFormat="1">
      <c r="B431" s="4"/>
      <c r="C431" s="6"/>
      <c r="D431" s="6"/>
      <c r="E431" s="6"/>
      <c r="F431" s="6"/>
      <c r="G431" s="6"/>
      <c r="I431" s="6"/>
      <c r="J431" s="6"/>
      <c r="K431" s="6"/>
      <c r="P431" s="6"/>
      <c r="T431" s="6"/>
      <c r="U431" s="14"/>
      <c r="V431" s="14"/>
      <c r="W431" s="14"/>
      <c r="X431" s="237"/>
      <c r="AB431" s="6"/>
      <c r="AD431" s="6"/>
    </row>
    <row r="432" spans="2:30" s="3" customFormat="1">
      <c r="B432" s="4"/>
      <c r="C432" s="6"/>
      <c r="D432" s="6"/>
      <c r="E432" s="6"/>
      <c r="F432" s="6"/>
      <c r="G432" s="6"/>
      <c r="I432" s="6"/>
      <c r="J432" s="6"/>
      <c r="K432" s="6"/>
      <c r="P432" s="6"/>
      <c r="T432" s="6"/>
      <c r="U432" s="14"/>
      <c r="V432" s="14"/>
      <c r="W432" s="14"/>
      <c r="X432" s="237"/>
      <c r="AB432" s="6"/>
      <c r="AD432" s="6"/>
    </row>
    <row r="433" spans="2:30" s="3" customFormat="1">
      <c r="B433" s="4"/>
      <c r="C433" s="6"/>
      <c r="D433" s="6"/>
      <c r="E433" s="6"/>
      <c r="F433" s="6"/>
      <c r="G433" s="6"/>
      <c r="I433" s="6"/>
      <c r="J433" s="6"/>
      <c r="K433" s="6"/>
      <c r="P433" s="6"/>
      <c r="T433" s="6"/>
      <c r="U433" s="14"/>
      <c r="V433" s="14"/>
      <c r="W433" s="14"/>
      <c r="X433" s="237"/>
      <c r="AB433" s="6"/>
      <c r="AD433" s="6"/>
    </row>
    <row r="434" spans="2:30" s="3" customFormat="1">
      <c r="B434" s="4"/>
      <c r="C434" s="6"/>
      <c r="D434" s="6"/>
      <c r="E434" s="6"/>
      <c r="F434" s="6"/>
      <c r="G434" s="6"/>
      <c r="I434" s="6"/>
      <c r="J434" s="6"/>
      <c r="K434" s="6"/>
      <c r="P434" s="6"/>
      <c r="T434" s="6"/>
      <c r="U434" s="14"/>
      <c r="V434" s="14"/>
      <c r="W434" s="14"/>
      <c r="X434" s="237"/>
      <c r="AB434" s="6"/>
      <c r="AD434" s="6"/>
    </row>
    <row r="435" spans="2:30" s="3" customFormat="1">
      <c r="B435" s="4"/>
      <c r="C435" s="6"/>
      <c r="D435" s="6"/>
      <c r="E435" s="6"/>
      <c r="F435" s="6"/>
      <c r="G435" s="6"/>
      <c r="I435" s="6"/>
      <c r="J435" s="6"/>
      <c r="K435" s="6"/>
      <c r="P435" s="6"/>
      <c r="T435" s="6"/>
      <c r="U435" s="14"/>
      <c r="V435" s="14"/>
      <c r="W435" s="14"/>
      <c r="X435" s="237"/>
      <c r="AB435" s="6"/>
      <c r="AD435" s="6"/>
    </row>
    <row r="436" spans="2:30" s="3" customFormat="1">
      <c r="B436" s="4"/>
      <c r="C436" s="6"/>
      <c r="D436" s="6"/>
      <c r="E436" s="6"/>
      <c r="F436" s="6"/>
      <c r="G436" s="6"/>
      <c r="I436" s="6"/>
      <c r="J436" s="6"/>
      <c r="K436" s="6"/>
      <c r="P436" s="6"/>
      <c r="T436" s="6"/>
      <c r="U436" s="14"/>
      <c r="V436" s="14"/>
      <c r="W436" s="14"/>
      <c r="X436" s="237"/>
      <c r="AB436" s="6"/>
      <c r="AD436" s="6"/>
    </row>
    <row r="437" spans="2:30" s="3" customFormat="1">
      <c r="B437" s="4"/>
      <c r="C437" s="6"/>
      <c r="D437" s="6"/>
      <c r="E437" s="6"/>
      <c r="F437" s="6"/>
      <c r="G437" s="6"/>
      <c r="I437" s="6"/>
      <c r="J437" s="6"/>
      <c r="K437" s="6"/>
      <c r="P437" s="6"/>
      <c r="T437" s="6"/>
      <c r="U437" s="14"/>
      <c r="V437" s="14"/>
      <c r="W437" s="14"/>
      <c r="X437" s="237"/>
      <c r="AB437" s="6"/>
      <c r="AD437" s="6"/>
    </row>
    <row r="438" spans="2:30" s="3" customFormat="1">
      <c r="B438" s="4"/>
      <c r="C438" s="6"/>
      <c r="D438" s="6"/>
      <c r="E438" s="6"/>
      <c r="F438" s="6"/>
      <c r="G438" s="6"/>
      <c r="I438" s="6"/>
      <c r="J438" s="6"/>
      <c r="K438" s="6"/>
      <c r="P438" s="6"/>
      <c r="T438" s="6"/>
      <c r="U438" s="14"/>
      <c r="V438" s="14"/>
      <c r="W438" s="14"/>
      <c r="X438" s="237"/>
      <c r="AB438" s="6"/>
      <c r="AD438" s="6"/>
    </row>
    <row r="439" spans="2:30" s="3" customFormat="1">
      <c r="B439" s="4"/>
      <c r="C439" s="6"/>
      <c r="D439" s="6"/>
      <c r="E439" s="6"/>
      <c r="F439" s="6"/>
      <c r="G439" s="6"/>
      <c r="I439" s="6"/>
      <c r="J439" s="6"/>
      <c r="K439" s="6"/>
      <c r="P439" s="6"/>
      <c r="T439" s="6"/>
      <c r="U439" s="14"/>
      <c r="V439" s="14"/>
      <c r="W439" s="14"/>
      <c r="X439" s="237"/>
      <c r="AB439" s="6"/>
      <c r="AD439" s="6"/>
    </row>
    <row r="440" spans="2:30" s="3" customFormat="1">
      <c r="B440" s="4"/>
      <c r="C440" s="6"/>
      <c r="D440" s="6"/>
      <c r="E440" s="6"/>
      <c r="F440" s="6"/>
      <c r="G440" s="6"/>
      <c r="I440" s="6"/>
      <c r="J440" s="6"/>
      <c r="K440" s="6"/>
      <c r="P440" s="6"/>
      <c r="T440" s="6"/>
      <c r="U440" s="14"/>
      <c r="V440" s="14"/>
      <c r="W440" s="14"/>
      <c r="X440" s="237"/>
      <c r="AB440" s="6"/>
      <c r="AD440" s="6"/>
    </row>
    <row r="441" spans="2:30" s="3" customFormat="1">
      <c r="B441" s="4"/>
      <c r="C441" s="6"/>
      <c r="D441" s="6"/>
      <c r="E441" s="6"/>
      <c r="F441" s="6"/>
      <c r="G441" s="6"/>
      <c r="I441" s="6"/>
      <c r="J441" s="6"/>
      <c r="K441" s="6"/>
      <c r="P441" s="6"/>
      <c r="T441" s="6"/>
      <c r="U441" s="14"/>
      <c r="V441" s="14"/>
      <c r="W441" s="14"/>
      <c r="X441" s="237"/>
      <c r="AB441" s="6"/>
      <c r="AD441" s="6"/>
    </row>
    <row r="442" spans="2:30" s="3" customFormat="1">
      <c r="B442" s="4"/>
      <c r="C442" s="6"/>
      <c r="D442" s="6"/>
      <c r="E442" s="6"/>
      <c r="F442" s="6"/>
      <c r="G442" s="6"/>
      <c r="I442" s="6"/>
      <c r="J442" s="6"/>
      <c r="K442" s="6"/>
      <c r="P442" s="6"/>
      <c r="T442" s="6"/>
      <c r="U442" s="14"/>
      <c r="V442" s="14"/>
      <c r="W442" s="14"/>
      <c r="X442" s="237"/>
      <c r="AB442" s="6"/>
      <c r="AD442" s="6"/>
    </row>
    <row r="443" spans="2:30" s="3" customFormat="1">
      <c r="B443" s="4"/>
      <c r="C443" s="6"/>
      <c r="D443" s="6"/>
      <c r="E443" s="6"/>
      <c r="F443" s="6"/>
      <c r="G443" s="6"/>
      <c r="I443" s="6"/>
      <c r="J443" s="6"/>
      <c r="K443" s="6"/>
      <c r="P443" s="6"/>
      <c r="T443" s="6"/>
      <c r="U443" s="14"/>
      <c r="V443" s="14"/>
      <c r="W443" s="14"/>
      <c r="X443" s="237"/>
      <c r="AB443" s="6"/>
      <c r="AD443" s="6"/>
    </row>
    <row r="444" spans="2:30" s="3" customFormat="1">
      <c r="B444" s="4"/>
      <c r="C444" s="6"/>
      <c r="D444" s="6"/>
      <c r="E444" s="6"/>
      <c r="F444" s="6"/>
      <c r="G444" s="6"/>
      <c r="I444" s="6"/>
      <c r="J444" s="6"/>
      <c r="K444" s="6"/>
      <c r="P444" s="6"/>
      <c r="T444" s="6"/>
      <c r="U444" s="14"/>
      <c r="V444" s="14"/>
      <c r="W444" s="14"/>
      <c r="X444" s="237"/>
      <c r="AB444" s="6"/>
      <c r="AD444" s="6"/>
    </row>
    <row r="445" spans="2:30" s="3" customFormat="1">
      <c r="B445" s="4"/>
      <c r="C445" s="6"/>
      <c r="D445" s="6"/>
      <c r="E445" s="6"/>
      <c r="F445" s="6"/>
      <c r="G445" s="6"/>
      <c r="I445" s="6"/>
      <c r="J445" s="6"/>
      <c r="K445" s="6"/>
      <c r="P445" s="6"/>
      <c r="T445" s="6"/>
      <c r="U445" s="14"/>
      <c r="V445" s="14"/>
      <c r="W445" s="14"/>
      <c r="X445" s="237"/>
      <c r="AB445" s="6"/>
      <c r="AD445" s="6"/>
    </row>
    <row r="446" spans="2:30" s="3" customFormat="1">
      <c r="B446" s="4"/>
      <c r="C446" s="6"/>
      <c r="D446" s="6"/>
      <c r="E446" s="6"/>
      <c r="F446" s="6"/>
      <c r="G446" s="6"/>
      <c r="I446" s="6"/>
      <c r="J446" s="6"/>
      <c r="K446" s="6"/>
      <c r="P446" s="6"/>
      <c r="T446" s="6"/>
      <c r="U446" s="14"/>
      <c r="V446" s="14"/>
      <c r="W446" s="14"/>
      <c r="X446" s="237"/>
      <c r="AB446" s="6"/>
      <c r="AD446" s="6"/>
    </row>
    <row r="447" spans="2:30" s="3" customFormat="1">
      <c r="B447" s="4"/>
      <c r="C447" s="6"/>
      <c r="D447" s="6"/>
      <c r="E447" s="6"/>
      <c r="F447" s="6"/>
      <c r="G447" s="6"/>
      <c r="I447" s="6"/>
      <c r="J447" s="6"/>
      <c r="K447" s="6"/>
      <c r="P447" s="6"/>
      <c r="T447" s="6"/>
      <c r="U447" s="14"/>
      <c r="V447" s="14"/>
      <c r="W447" s="14"/>
      <c r="X447" s="237"/>
      <c r="AB447" s="6"/>
      <c r="AD447" s="6"/>
    </row>
    <row r="448" spans="2:30" s="3" customFormat="1">
      <c r="B448" s="4"/>
      <c r="C448" s="6"/>
      <c r="D448" s="6"/>
      <c r="E448" s="6"/>
      <c r="F448" s="6"/>
      <c r="G448" s="6"/>
      <c r="I448" s="6"/>
      <c r="J448" s="6"/>
      <c r="K448" s="6"/>
      <c r="P448" s="6"/>
      <c r="T448" s="6"/>
      <c r="U448" s="14"/>
      <c r="V448" s="14"/>
      <c r="W448" s="14"/>
      <c r="X448" s="237"/>
      <c r="AB448" s="6"/>
      <c r="AD448" s="6"/>
    </row>
    <row r="449" spans="2:30" s="3" customFormat="1">
      <c r="B449" s="4"/>
      <c r="C449" s="6"/>
      <c r="D449" s="6"/>
      <c r="E449" s="6"/>
      <c r="F449" s="6"/>
      <c r="G449" s="6"/>
      <c r="I449" s="6"/>
      <c r="J449" s="6"/>
      <c r="K449" s="6"/>
      <c r="P449" s="6"/>
      <c r="T449" s="6"/>
      <c r="U449" s="14"/>
      <c r="V449" s="14"/>
      <c r="W449" s="14"/>
      <c r="X449" s="237"/>
      <c r="AB449" s="6"/>
      <c r="AD449" s="6"/>
    </row>
    <row r="450" spans="2:30" s="3" customFormat="1">
      <c r="B450" s="4"/>
      <c r="C450" s="6"/>
      <c r="D450" s="6"/>
      <c r="E450" s="6"/>
      <c r="F450" s="6"/>
      <c r="G450" s="6"/>
      <c r="I450" s="6"/>
      <c r="J450" s="6"/>
      <c r="K450" s="6"/>
      <c r="P450" s="6"/>
      <c r="T450" s="6"/>
      <c r="U450" s="14"/>
      <c r="V450" s="14"/>
      <c r="W450" s="14"/>
      <c r="X450" s="237"/>
      <c r="AB450" s="6"/>
      <c r="AD450" s="6"/>
    </row>
    <row r="451" spans="2:30" s="3" customFormat="1">
      <c r="B451" s="4"/>
      <c r="C451" s="6"/>
      <c r="D451" s="6"/>
      <c r="E451" s="6"/>
      <c r="F451" s="6"/>
      <c r="G451" s="6"/>
      <c r="I451" s="6"/>
      <c r="J451" s="6"/>
      <c r="K451" s="6"/>
      <c r="P451" s="6"/>
      <c r="T451" s="6"/>
      <c r="U451" s="14"/>
      <c r="V451" s="14"/>
      <c r="W451" s="14"/>
      <c r="X451" s="237"/>
      <c r="AB451" s="6"/>
      <c r="AD451" s="6"/>
    </row>
    <row r="452" spans="2:30" s="3" customFormat="1">
      <c r="B452" s="4"/>
      <c r="C452" s="6"/>
      <c r="D452" s="6"/>
      <c r="E452" s="6"/>
      <c r="F452" s="6"/>
      <c r="G452" s="6"/>
      <c r="I452" s="6"/>
      <c r="J452" s="6"/>
      <c r="K452" s="6"/>
      <c r="P452" s="6"/>
      <c r="T452" s="6"/>
      <c r="U452" s="14"/>
      <c r="V452" s="14"/>
      <c r="W452" s="14"/>
      <c r="X452" s="237"/>
      <c r="AB452" s="6"/>
      <c r="AD452" s="6"/>
    </row>
    <row r="453" spans="2:30" s="3" customFormat="1">
      <c r="B453" s="4"/>
      <c r="C453" s="6"/>
      <c r="D453" s="6"/>
      <c r="E453" s="6"/>
      <c r="F453" s="6"/>
      <c r="G453" s="6"/>
      <c r="I453" s="6"/>
      <c r="J453" s="6"/>
      <c r="K453" s="6"/>
      <c r="P453" s="6"/>
      <c r="T453" s="6"/>
      <c r="U453" s="14"/>
      <c r="V453" s="14"/>
      <c r="W453" s="14"/>
      <c r="X453" s="237"/>
      <c r="AB453" s="6"/>
      <c r="AD453" s="6"/>
    </row>
    <row r="454" spans="2:30" s="3" customFormat="1">
      <c r="B454" s="4"/>
      <c r="C454" s="6"/>
      <c r="D454" s="6"/>
      <c r="E454" s="6"/>
      <c r="F454" s="6"/>
      <c r="G454" s="6"/>
      <c r="I454" s="6"/>
      <c r="J454" s="6"/>
      <c r="K454" s="6"/>
      <c r="P454" s="6"/>
      <c r="T454" s="6"/>
      <c r="U454" s="14"/>
      <c r="V454" s="14"/>
      <c r="W454" s="14"/>
      <c r="X454" s="237"/>
      <c r="AB454" s="6"/>
      <c r="AD454" s="6"/>
    </row>
    <row r="455" spans="2:30" s="3" customFormat="1">
      <c r="B455" s="4"/>
      <c r="C455" s="6"/>
      <c r="D455" s="6"/>
      <c r="E455" s="6"/>
      <c r="F455" s="6"/>
      <c r="G455" s="6"/>
      <c r="I455" s="6"/>
      <c r="J455" s="6"/>
      <c r="K455" s="6"/>
      <c r="P455" s="6"/>
      <c r="T455" s="6"/>
      <c r="U455" s="14"/>
      <c r="V455" s="14"/>
      <c r="W455" s="14"/>
      <c r="X455" s="237"/>
      <c r="AB455" s="6"/>
      <c r="AD455" s="6"/>
    </row>
    <row r="456" spans="2:30" s="3" customFormat="1">
      <c r="B456" s="4"/>
      <c r="C456" s="6"/>
      <c r="D456" s="6"/>
      <c r="E456" s="6"/>
      <c r="F456" s="6"/>
      <c r="G456" s="6"/>
      <c r="I456" s="6"/>
      <c r="J456" s="6"/>
      <c r="K456" s="6"/>
      <c r="P456" s="6"/>
      <c r="T456" s="6"/>
      <c r="U456" s="14"/>
      <c r="V456" s="14"/>
      <c r="W456" s="14"/>
      <c r="X456" s="237"/>
      <c r="AB456" s="6"/>
      <c r="AD456" s="6"/>
    </row>
    <row r="457" spans="2:30" s="3" customFormat="1">
      <c r="B457" s="4"/>
      <c r="C457" s="6"/>
      <c r="D457" s="6"/>
      <c r="E457" s="6"/>
      <c r="F457" s="6"/>
      <c r="G457" s="6"/>
      <c r="I457" s="6"/>
      <c r="J457" s="6"/>
      <c r="K457" s="6"/>
      <c r="P457" s="6"/>
      <c r="T457" s="6"/>
      <c r="U457" s="14"/>
      <c r="V457" s="14"/>
      <c r="W457" s="14"/>
      <c r="X457" s="237"/>
      <c r="AB457" s="6"/>
      <c r="AD457" s="6"/>
    </row>
    <row r="458" spans="2:30" s="3" customFormat="1">
      <c r="B458" s="4"/>
      <c r="C458" s="6"/>
      <c r="D458" s="6"/>
      <c r="E458" s="6"/>
      <c r="F458" s="6"/>
      <c r="G458" s="6"/>
      <c r="I458" s="6"/>
      <c r="J458" s="6"/>
      <c r="K458" s="6"/>
      <c r="P458" s="6"/>
      <c r="T458" s="6"/>
      <c r="U458" s="14"/>
      <c r="V458" s="14"/>
      <c r="W458" s="14"/>
      <c r="X458" s="237"/>
      <c r="AB458" s="6"/>
      <c r="AD458" s="6"/>
    </row>
    <row r="459" spans="2:30" s="3" customFormat="1">
      <c r="B459" s="4"/>
      <c r="C459" s="6"/>
      <c r="D459" s="6"/>
      <c r="E459" s="6"/>
      <c r="F459" s="6"/>
      <c r="G459" s="6"/>
      <c r="I459" s="6"/>
      <c r="J459" s="6"/>
      <c r="K459" s="6"/>
      <c r="P459" s="6"/>
      <c r="T459" s="6"/>
      <c r="U459" s="14"/>
      <c r="V459" s="14"/>
      <c r="W459" s="14"/>
      <c r="X459" s="237"/>
      <c r="AB459" s="6"/>
      <c r="AD459" s="6"/>
    </row>
    <row r="460" spans="2:30" s="3" customFormat="1">
      <c r="B460" s="4"/>
      <c r="C460" s="6"/>
      <c r="D460" s="6"/>
      <c r="E460" s="6"/>
      <c r="F460" s="6"/>
      <c r="G460" s="6"/>
      <c r="I460" s="6"/>
      <c r="J460" s="6"/>
      <c r="K460" s="6"/>
      <c r="P460" s="6"/>
      <c r="T460" s="6"/>
      <c r="U460" s="14"/>
      <c r="V460" s="14"/>
      <c r="W460" s="14"/>
      <c r="X460" s="237"/>
      <c r="AB460" s="6"/>
      <c r="AD460" s="6"/>
    </row>
    <row r="461" spans="2:30" s="3" customFormat="1">
      <c r="B461" s="4"/>
      <c r="C461" s="6"/>
      <c r="D461" s="6"/>
      <c r="E461" s="6"/>
      <c r="F461" s="6"/>
      <c r="G461" s="6"/>
      <c r="I461" s="6"/>
      <c r="J461" s="6"/>
      <c r="K461" s="6"/>
      <c r="P461" s="6"/>
      <c r="T461" s="6"/>
      <c r="U461" s="14"/>
      <c r="V461" s="14"/>
      <c r="W461" s="14"/>
      <c r="X461" s="237"/>
      <c r="AB461" s="6"/>
      <c r="AD461" s="6"/>
    </row>
    <row r="462" spans="2:30" s="3" customFormat="1">
      <c r="B462" s="4"/>
      <c r="C462" s="6"/>
      <c r="D462" s="6"/>
      <c r="E462" s="6"/>
      <c r="F462" s="6"/>
      <c r="G462" s="6"/>
      <c r="I462" s="6"/>
      <c r="J462" s="6"/>
      <c r="K462" s="6"/>
      <c r="P462" s="6"/>
      <c r="T462" s="6"/>
      <c r="U462" s="14"/>
      <c r="V462" s="14"/>
      <c r="W462" s="14"/>
      <c r="X462" s="237"/>
      <c r="AB462" s="6"/>
      <c r="AD462" s="6"/>
    </row>
    <row r="463" spans="2:30" s="3" customFormat="1">
      <c r="B463" s="4"/>
      <c r="C463" s="6"/>
      <c r="D463" s="6"/>
      <c r="E463" s="6"/>
      <c r="F463" s="6"/>
      <c r="G463" s="6"/>
      <c r="I463" s="6"/>
      <c r="J463" s="6"/>
      <c r="K463" s="6"/>
      <c r="P463" s="6"/>
      <c r="T463" s="6"/>
      <c r="U463" s="14"/>
      <c r="V463" s="14"/>
      <c r="W463" s="14"/>
      <c r="X463" s="237"/>
      <c r="AB463" s="6"/>
      <c r="AD463" s="6"/>
    </row>
    <row r="464" spans="2:30" s="3" customFormat="1">
      <c r="B464" s="4"/>
      <c r="C464" s="6"/>
      <c r="D464" s="6"/>
      <c r="E464" s="6"/>
      <c r="F464" s="6"/>
      <c r="G464" s="6"/>
      <c r="I464" s="6"/>
      <c r="J464" s="6"/>
      <c r="K464" s="6"/>
      <c r="P464" s="6"/>
      <c r="T464" s="6"/>
      <c r="U464" s="14"/>
      <c r="V464" s="14"/>
      <c r="W464" s="14"/>
      <c r="X464" s="237"/>
      <c r="AB464" s="6"/>
      <c r="AD464" s="6"/>
    </row>
    <row r="465" spans="2:30" s="3" customFormat="1">
      <c r="B465" s="4"/>
      <c r="C465" s="6"/>
      <c r="D465" s="6"/>
      <c r="E465" s="6"/>
      <c r="F465" s="6"/>
      <c r="G465" s="6"/>
      <c r="I465" s="6"/>
      <c r="J465" s="6"/>
      <c r="K465" s="6"/>
      <c r="P465" s="6"/>
      <c r="T465" s="6"/>
      <c r="U465" s="14"/>
      <c r="V465" s="14"/>
      <c r="W465" s="14"/>
      <c r="X465" s="237"/>
      <c r="AB465" s="6"/>
      <c r="AD465" s="6"/>
    </row>
    <row r="466" spans="2:30" s="3" customFormat="1">
      <c r="B466" s="4"/>
      <c r="C466" s="6"/>
      <c r="D466" s="6"/>
      <c r="E466" s="6"/>
      <c r="F466" s="6"/>
      <c r="G466" s="6"/>
      <c r="I466" s="6"/>
      <c r="J466" s="6"/>
      <c r="K466" s="6"/>
      <c r="P466" s="6"/>
      <c r="T466" s="6"/>
      <c r="U466" s="14"/>
      <c r="V466" s="14"/>
      <c r="W466" s="14"/>
      <c r="X466" s="237"/>
      <c r="AB466" s="6"/>
      <c r="AD466" s="6"/>
    </row>
    <row r="467" spans="2:30" s="3" customFormat="1">
      <c r="B467" s="4"/>
      <c r="C467" s="6"/>
      <c r="D467" s="6"/>
      <c r="E467" s="6"/>
      <c r="F467" s="6"/>
      <c r="G467" s="6"/>
      <c r="I467" s="6"/>
      <c r="J467" s="6"/>
      <c r="K467" s="6"/>
      <c r="P467" s="6"/>
      <c r="T467" s="6"/>
      <c r="U467" s="14"/>
      <c r="V467" s="14"/>
      <c r="W467" s="14"/>
      <c r="X467" s="237"/>
      <c r="AB467" s="6"/>
      <c r="AD467" s="6"/>
    </row>
    <row r="468" spans="2:30" s="3" customFormat="1">
      <c r="B468" s="4"/>
      <c r="C468" s="6"/>
      <c r="D468" s="6"/>
      <c r="E468" s="6"/>
      <c r="F468" s="6"/>
      <c r="G468" s="6"/>
      <c r="I468" s="6"/>
      <c r="J468" s="6"/>
      <c r="K468" s="6"/>
      <c r="P468" s="6"/>
      <c r="T468" s="6"/>
      <c r="U468" s="14"/>
      <c r="V468" s="14"/>
      <c r="W468" s="14"/>
      <c r="X468" s="237"/>
      <c r="AB468" s="6"/>
      <c r="AD468" s="6"/>
    </row>
    <row r="469" spans="2:30" s="3" customFormat="1">
      <c r="B469" s="4"/>
      <c r="C469" s="6"/>
      <c r="D469" s="6"/>
      <c r="E469" s="6"/>
      <c r="F469" s="6"/>
      <c r="G469" s="6"/>
      <c r="I469" s="6"/>
      <c r="J469" s="6"/>
      <c r="K469" s="6"/>
      <c r="P469" s="6"/>
      <c r="T469" s="6"/>
      <c r="U469" s="14"/>
      <c r="V469" s="14"/>
      <c r="W469" s="14"/>
      <c r="X469" s="237"/>
      <c r="AB469" s="6"/>
      <c r="AD469" s="6"/>
    </row>
    <row r="470" spans="2:30" s="3" customFormat="1">
      <c r="B470" s="4"/>
      <c r="C470" s="6"/>
      <c r="D470" s="6"/>
      <c r="E470" s="6"/>
      <c r="F470" s="6"/>
      <c r="G470" s="6"/>
      <c r="I470" s="6"/>
      <c r="J470" s="6"/>
      <c r="K470" s="6"/>
      <c r="P470" s="6"/>
      <c r="T470" s="6"/>
      <c r="U470" s="14"/>
      <c r="V470" s="14"/>
      <c r="W470" s="14"/>
      <c r="X470" s="237"/>
      <c r="AB470" s="6"/>
      <c r="AD470" s="6"/>
    </row>
    <row r="471" spans="2:30" s="3" customFormat="1">
      <c r="B471" s="4"/>
      <c r="C471" s="6"/>
      <c r="D471" s="6"/>
      <c r="E471" s="6"/>
      <c r="F471" s="6"/>
      <c r="G471" s="6"/>
      <c r="I471" s="6"/>
      <c r="J471" s="6"/>
      <c r="K471" s="6"/>
      <c r="P471" s="6"/>
      <c r="T471" s="6"/>
      <c r="U471" s="14"/>
      <c r="V471" s="14"/>
      <c r="W471" s="14"/>
      <c r="X471" s="237"/>
      <c r="AB471" s="6"/>
      <c r="AD471" s="6"/>
    </row>
    <row r="472" spans="2:30" s="3" customFormat="1">
      <c r="B472" s="4"/>
      <c r="C472" s="6"/>
      <c r="D472" s="6"/>
      <c r="E472" s="6"/>
      <c r="F472" s="6"/>
      <c r="G472" s="6"/>
      <c r="I472" s="6"/>
      <c r="J472" s="6"/>
      <c r="K472" s="6"/>
      <c r="P472" s="6"/>
      <c r="T472" s="6"/>
      <c r="U472" s="14"/>
      <c r="V472" s="14"/>
      <c r="W472" s="14"/>
      <c r="X472" s="237"/>
      <c r="AB472" s="6"/>
      <c r="AD472" s="6"/>
    </row>
    <row r="473" spans="2:30" s="3" customFormat="1">
      <c r="B473" s="4"/>
      <c r="C473" s="6"/>
      <c r="D473" s="6"/>
      <c r="E473" s="6"/>
      <c r="F473" s="6"/>
      <c r="G473" s="6"/>
      <c r="I473" s="6"/>
      <c r="J473" s="6"/>
      <c r="K473" s="6"/>
      <c r="P473" s="6"/>
      <c r="T473" s="6"/>
      <c r="U473" s="14"/>
      <c r="V473" s="14"/>
      <c r="W473" s="14"/>
      <c r="X473" s="237"/>
      <c r="AB473" s="6"/>
      <c r="AD473" s="6"/>
    </row>
    <row r="474" spans="2:30" s="3" customFormat="1">
      <c r="B474" s="4"/>
      <c r="C474" s="6"/>
      <c r="D474" s="6"/>
      <c r="E474" s="6"/>
      <c r="F474" s="6"/>
      <c r="G474" s="6"/>
      <c r="I474" s="6"/>
      <c r="J474" s="6"/>
      <c r="K474" s="6"/>
      <c r="P474" s="6"/>
      <c r="T474" s="6"/>
      <c r="U474" s="14"/>
      <c r="V474" s="14"/>
      <c r="W474" s="14"/>
      <c r="X474" s="237"/>
      <c r="AB474" s="6"/>
      <c r="AD474" s="6"/>
    </row>
    <row r="475" spans="2:30" s="3" customFormat="1">
      <c r="B475" s="4"/>
      <c r="C475" s="6"/>
      <c r="D475" s="6"/>
      <c r="E475" s="6"/>
      <c r="F475" s="6"/>
      <c r="G475" s="6"/>
      <c r="I475" s="6"/>
      <c r="J475" s="6"/>
      <c r="K475" s="6"/>
      <c r="P475" s="6"/>
      <c r="T475" s="6"/>
      <c r="U475" s="14"/>
      <c r="V475" s="14"/>
      <c r="W475" s="14"/>
      <c r="X475" s="237"/>
      <c r="AB475" s="6"/>
      <c r="AD475" s="6"/>
    </row>
    <row r="476" spans="2:30" s="3" customFormat="1">
      <c r="B476" s="4"/>
      <c r="C476" s="6"/>
      <c r="D476" s="6"/>
      <c r="E476" s="6"/>
      <c r="F476" s="6"/>
      <c r="G476" s="6"/>
      <c r="I476" s="6"/>
      <c r="J476" s="6"/>
      <c r="K476" s="6"/>
      <c r="P476" s="6"/>
      <c r="T476" s="6"/>
      <c r="U476" s="14"/>
      <c r="V476" s="14"/>
      <c r="W476" s="14"/>
      <c r="X476" s="237"/>
      <c r="AB476" s="6"/>
      <c r="AD476" s="6"/>
    </row>
    <row r="477" spans="2:30" s="3" customFormat="1">
      <c r="B477" s="4"/>
      <c r="C477" s="6"/>
      <c r="D477" s="6"/>
      <c r="E477" s="6"/>
      <c r="F477" s="6"/>
      <c r="G477" s="6"/>
      <c r="I477" s="6"/>
      <c r="J477" s="6"/>
      <c r="K477" s="6"/>
      <c r="P477" s="6"/>
      <c r="T477" s="6"/>
      <c r="U477" s="14"/>
      <c r="V477" s="14"/>
      <c r="W477" s="14"/>
      <c r="X477" s="237"/>
      <c r="AB477" s="6"/>
      <c r="AD477" s="6"/>
    </row>
    <row r="478" spans="2:30">
      <c r="C478" s="8"/>
      <c r="D478" s="8"/>
      <c r="E478" s="8"/>
      <c r="F478" s="8"/>
      <c r="G478" s="8"/>
      <c r="I478" s="8"/>
      <c r="J478" s="8"/>
      <c r="K478" s="8"/>
      <c r="P478" s="8"/>
      <c r="T478" s="8"/>
      <c r="X478" s="238"/>
      <c r="AB478" s="8"/>
      <c r="AD478" s="8"/>
    </row>
    <row r="479" spans="2:30">
      <c r="C479" s="8"/>
      <c r="D479" s="8"/>
      <c r="E479" s="8"/>
      <c r="F479" s="8"/>
      <c r="G479" s="8"/>
      <c r="I479" s="8"/>
      <c r="J479" s="8"/>
      <c r="K479" s="8"/>
      <c r="P479" s="8"/>
      <c r="T479" s="8"/>
      <c r="X479" s="238"/>
      <c r="AB479" s="8"/>
      <c r="AD479" s="8"/>
    </row>
    <row r="480" spans="2:30">
      <c r="C480" s="8"/>
      <c r="D480" s="8"/>
      <c r="E480" s="8"/>
      <c r="F480" s="8"/>
      <c r="G480" s="8"/>
      <c r="I480" s="8"/>
      <c r="J480" s="8"/>
      <c r="K480" s="8"/>
      <c r="P480" s="8"/>
      <c r="T480" s="8"/>
      <c r="X480" s="238"/>
      <c r="AB480" s="8"/>
      <c r="AD480" s="8"/>
    </row>
    <row r="481" spans="3:30">
      <c r="C481" s="8"/>
      <c r="D481" s="8"/>
      <c r="E481" s="8"/>
      <c r="F481" s="8"/>
      <c r="G481" s="8"/>
      <c r="I481" s="8"/>
      <c r="J481" s="8"/>
      <c r="K481" s="8"/>
      <c r="P481" s="8"/>
      <c r="T481" s="8"/>
      <c r="X481" s="238"/>
      <c r="AB481" s="8"/>
      <c r="AD481" s="8"/>
    </row>
    <row r="482" spans="3:30">
      <c r="C482" s="8"/>
      <c r="D482" s="8"/>
      <c r="E482" s="8"/>
      <c r="F482" s="8"/>
      <c r="G482" s="8"/>
      <c r="I482" s="8"/>
      <c r="J482" s="8"/>
      <c r="K482" s="8"/>
      <c r="P482" s="8"/>
      <c r="T482" s="8"/>
      <c r="X482" s="238"/>
      <c r="AB482" s="8"/>
      <c r="AD482" s="8"/>
    </row>
    <row r="483" spans="3:30">
      <c r="C483" s="8"/>
      <c r="D483" s="8"/>
      <c r="E483" s="8"/>
      <c r="F483" s="8"/>
      <c r="G483" s="8"/>
      <c r="I483" s="8"/>
      <c r="J483" s="8"/>
      <c r="K483" s="8"/>
      <c r="P483" s="8"/>
      <c r="T483" s="8"/>
      <c r="X483" s="238"/>
      <c r="AB483" s="8"/>
      <c r="AD483" s="8"/>
    </row>
    <row r="484" spans="3:30">
      <c r="C484" s="8"/>
      <c r="D484" s="8"/>
      <c r="E484" s="8"/>
      <c r="F484" s="8"/>
      <c r="G484" s="8"/>
      <c r="I484" s="8"/>
      <c r="J484" s="8"/>
      <c r="K484" s="8"/>
      <c r="P484" s="8"/>
      <c r="T484" s="8"/>
      <c r="X484" s="238"/>
      <c r="AB484" s="8"/>
      <c r="AD484" s="8"/>
    </row>
    <row r="485" spans="3:30">
      <c r="C485" s="8"/>
      <c r="D485" s="8"/>
      <c r="E485" s="8"/>
      <c r="F485" s="8"/>
      <c r="G485" s="8"/>
      <c r="I485" s="8"/>
      <c r="J485" s="8"/>
      <c r="K485" s="8"/>
      <c r="P485" s="8"/>
      <c r="T485" s="8"/>
      <c r="X485" s="238"/>
      <c r="AB485" s="8"/>
      <c r="AD485" s="8"/>
    </row>
    <row r="486" spans="3:30">
      <c r="C486" s="8"/>
      <c r="D486" s="8"/>
      <c r="E486" s="8"/>
      <c r="F486" s="8"/>
      <c r="G486" s="8"/>
      <c r="I486" s="8"/>
      <c r="J486" s="8"/>
      <c r="K486" s="8"/>
      <c r="P486" s="8"/>
      <c r="T486" s="8"/>
      <c r="X486" s="238"/>
      <c r="AB486" s="8"/>
      <c r="AD486" s="8"/>
    </row>
    <row r="487" spans="3:30">
      <c r="C487" s="8"/>
      <c r="D487" s="8"/>
      <c r="E487" s="8"/>
      <c r="F487" s="8"/>
      <c r="G487" s="8"/>
      <c r="I487" s="8"/>
      <c r="J487" s="8"/>
      <c r="K487" s="8"/>
      <c r="P487" s="8"/>
      <c r="T487" s="8"/>
      <c r="X487" s="238"/>
      <c r="AB487" s="8"/>
      <c r="AD487" s="8"/>
    </row>
    <row r="488" spans="3:30">
      <c r="C488" s="8"/>
      <c r="D488" s="8"/>
      <c r="E488" s="8"/>
      <c r="F488" s="8"/>
      <c r="G488" s="8"/>
      <c r="I488" s="8"/>
      <c r="J488" s="8"/>
      <c r="K488" s="8"/>
      <c r="P488" s="8"/>
      <c r="T488" s="8"/>
      <c r="X488" s="238"/>
      <c r="AB488" s="8"/>
      <c r="AD488" s="8"/>
    </row>
    <row r="489" spans="3:30">
      <c r="C489" s="8"/>
      <c r="D489" s="8"/>
      <c r="E489" s="8"/>
      <c r="F489" s="8"/>
      <c r="G489" s="8"/>
      <c r="I489" s="8"/>
      <c r="J489" s="8"/>
      <c r="K489" s="8"/>
      <c r="P489" s="8"/>
      <c r="T489" s="8"/>
      <c r="X489" s="238"/>
      <c r="AB489" s="8"/>
      <c r="AD489" s="8"/>
    </row>
    <row r="490" spans="3:30">
      <c r="C490" s="8"/>
      <c r="D490" s="8"/>
      <c r="E490" s="8"/>
      <c r="F490" s="8"/>
      <c r="G490" s="8"/>
      <c r="I490" s="8"/>
      <c r="J490" s="8"/>
      <c r="K490" s="8"/>
      <c r="P490" s="8"/>
      <c r="T490" s="8"/>
      <c r="X490" s="238"/>
      <c r="AB490" s="8"/>
      <c r="AD490" s="8"/>
    </row>
    <row r="491" spans="3:30">
      <c r="C491" s="8"/>
      <c r="D491" s="8"/>
      <c r="E491" s="8"/>
      <c r="F491" s="8"/>
      <c r="G491" s="8"/>
      <c r="I491" s="8"/>
      <c r="J491" s="8"/>
      <c r="K491" s="8"/>
      <c r="P491" s="8"/>
      <c r="T491" s="8"/>
      <c r="X491" s="238"/>
      <c r="AB491" s="8"/>
      <c r="AD491" s="8"/>
    </row>
    <row r="492" spans="3:30">
      <c r="C492" s="8"/>
      <c r="D492" s="8"/>
      <c r="E492" s="8"/>
      <c r="F492" s="8"/>
      <c r="G492" s="8"/>
      <c r="I492" s="8"/>
      <c r="J492" s="8"/>
      <c r="K492" s="8"/>
      <c r="P492" s="8"/>
      <c r="T492" s="8"/>
      <c r="X492" s="238"/>
      <c r="AB492" s="8"/>
      <c r="AD492" s="8"/>
    </row>
    <row r="493" spans="3:30">
      <c r="C493" s="8"/>
      <c r="D493" s="8"/>
      <c r="E493" s="8"/>
      <c r="F493" s="8"/>
      <c r="G493" s="8"/>
      <c r="I493" s="8"/>
      <c r="J493" s="8"/>
      <c r="K493" s="8"/>
      <c r="P493" s="8"/>
      <c r="T493" s="8"/>
      <c r="X493" s="238"/>
      <c r="AB493" s="8"/>
      <c r="AD493" s="8"/>
    </row>
    <row r="494" spans="3:30">
      <c r="C494" s="8"/>
      <c r="D494" s="8"/>
      <c r="E494" s="8"/>
      <c r="F494" s="8"/>
      <c r="G494" s="8"/>
      <c r="I494" s="8"/>
      <c r="J494" s="8"/>
      <c r="K494" s="8"/>
      <c r="P494" s="8"/>
      <c r="T494" s="8"/>
      <c r="X494" s="238"/>
      <c r="AB494" s="8"/>
      <c r="AD494" s="8"/>
    </row>
    <row r="495" spans="3:30">
      <c r="C495" s="8"/>
      <c r="D495" s="8"/>
      <c r="E495" s="8"/>
      <c r="F495" s="8"/>
      <c r="G495" s="8"/>
      <c r="I495" s="8"/>
      <c r="J495" s="8"/>
      <c r="K495" s="8"/>
      <c r="P495" s="8"/>
      <c r="T495" s="8"/>
      <c r="X495" s="238"/>
      <c r="AB495" s="8"/>
      <c r="AD495" s="8"/>
    </row>
    <row r="496" spans="3:30">
      <c r="C496" s="8"/>
      <c r="D496" s="8"/>
      <c r="E496" s="8"/>
      <c r="F496" s="8"/>
      <c r="G496" s="8"/>
      <c r="I496" s="8"/>
      <c r="J496" s="8"/>
      <c r="K496" s="8"/>
      <c r="P496" s="8"/>
      <c r="T496" s="8"/>
      <c r="X496" s="238"/>
      <c r="AB496" s="8"/>
      <c r="AD496" s="8"/>
    </row>
    <row r="497" spans="3:30">
      <c r="C497" s="8"/>
      <c r="D497" s="8"/>
      <c r="E497" s="8"/>
      <c r="F497" s="8"/>
      <c r="G497" s="8"/>
      <c r="I497" s="8"/>
      <c r="J497" s="8"/>
      <c r="K497" s="8"/>
      <c r="P497" s="8"/>
      <c r="T497" s="8"/>
      <c r="X497" s="238"/>
      <c r="AB497" s="8"/>
      <c r="AD497" s="8"/>
    </row>
    <row r="498" spans="3:30">
      <c r="C498" s="8"/>
      <c r="D498" s="8"/>
      <c r="E498" s="8"/>
      <c r="F498" s="8"/>
      <c r="G498" s="8"/>
      <c r="I498" s="8"/>
      <c r="J498" s="8"/>
      <c r="K498" s="8"/>
      <c r="P498" s="8"/>
      <c r="T498" s="8"/>
      <c r="X498" s="238"/>
      <c r="AB498" s="8"/>
      <c r="AD498" s="8"/>
    </row>
    <row r="499" spans="3:30">
      <c r="C499" s="8"/>
      <c r="D499" s="8"/>
      <c r="E499" s="8"/>
      <c r="F499" s="8"/>
      <c r="G499" s="8"/>
      <c r="I499" s="8"/>
      <c r="J499" s="8"/>
      <c r="K499" s="8"/>
      <c r="P499" s="8"/>
      <c r="T499" s="8"/>
      <c r="X499" s="238"/>
      <c r="AB499" s="8"/>
      <c r="AD499" s="8"/>
    </row>
    <row r="500" spans="3:30">
      <c r="C500" s="8"/>
      <c r="D500" s="8"/>
      <c r="E500" s="8"/>
      <c r="F500" s="8"/>
      <c r="G500" s="8"/>
      <c r="I500" s="8"/>
      <c r="J500" s="8"/>
      <c r="K500" s="8"/>
      <c r="P500" s="8"/>
      <c r="T500" s="8"/>
      <c r="X500" s="238"/>
      <c r="AB500" s="8"/>
      <c r="AD500" s="8"/>
    </row>
    <row r="501" spans="3:30">
      <c r="C501" s="8"/>
      <c r="D501" s="8"/>
      <c r="E501" s="8"/>
      <c r="F501" s="8"/>
      <c r="G501" s="8"/>
      <c r="I501" s="8"/>
      <c r="J501" s="8"/>
      <c r="K501" s="8"/>
      <c r="P501" s="8"/>
      <c r="T501" s="8"/>
      <c r="X501" s="238"/>
      <c r="AB501" s="8"/>
      <c r="AD501" s="8"/>
    </row>
    <row r="502" spans="3:30">
      <c r="C502" s="8"/>
      <c r="D502" s="8"/>
      <c r="E502" s="8"/>
      <c r="F502" s="8"/>
      <c r="G502" s="8"/>
      <c r="I502" s="8"/>
      <c r="J502" s="8"/>
      <c r="K502" s="8"/>
      <c r="P502" s="8"/>
      <c r="T502" s="8"/>
      <c r="X502" s="238"/>
      <c r="AB502" s="8"/>
      <c r="AD502" s="8"/>
    </row>
    <row r="503" spans="3:30">
      <c r="C503" s="8"/>
      <c r="D503" s="8"/>
      <c r="E503" s="8"/>
      <c r="F503" s="8"/>
      <c r="G503" s="8"/>
      <c r="I503" s="8"/>
      <c r="J503" s="8"/>
      <c r="K503" s="8"/>
      <c r="P503" s="8"/>
      <c r="T503" s="8"/>
      <c r="X503" s="238"/>
      <c r="AB503" s="8"/>
      <c r="AD503" s="8"/>
    </row>
    <row r="504" spans="3:30">
      <c r="C504" s="8"/>
      <c r="D504" s="8"/>
      <c r="E504" s="8"/>
      <c r="F504" s="8"/>
      <c r="G504" s="8"/>
      <c r="I504" s="8"/>
      <c r="J504" s="8"/>
      <c r="K504" s="8"/>
      <c r="P504" s="8"/>
      <c r="T504" s="8"/>
      <c r="X504" s="238"/>
      <c r="AB504" s="8"/>
      <c r="AD504" s="8"/>
    </row>
    <row r="505" spans="3:30">
      <c r="C505" s="8"/>
      <c r="D505" s="8"/>
      <c r="E505" s="8"/>
      <c r="F505" s="8"/>
      <c r="G505" s="8"/>
      <c r="I505" s="8"/>
      <c r="J505" s="8"/>
      <c r="K505" s="8"/>
      <c r="P505" s="8"/>
      <c r="T505" s="8"/>
      <c r="X505" s="238"/>
      <c r="AB505" s="8"/>
      <c r="AD505" s="8"/>
    </row>
    <row r="506" spans="3:30">
      <c r="C506" s="8"/>
      <c r="D506" s="8"/>
      <c r="E506" s="8"/>
      <c r="F506" s="8"/>
      <c r="G506" s="8"/>
      <c r="I506" s="8"/>
      <c r="J506" s="8"/>
      <c r="K506" s="8"/>
      <c r="P506" s="8"/>
      <c r="T506" s="8"/>
      <c r="X506" s="238"/>
      <c r="AB506" s="8"/>
      <c r="AD506" s="8"/>
    </row>
    <row r="507" spans="3:30">
      <c r="C507" s="8"/>
      <c r="D507" s="8"/>
      <c r="E507" s="8"/>
      <c r="F507" s="8"/>
      <c r="G507" s="8"/>
      <c r="I507" s="8"/>
      <c r="J507" s="8"/>
      <c r="K507" s="8"/>
      <c r="P507" s="8"/>
      <c r="T507" s="8"/>
      <c r="X507" s="238"/>
      <c r="AB507" s="8"/>
      <c r="AD507" s="8"/>
    </row>
    <row r="508" spans="3:30">
      <c r="C508" s="8"/>
      <c r="D508" s="8"/>
      <c r="E508" s="8"/>
      <c r="F508" s="8"/>
      <c r="G508" s="8"/>
      <c r="I508" s="8"/>
      <c r="J508" s="8"/>
      <c r="K508" s="8"/>
      <c r="P508" s="8"/>
      <c r="T508" s="8"/>
      <c r="X508" s="238"/>
      <c r="AB508" s="8"/>
      <c r="AD508" s="8"/>
    </row>
    <row r="509" spans="3:30">
      <c r="C509" s="8"/>
      <c r="D509" s="8"/>
      <c r="E509" s="8"/>
      <c r="F509" s="8"/>
      <c r="G509" s="8"/>
      <c r="I509" s="8"/>
      <c r="J509" s="8"/>
      <c r="K509" s="8"/>
      <c r="P509" s="8"/>
      <c r="T509" s="8"/>
      <c r="X509" s="238"/>
      <c r="AB509" s="8"/>
      <c r="AD509" s="8"/>
    </row>
    <row r="510" spans="3:30">
      <c r="C510" s="8"/>
      <c r="D510" s="8"/>
      <c r="E510" s="8"/>
      <c r="F510" s="8"/>
      <c r="G510" s="8"/>
      <c r="I510" s="8"/>
      <c r="J510" s="8"/>
      <c r="K510" s="8"/>
      <c r="P510" s="8"/>
      <c r="T510" s="8"/>
      <c r="X510" s="238"/>
      <c r="AB510" s="8"/>
      <c r="AD510" s="8"/>
    </row>
    <row r="511" spans="3:30">
      <c r="C511" s="8"/>
      <c r="D511" s="8"/>
      <c r="E511" s="8"/>
      <c r="F511" s="8"/>
      <c r="G511" s="8"/>
      <c r="I511" s="8"/>
      <c r="J511" s="8"/>
      <c r="K511" s="8"/>
      <c r="P511" s="8"/>
      <c r="T511" s="8"/>
      <c r="X511" s="238"/>
      <c r="AB511" s="8"/>
      <c r="AD511" s="8"/>
    </row>
    <row r="512" spans="3:30">
      <c r="C512" s="8"/>
      <c r="D512" s="8"/>
      <c r="E512" s="8"/>
      <c r="F512" s="8"/>
      <c r="G512" s="8"/>
      <c r="I512" s="8"/>
      <c r="J512" s="8"/>
      <c r="K512" s="8"/>
      <c r="P512" s="8"/>
      <c r="T512" s="8"/>
      <c r="X512" s="238"/>
      <c r="AB512" s="8"/>
      <c r="AD512" s="8"/>
    </row>
    <row r="513" spans="3:30">
      <c r="C513" s="8"/>
      <c r="D513" s="8"/>
      <c r="E513" s="8"/>
      <c r="F513" s="8"/>
      <c r="G513" s="8"/>
      <c r="I513" s="8"/>
      <c r="J513" s="8"/>
      <c r="K513" s="8"/>
      <c r="P513" s="8"/>
      <c r="T513" s="8"/>
      <c r="X513" s="238"/>
      <c r="AB513" s="8"/>
      <c r="AD513" s="8"/>
    </row>
    <row r="514" spans="3:30">
      <c r="C514" s="8"/>
      <c r="D514" s="8"/>
      <c r="E514" s="8"/>
      <c r="F514" s="8"/>
      <c r="G514" s="8"/>
      <c r="I514" s="8"/>
      <c r="J514" s="8"/>
      <c r="K514" s="8"/>
      <c r="P514" s="8"/>
      <c r="T514" s="8"/>
      <c r="X514" s="238"/>
      <c r="AB514" s="8"/>
      <c r="AD514" s="8"/>
    </row>
    <row r="515" spans="3:30">
      <c r="C515" s="8"/>
      <c r="D515" s="8"/>
      <c r="E515" s="8"/>
      <c r="F515" s="8"/>
      <c r="G515" s="8"/>
      <c r="I515" s="8"/>
      <c r="J515" s="8"/>
      <c r="K515" s="8"/>
      <c r="P515" s="8"/>
      <c r="T515" s="8"/>
      <c r="X515" s="238"/>
      <c r="AB515" s="8"/>
      <c r="AD515" s="8"/>
    </row>
    <row r="516" spans="3:30">
      <c r="C516" s="8"/>
      <c r="D516" s="8"/>
      <c r="E516" s="8"/>
      <c r="F516" s="8"/>
      <c r="G516" s="8"/>
      <c r="I516" s="8"/>
      <c r="J516" s="8"/>
      <c r="K516" s="8"/>
      <c r="P516" s="8"/>
      <c r="T516" s="8"/>
      <c r="X516" s="238"/>
      <c r="AB516" s="8"/>
      <c r="AD516" s="8"/>
    </row>
    <row r="517" spans="3:30">
      <c r="C517" s="8"/>
      <c r="D517" s="8"/>
      <c r="E517" s="8"/>
      <c r="F517" s="8"/>
      <c r="G517" s="8"/>
      <c r="I517" s="8"/>
      <c r="J517" s="8"/>
      <c r="K517" s="8"/>
      <c r="P517" s="8"/>
      <c r="T517" s="8"/>
      <c r="X517" s="238"/>
      <c r="AB517" s="8"/>
      <c r="AD517" s="8"/>
    </row>
    <row r="518" spans="3:30">
      <c r="C518" s="8"/>
      <c r="D518" s="8"/>
      <c r="E518" s="8"/>
      <c r="F518" s="8"/>
      <c r="G518" s="8"/>
      <c r="I518" s="8"/>
      <c r="J518" s="8"/>
      <c r="K518" s="8"/>
      <c r="P518" s="8"/>
      <c r="T518" s="8"/>
      <c r="X518" s="238"/>
      <c r="AB518" s="8"/>
      <c r="AD518" s="8"/>
    </row>
    <row r="519" spans="3:30">
      <c r="C519" s="8"/>
      <c r="D519" s="8"/>
      <c r="E519" s="8"/>
      <c r="F519" s="8"/>
      <c r="G519" s="8"/>
      <c r="I519" s="8"/>
      <c r="J519" s="8"/>
      <c r="K519" s="8"/>
      <c r="P519" s="8"/>
      <c r="T519" s="8"/>
      <c r="X519" s="238"/>
      <c r="AB519" s="8"/>
      <c r="AD519" s="8"/>
    </row>
  </sheetData>
  <sheetProtection algorithmName="SHA-512" hashValue="K1Jkt2WDP15x2TbTlAVKGBBCkaaXrtyYQeL2fIQD4kPEW+MbsA10CVCiR/pdtiwpcDlaxOVZBR28pZJ+/P2aIQ==" saltValue="8fA4k4WqSolLXSs5eihbeQ==" spinCount="100000" sheet="1" objects="1" scenarios="1"/>
  <autoFilter ref="A7:BJ288" xr:uid="{00000000-0001-0000-0000-000000000000}">
    <filterColumn colId="9">
      <filters>
        <filter val="Sección de Contabilidad"/>
        <filter val="Sección de Presupuesto"/>
        <filter val="Tesorería General"/>
      </filters>
    </filterColumn>
  </autoFilter>
  <mergeCells count="11">
    <mergeCell ref="Y6:AD6"/>
    <mergeCell ref="Q2:T4"/>
    <mergeCell ref="M6:P6"/>
    <mergeCell ref="Q6:T6"/>
    <mergeCell ref="B2:D4"/>
    <mergeCell ref="O2:P4"/>
    <mergeCell ref="U6:X6"/>
    <mergeCell ref="K2:L4"/>
    <mergeCell ref="F2:J2"/>
    <mergeCell ref="F3:J3"/>
    <mergeCell ref="F4:J4"/>
  </mergeCells>
  <hyperlinks>
    <hyperlink ref="P130" r:id="rId1" display="1. Estadisticas de visitas de la página para el primer trimestre de 2022_x000a_2. Se realizan copias de seguridad diarias a la página para el primer trimestre de 2022, las cuales no se comparten por temas de confidencialidad_x000a__x000a_Evidencia: https://drive.google.com" xr:uid="{68863FB1-1F09-49EB-A64A-2A25D3F9806B}"/>
    <hyperlink ref="P159" r:id="rId2" xr:uid="{D7E9F6B1-8DB2-4941-A040-F7168A3A44B7}"/>
    <hyperlink ref="T159" r:id="rId3" display="El 15 de marzo se publicó el volumen 2 de los boletines de seguridad, que trata sobre el tema de &quot;Phishing&quot; publicado en https://ti.udistrital.edu.co/boletin/boletin-informativo-volumen-2-numero-6-marzo-2022" xr:uid="{3CB6BF97-D25D-4EA7-B198-1E0C85EA8907}"/>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Apoyo!$B$3:$B$5</xm:f>
          </x14:formula1>
          <xm:sqref>C214:C216 C222:C230 C232:C234 C8:C193</xm:sqref>
        </x14:dataValidation>
        <x14:dataValidation type="list" allowBlank="1" showInputMessage="1" showErrorMessage="1" xr:uid="{00000000-0002-0000-0000-000001000000}">
          <x14:formula1>
            <xm:f>Apoyo!$D$3:$D$9</xm:f>
          </x14:formula1>
          <xm:sqref>L214:L216 L222:L230 L232:L234 L8:L193</xm:sqref>
        </x14:dataValidation>
        <x14:dataValidation type="list" allowBlank="1" showInputMessage="1" showErrorMessage="1" xr:uid="{00000000-0002-0000-0000-000002000000}">
          <x14:formula1>
            <xm:f>Apoyo!$C$3:$C$6</xm:f>
          </x14:formula1>
          <xm:sqref>I8:I287</xm:sqref>
        </x14:dataValidation>
        <x14:dataValidation type="list" allowBlank="1" showInputMessage="1" showErrorMessage="1" xr:uid="{00000000-0002-0000-0000-000003000000}">
          <x14:formula1>
            <xm:f>Apoyo!$E$3:$E$4</xm:f>
          </x14:formula1>
          <xm:sqref>AC8:AC287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9"/>
  <sheetViews>
    <sheetView workbookViewId="0">
      <selection activeCell="C5" sqref="C5"/>
    </sheetView>
  </sheetViews>
  <sheetFormatPr baseColWidth="10" defaultRowHeight="15"/>
  <cols>
    <col min="1" max="1" width="3" style="1" customWidth="1"/>
    <col min="2" max="2" width="27" style="1" customWidth="1"/>
    <col min="3" max="3" width="41.28515625" style="1" customWidth="1"/>
    <col min="4" max="4" width="22" style="1" customWidth="1"/>
    <col min="5" max="5" width="34" style="1" customWidth="1"/>
    <col min="6" max="6" width="43.7109375" style="1" customWidth="1"/>
    <col min="7" max="7" width="41.140625" style="1" customWidth="1"/>
    <col min="8" max="8" width="17" style="1" customWidth="1"/>
    <col min="9" max="9" width="11.42578125" style="1" customWidth="1"/>
    <col min="10" max="16384" width="11.42578125" style="1"/>
  </cols>
  <sheetData>
    <row r="2" spans="2:14" s="2" customFormat="1">
      <c r="B2" s="2" t="s">
        <v>17</v>
      </c>
      <c r="C2" s="2" t="s">
        <v>27</v>
      </c>
      <c r="D2" s="2" t="s">
        <v>5</v>
      </c>
      <c r="E2" s="2" t="s">
        <v>29</v>
      </c>
      <c r="F2" s="2" t="s">
        <v>20</v>
      </c>
      <c r="G2" s="2" t="s">
        <v>21</v>
      </c>
    </row>
    <row r="3" spans="2:14" ht="30">
      <c r="B3" s="1" t="s">
        <v>7</v>
      </c>
      <c r="C3" s="1" t="s">
        <v>718</v>
      </c>
      <c r="D3" s="1" t="s">
        <v>10</v>
      </c>
      <c r="E3" s="1" t="s">
        <v>30</v>
      </c>
      <c r="F3" s="1" t="s">
        <v>34</v>
      </c>
      <c r="G3" s="1" t="s">
        <v>41</v>
      </c>
      <c r="H3" s="24" t="s">
        <v>61</v>
      </c>
      <c r="I3" s="24" t="s">
        <v>65</v>
      </c>
    </row>
    <row r="4" spans="2:14" ht="30">
      <c r="B4" s="1" t="s">
        <v>8</v>
      </c>
      <c r="C4" s="1" t="s">
        <v>717</v>
      </c>
      <c r="D4" s="1" t="s">
        <v>12</v>
      </c>
      <c r="E4" s="1" t="s">
        <v>31</v>
      </c>
      <c r="F4" s="1" t="s">
        <v>35</v>
      </c>
      <c r="G4" s="1" t="s">
        <v>42</v>
      </c>
      <c r="H4" s="24" t="s">
        <v>61</v>
      </c>
    </row>
    <row r="5" spans="2:14" ht="30">
      <c r="B5" s="1" t="s">
        <v>9</v>
      </c>
      <c r="C5" s="1" t="s">
        <v>719</v>
      </c>
      <c r="D5" s="1" t="s">
        <v>13</v>
      </c>
      <c r="F5" s="1" t="s">
        <v>36</v>
      </c>
      <c r="G5" s="1" t="s">
        <v>43</v>
      </c>
      <c r="H5" s="24" t="s">
        <v>62</v>
      </c>
      <c r="I5" s="24" t="s">
        <v>63</v>
      </c>
      <c r="J5" s="24" t="s">
        <v>61</v>
      </c>
    </row>
    <row r="6" spans="2:14" ht="30">
      <c r="D6" s="1" t="s">
        <v>14</v>
      </c>
      <c r="F6" s="1" t="s">
        <v>37</v>
      </c>
      <c r="G6" s="1" t="s">
        <v>45</v>
      </c>
      <c r="H6" s="24" t="s">
        <v>63</v>
      </c>
      <c r="I6" s="24" t="s">
        <v>73</v>
      </c>
      <c r="J6" s="24" t="s">
        <v>72</v>
      </c>
    </row>
    <row r="7" spans="2:14">
      <c r="D7" s="1" t="s">
        <v>15</v>
      </c>
      <c r="F7" s="1" t="s">
        <v>38</v>
      </c>
      <c r="G7" s="1" t="s">
        <v>46</v>
      </c>
    </row>
    <row r="8" spans="2:14" ht="30">
      <c r="D8" s="1" t="s">
        <v>16</v>
      </c>
      <c r="F8" s="1" t="s">
        <v>39</v>
      </c>
      <c r="G8" s="1" t="s">
        <v>47</v>
      </c>
      <c r="I8" s="24" t="s">
        <v>65</v>
      </c>
    </row>
    <row r="9" spans="2:14">
      <c r="D9" s="1" t="s">
        <v>11</v>
      </c>
      <c r="F9" s="1" t="s">
        <v>40</v>
      </c>
      <c r="G9" s="1" t="s">
        <v>48</v>
      </c>
      <c r="H9" s="24" t="s">
        <v>62</v>
      </c>
      <c r="I9" s="24" t="s">
        <v>68</v>
      </c>
      <c r="J9" s="24" t="s">
        <v>72</v>
      </c>
    </row>
    <row r="10" spans="2:14" ht="30">
      <c r="G10" s="1" t="s">
        <v>49</v>
      </c>
      <c r="H10" s="24" t="s">
        <v>62</v>
      </c>
      <c r="I10" s="24" t="s">
        <v>63</v>
      </c>
      <c r="J10" s="24" t="s">
        <v>68</v>
      </c>
    </row>
    <row r="11" spans="2:14">
      <c r="G11" s="1" t="s">
        <v>50</v>
      </c>
      <c r="I11" s="24" t="s">
        <v>63</v>
      </c>
      <c r="J11" s="24" t="s">
        <v>68</v>
      </c>
    </row>
    <row r="12" spans="2:14">
      <c r="G12" s="1" t="s">
        <v>51</v>
      </c>
      <c r="H12" s="24" t="s">
        <v>64</v>
      </c>
      <c r="I12" s="24" t="s">
        <v>66</v>
      </c>
      <c r="J12" s="24" t="s">
        <v>67</v>
      </c>
      <c r="K12" s="24" t="s">
        <v>71</v>
      </c>
      <c r="L12" s="24" t="s">
        <v>72</v>
      </c>
      <c r="N12" s="24" t="s">
        <v>61</v>
      </c>
    </row>
    <row r="13" spans="2:14">
      <c r="G13" s="1" t="s">
        <v>52</v>
      </c>
      <c r="I13" s="24" t="s">
        <v>66</v>
      </c>
      <c r="J13" s="24" t="s">
        <v>67</v>
      </c>
    </row>
    <row r="14" spans="2:14">
      <c r="G14" s="1" t="s">
        <v>53</v>
      </c>
      <c r="I14" s="25" t="s">
        <v>69</v>
      </c>
      <c r="J14" s="24" t="s">
        <v>70</v>
      </c>
    </row>
    <row r="15" spans="2:14" ht="30">
      <c r="G15" s="1" t="s">
        <v>54</v>
      </c>
      <c r="H15" s="24" t="s">
        <v>62</v>
      </c>
      <c r="I15" s="24" t="s">
        <v>63</v>
      </c>
      <c r="J15" s="24" t="s">
        <v>68</v>
      </c>
    </row>
    <row r="16" spans="2:14">
      <c r="G16" s="1" t="s">
        <v>55</v>
      </c>
      <c r="I16" s="24" t="s">
        <v>65</v>
      </c>
      <c r="L16" s="24" t="s">
        <v>72</v>
      </c>
      <c r="M16" s="24" t="s">
        <v>74</v>
      </c>
    </row>
    <row r="17" spans="7:15" ht="30">
      <c r="G17" s="1" t="s">
        <v>56</v>
      </c>
      <c r="H17" s="24" t="s">
        <v>62</v>
      </c>
      <c r="I17" s="24" t="s">
        <v>63</v>
      </c>
      <c r="J17" s="24" t="s">
        <v>65</v>
      </c>
      <c r="K17" s="24" t="s">
        <v>67</v>
      </c>
      <c r="L17" s="24" t="s">
        <v>68</v>
      </c>
      <c r="M17" s="24" t="s">
        <v>72</v>
      </c>
      <c r="O17" s="24" t="s">
        <v>61</v>
      </c>
    </row>
    <row r="18" spans="7:15" ht="30">
      <c r="G18" s="1" t="s">
        <v>44</v>
      </c>
    </row>
    <row r="19" spans="7:15">
      <c r="G19" s="1" t="s">
        <v>57</v>
      </c>
      <c r="H19" s="24" t="s">
        <v>62</v>
      </c>
      <c r="I19" s="24" t="s">
        <v>63</v>
      </c>
      <c r="J19" s="1" t="s">
        <v>70</v>
      </c>
      <c r="L19" s="24" t="s">
        <v>72</v>
      </c>
      <c r="M19" s="24"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MIPG 2022</vt:lpstr>
      <vt:lpstr>Apoyo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Duran Mora</dc:creator>
  <cp:lastModifiedBy>Rosa Elizabeth Ruiz</cp:lastModifiedBy>
  <cp:lastPrinted>2022-06-22T00:07:58Z</cp:lastPrinted>
  <dcterms:created xsi:type="dcterms:W3CDTF">2015-06-05T18:19:34Z</dcterms:created>
  <dcterms:modified xsi:type="dcterms:W3CDTF">2022-12-27T23:02:28Z</dcterms:modified>
</cp:coreProperties>
</file>