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hidePivotFieldList="1"/>
  <mc:AlternateContent xmlns:mc="http://schemas.openxmlformats.org/markup-compatibility/2006">
    <mc:Choice Requires="x15">
      <x15ac:absPath xmlns:x15ac="http://schemas.microsoft.com/office/spreadsheetml/2010/11/ac" url="D:\2022\PLAN DE ACCION 2022\MONITOREO IV TRIMESTRE 2022 hasta dic15\FINAL CON OBSERVACIONES PARA REVISION\"/>
    </mc:Choice>
  </mc:AlternateContent>
  <xr:revisionPtr revIDLastSave="0" documentId="13_ncr:1_{FA802A77-31BC-46D1-85B9-BE1E495EF5E0}" xr6:coauthVersionLast="36" xr6:coauthVersionMax="36" xr10:uidLastSave="{00000000-0000-0000-0000-000000000000}"/>
  <bookViews>
    <workbookView xWindow="0" yWindow="0" windowWidth="15345" windowHeight="4470" firstSheet="1" activeTab="1" xr2:uid="{00000000-000D-0000-FFFF-FFFF00000000}"/>
  </bookViews>
  <sheets>
    <sheet name="Instructivo" sheetId="4" r:id="rId1"/>
    <sheet name="Reporte Seguimiento" sheetId="1" r:id="rId2"/>
    <sheet name="Evaluación" sheetId="3" r:id="rId3"/>
  </sheets>
  <externalReferences>
    <externalReference r:id="rId4"/>
    <externalReference r:id="rId5"/>
  </externalReferences>
  <definedNames>
    <definedName name="_xlnm._FilterDatabase" localSheetId="1" hidden="1">'Reporte Seguimiento'!$11:$45</definedName>
    <definedName name="Comunicaciones" localSheetId="0">#REF!</definedName>
    <definedName name="Comunicaciones">#REF!</definedName>
    <definedName name="d" localSheetId="0">#REF!</definedName>
    <definedName name="d">#REF!</definedName>
    <definedName name="fr" localSheetId="0">#REF!</definedName>
    <definedName name="fr">#REF!</definedName>
    <definedName name="goal41" localSheetId="0">'[1]Lineamiento Estratégico'!#REF!</definedName>
    <definedName name="goal41">'[1]Lineamiento Estratégico'!#REF!</definedName>
    <definedName name="lineamiento1">[1]Estrategias!$B$3:$B$22</definedName>
    <definedName name="Lineamiento2">[1]Estrategias!$C$3:$C$12</definedName>
    <definedName name="Lineamiento3">[1]Estrategias!$D$3:$D$19</definedName>
    <definedName name="Lineamiento4">[1]Estrategias!$E$3:$E$17</definedName>
    <definedName name="Lineamiento5">[1]Estrategias!$F$3:$F$28</definedName>
    <definedName name="LISTAD" localSheetId="0">#REF!</definedName>
    <definedName name="LISTAD">#REF!</definedName>
    <definedName name="LISTAF" localSheetId="0">#REF!</definedName>
    <definedName name="LISTAF">#REF!</definedName>
    <definedName name="PCUENTAS2020" localSheetId="0">#REF!</definedName>
    <definedName name="PCUENTAS2020">#REF!</definedName>
    <definedName name="Senalador" localSheetId="0">#REF!</definedName>
    <definedName name="Senalador">#REF!</definedName>
    <definedName name="TRIM1">'[2]C. General'!$E$4:$E$46</definedName>
    <definedName name="Unidades">'[2]C. General'!$C$4:$C$46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 i="3" l="1"/>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W55"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BA14" i="1" l="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12" i="1"/>
  <c r="BA13" i="1"/>
  <c r="BF22" i="1" l="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F13" i="1" l="1"/>
  <c r="BF14" i="1"/>
  <c r="BF15" i="1"/>
  <c r="BF16" i="1"/>
  <c r="BF18" i="1"/>
  <c r="BF19" i="1"/>
  <c r="BF21" i="1"/>
  <c r="BF23" i="1"/>
  <c r="BF25" i="1"/>
  <c r="BF26" i="1"/>
  <c r="BF27" i="1"/>
  <c r="BF29" i="1"/>
  <c r="BF30" i="1"/>
  <c r="BF31" i="1"/>
  <c r="BF32" i="1"/>
  <c r="BF33" i="1"/>
  <c r="BF34" i="1"/>
  <c r="BF35" i="1"/>
  <c r="BF36" i="1"/>
  <c r="BF37" i="1"/>
  <c r="BF38" i="1"/>
  <c r="BF39" i="1"/>
  <c r="BF40" i="1"/>
  <c r="BF41" i="1"/>
  <c r="BF42" i="1"/>
  <c r="BF43" i="1"/>
  <c r="BD20" i="1" l="1"/>
  <c r="BF20" i="1" s="1"/>
  <c r="BD13" i="1"/>
  <c r="BE13" i="1" s="1"/>
  <c r="BD14" i="1"/>
  <c r="BE14" i="1" s="1"/>
  <c r="BD15" i="1"/>
  <c r="BE15" i="1" s="1"/>
  <c r="BD16" i="1"/>
  <c r="BE16" i="1" s="1"/>
  <c r="BD17" i="1"/>
  <c r="BD18" i="1"/>
  <c r="BE18" i="1" s="1"/>
  <c r="BD19" i="1"/>
  <c r="BE19" i="1" s="1"/>
  <c r="BD21" i="1"/>
  <c r="BE21" i="1" s="1"/>
  <c r="BD22" i="1"/>
  <c r="BD23" i="1"/>
  <c r="BE23" i="1" s="1"/>
  <c r="BD24" i="1"/>
  <c r="BD25" i="1"/>
  <c r="BE25" i="1" s="1"/>
  <c r="BD26" i="1"/>
  <c r="BE26" i="1" s="1"/>
  <c r="BD28" i="1"/>
  <c r="BD29" i="1"/>
  <c r="BE29" i="1" s="1"/>
  <c r="BD30" i="1"/>
  <c r="BE30" i="1" s="1"/>
  <c r="BD31" i="1"/>
  <c r="BE31" i="1" s="1"/>
  <c r="BD32" i="1"/>
  <c r="BE32" i="1" s="1"/>
  <c r="BD33" i="1"/>
  <c r="BE33" i="1" s="1"/>
  <c r="BD34" i="1"/>
  <c r="BE34" i="1" s="1"/>
  <c r="BD35" i="1"/>
  <c r="BE35" i="1" s="1"/>
  <c r="BD36" i="1"/>
  <c r="BE36" i="1" s="1"/>
  <c r="BD38" i="1"/>
  <c r="BE38" i="1" s="1"/>
  <c r="BD39" i="1"/>
  <c r="BE39" i="1" s="1"/>
  <c r="BD40" i="1"/>
  <c r="BE40" i="1" s="1"/>
  <c r="BD42" i="1"/>
  <c r="BE42" i="1" s="1"/>
  <c r="BD43" i="1"/>
  <c r="BE43" i="1" s="1"/>
  <c r="BD44" i="1"/>
  <c r="BD45" i="1"/>
  <c r="BC13" i="1"/>
  <c r="BC14" i="1"/>
  <c r="BC15" i="1"/>
  <c r="BC16" i="1"/>
  <c r="BC17" i="1"/>
  <c r="BC18" i="1"/>
  <c r="BC19" i="1"/>
  <c r="BD12" i="1"/>
  <c r="BC12" i="1"/>
  <c r="BE12" i="1" l="1"/>
  <c r="U23" i="3"/>
  <c r="X23" i="3" s="1"/>
  <c r="BE45" i="1"/>
  <c r="BF45" i="1"/>
  <c r="BE44" i="1"/>
  <c r="BF44" i="1"/>
  <c r="BE28" i="1"/>
  <c r="BF28" i="1"/>
  <c r="BE24" i="1"/>
  <c r="BF24" i="1"/>
  <c r="BE22" i="1"/>
  <c r="BE17" i="1"/>
  <c r="BF17" i="1"/>
  <c r="AY41" i="1"/>
  <c r="AY37" i="1"/>
  <c r="BB13" i="1" l="1"/>
  <c r="S24" i="3" s="1"/>
  <c r="T24" i="3"/>
  <c r="BB14" i="1"/>
  <c r="S25" i="3" s="1"/>
  <c r="T25" i="3"/>
  <c r="BB15" i="1"/>
  <c r="S26" i="3" s="1"/>
  <c r="T26" i="3"/>
  <c r="BB16" i="1"/>
  <c r="S27" i="3" s="1"/>
  <c r="T27" i="3"/>
  <c r="BB17" i="1"/>
  <c r="S28" i="3" s="1"/>
  <c r="T28" i="3"/>
  <c r="BB18" i="1"/>
  <c r="S29" i="3" s="1"/>
  <c r="T29" i="3"/>
  <c r="BB19" i="1"/>
  <c r="S30" i="3" s="1"/>
  <c r="T30" i="3"/>
  <c r="T31" i="3"/>
  <c r="S32" i="3"/>
  <c r="T32" i="3"/>
  <c r="S33" i="3"/>
  <c r="T33" i="3"/>
  <c r="S34" i="3"/>
  <c r="T34" i="3"/>
  <c r="S35" i="3"/>
  <c r="T35" i="3"/>
  <c r="S36" i="3"/>
  <c r="T36" i="3"/>
  <c r="S37" i="3"/>
  <c r="T37" i="3"/>
  <c r="S39" i="3"/>
  <c r="T39" i="3"/>
  <c r="S40" i="3"/>
  <c r="T40" i="3"/>
  <c r="S41" i="3"/>
  <c r="T41" i="3"/>
  <c r="S42" i="3"/>
  <c r="T42" i="3"/>
  <c r="S43" i="3"/>
  <c r="T43" i="3"/>
  <c r="S44" i="3"/>
  <c r="T44" i="3"/>
  <c r="S45" i="3"/>
  <c r="T45" i="3"/>
  <c r="S46" i="3"/>
  <c r="T46" i="3"/>
  <c r="S47" i="3"/>
  <c r="T47" i="3"/>
  <c r="S49" i="3"/>
  <c r="T49" i="3"/>
  <c r="S50" i="3"/>
  <c r="T50" i="3"/>
  <c r="S51" i="3"/>
  <c r="T51" i="3"/>
  <c r="S53" i="3"/>
  <c r="T53" i="3"/>
  <c r="S54" i="3"/>
  <c r="T54" i="3"/>
  <c r="S55" i="3"/>
  <c r="T55" i="3"/>
  <c r="S56" i="3"/>
  <c r="T56" i="3"/>
  <c r="T23" i="3"/>
  <c r="BB12" i="1"/>
  <c r="S23" i="3" s="1"/>
  <c r="AR33" i="1"/>
  <c r="AP41" i="1"/>
  <c r="AO41" i="1"/>
  <c r="AP37" i="1"/>
  <c r="AO37" i="1"/>
  <c r="AQ31" i="1"/>
  <c r="AR31" i="1"/>
  <c r="AT31" i="1" s="1"/>
  <c r="S31" i="3" l="1"/>
  <c r="BE20" i="1"/>
  <c r="BF12" i="1"/>
  <c r="AS31" i="1"/>
  <c r="AP27" i="1" l="1"/>
  <c r="AO27" i="1"/>
  <c r="AQ12" i="1" l="1"/>
  <c r="AR12" i="1"/>
  <c r="AS12" i="1" s="1"/>
  <c r="AQ13" i="1"/>
  <c r="AR13" i="1"/>
  <c r="AT13" i="1" s="1"/>
  <c r="AQ14" i="1"/>
  <c r="AR14" i="1"/>
  <c r="AT14" i="1" s="1"/>
  <c r="AQ15" i="1"/>
  <c r="AR15" i="1"/>
  <c r="AT15" i="1" s="1"/>
  <c r="AQ16" i="1"/>
  <c r="AR16" i="1"/>
  <c r="AT16" i="1" s="1"/>
  <c r="AQ17" i="1"/>
  <c r="AR17" i="1"/>
  <c r="AT17" i="1" s="1"/>
  <c r="AQ18" i="1"/>
  <c r="AR18" i="1"/>
  <c r="AT18" i="1" s="1"/>
  <c r="AS15" i="1" l="1"/>
  <c r="AS14" i="1"/>
  <c r="AS18" i="1"/>
  <c r="AS16" i="1"/>
  <c r="AS17" i="1"/>
  <c r="AS13" i="1"/>
  <c r="AT12" i="1"/>
  <c r="AR19" i="1"/>
  <c r="AS19" i="1" s="1"/>
  <c r="AR20" i="1"/>
  <c r="AS20" i="1" s="1"/>
  <c r="AR21" i="1"/>
  <c r="AT21" i="1" s="1"/>
  <c r="AR22" i="1"/>
  <c r="AS22" i="1" s="1"/>
  <c r="AR23" i="1"/>
  <c r="AS23" i="1" s="1"/>
  <c r="AR24" i="1"/>
  <c r="AS24" i="1" s="1"/>
  <c r="AR25" i="1"/>
  <c r="AT25" i="1" s="1"/>
  <c r="AR26" i="1"/>
  <c r="AS26" i="1" s="1"/>
  <c r="AR28" i="1"/>
  <c r="AS28" i="1" s="1"/>
  <c r="AR29" i="1"/>
  <c r="AS29" i="1" s="1"/>
  <c r="AR30" i="1"/>
  <c r="AT30" i="1" s="1"/>
  <c r="AR32" i="1"/>
  <c r="AS32" i="1" s="1"/>
  <c r="AS33" i="1"/>
  <c r="AR34" i="1"/>
  <c r="AT34" i="1" s="1"/>
  <c r="AR35" i="1"/>
  <c r="AS35" i="1" s="1"/>
  <c r="AR36" i="1"/>
  <c r="AS36" i="1" s="1"/>
  <c r="AR38" i="1"/>
  <c r="AT38" i="1" s="1"/>
  <c r="AR39" i="1"/>
  <c r="AS39" i="1" s="1"/>
  <c r="AR40" i="1"/>
  <c r="AS40" i="1" s="1"/>
  <c r="AR42" i="1"/>
  <c r="AT42" i="1" s="1"/>
  <c r="AR43" i="1"/>
  <c r="AS43" i="1" s="1"/>
  <c r="AR44" i="1"/>
  <c r="AS44" i="1" s="1"/>
  <c r="AR45" i="1"/>
  <c r="AQ19" i="1"/>
  <c r="AQ20" i="1"/>
  <c r="AQ21" i="1"/>
  <c r="AQ22" i="1"/>
  <c r="AQ23" i="1"/>
  <c r="AQ24" i="1"/>
  <c r="AQ25" i="1"/>
  <c r="AQ26" i="1"/>
  <c r="AQ27" i="1"/>
  <c r="AQ28" i="1"/>
  <c r="AQ29" i="1"/>
  <c r="AQ30" i="1"/>
  <c r="AQ32" i="1"/>
  <c r="AQ33" i="1"/>
  <c r="AQ34" i="1"/>
  <c r="AQ35" i="1"/>
  <c r="AQ36" i="1"/>
  <c r="AQ37" i="1"/>
  <c r="AQ38" i="1"/>
  <c r="AQ39" i="1"/>
  <c r="AQ40" i="1"/>
  <c r="AQ41" i="1"/>
  <c r="AQ42" i="1"/>
  <c r="AQ43" i="1"/>
  <c r="AQ44" i="1"/>
  <c r="AQ45" i="1"/>
  <c r="AS45" i="1" l="1"/>
  <c r="AT45" i="1"/>
  <c r="AS30" i="1"/>
  <c r="AT20" i="1"/>
  <c r="AS42" i="1"/>
  <c r="AT24" i="1"/>
  <c r="AS38" i="1"/>
  <c r="AS34" i="1"/>
  <c r="AT33" i="1"/>
  <c r="AT29" i="1"/>
  <c r="AT44" i="1"/>
  <c r="AT40" i="1"/>
  <c r="AT36" i="1"/>
  <c r="AT32" i="1"/>
  <c r="AT28" i="1"/>
  <c r="AT23" i="1"/>
  <c r="AT19" i="1"/>
  <c r="AS25" i="1"/>
  <c r="AS21" i="1"/>
  <c r="AT43" i="1"/>
  <c r="AT39" i="1"/>
  <c r="AT35" i="1"/>
  <c r="AT26" i="1"/>
  <c r="AT22" i="1"/>
  <c r="AF37" i="1"/>
  <c r="T48" i="3" s="1"/>
  <c r="AE37" i="1"/>
  <c r="AH18" i="1" l="1"/>
  <c r="AJ18" i="1" s="1"/>
  <c r="AG18" i="1"/>
  <c r="AH17" i="1"/>
  <c r="AJ17" i="1" s="1"/>
  <c r="AG17" i="1"/>
  <c r="AG37" i="1" l="1"/>
  <c r="AI17" i="1"/>
  <c r="AI18" i="1"/>
  <c r="X41" i="1" l="1"/>
  <c r="Z41" i="1" s="1"/>
  <c r="X42" i="1"/>
  <c r="Y42" i="1" s="1"/>
  <c r="X43" i="1"/>
  <c r="Y43" i="1" s="1"/>
  <c r="X44" i="1"/>
  <c r="Y44" i="1" s="1"/>
  <c r="W41" i="1"/>
  <c r="W42" i="1"/>
  <c r="W43" i="1"/>
  <c r="W44" i="1"/>
  <c r="Y41" i="1" l="1"/>
  <c r="Z43" i="1"/>
  <c r="Z44" i="1"/>
  <c r="Z42" i="1"/>
  <c r="U37" i="1" l="1"/>
  <c r="BD37" i="1" s="1"/>
  <c r="BE37" i="1" s="1"/>
  <c r="AH43" i="1"/>
  <c r="AI43" i="1" s="1"/>
  <c r="X37" i="1" l="1"/>
  <c r="S48" i="3"/>
  <c r="AR37" i="1"/>
  <c r="AH37" i="1"/>
  <c r="AJ43" i="1"/>
  <c r="AI37" i="1" l="1"/>
  <c r="AJ37" i="1"/>
  <c r="AS37" i="1"/>
  <c r="AT37" i="1"/>
  <c r="AF27" i="1"/>
  <c r="AE27" i="1"/>
  <c r="AG27" i="1" l="1"/>
  <c r="AF41" i="1"/>
  <c r="T52" i="3" s="1"/>
  <c r="AE41" i="1"/>
  <c r="BD41" i="1" s="1"/>
  <c r="BE41" i="1" s="1"/>
  <c r="AR41" i="1" l="1"/>
  <c r="AS41" i="1" s="1"/>
  <c r="S52" i="3"/>
  <c r="AG41" i="1"/>
  <c r="AH41" i="1"/>
  <c r="AT41" i="1" l="1"/>
  <c r="AJ41" i="1"/>
  <c r="AI41" i="1"/>
  <c r="AG44" i="1"/>
  <c r="V27" i="1" l="1"/>
  <c r="T38" i="3" s="1"/>
  <c r="U27" i="1"/>
  <c r="BD27" i="1" s="1"/>
  <c r="BE27" i="1" s="1"/>
  <c r="S38" i="3" l="1"/>
  <c r="AH27" i="1"/>
  <c r="AI27" i="1" s="1"/>
  <c r="AR27" i="1"/>
  <c r="AJ27" i="1" l="1"/>
  <c r="AT27" i="1"/>
  <c r="AS27" i="1"/>
  <c r="B25" i="3"/>
  <c r="AA25" i="3" s="1"/>
  <c r="C25" i="3"/>
  <c r="D25" i="3"/>
  <c r="E25" i="3"/>
  <c r="F25" i="3"/>
  <c r="G25" i="3"/>
  <c r="H25" i="3"/>
  <c r="I25" i="3"/>
  <c r="B26" i="3"/>
  <c r="AA26" i="3" s="1"/>
  <c r="C26" i="3"/>
  <c r="D26" i="3"/>
  <c r="E26" i="3"/>
  <c r="F26" i="3"/>
  <c r="G26" i="3"/>
  <c r="H26" i="3"/>
  <c r="I26" i="3"/>
  <c r="B27" i="3"/>
  <c r="AA27" i="3" s="1"/>
  <c r="C27" i="3"/>
  <c r="D27" i="3"/>
  <c r="E27" i="3"/>
  <c r="F27" i="3"/>
  <c r="G27" i="3"/>
  <c r="H27" i="3"/>
  <c r="I27" i="3"/>
  <c r="B28" i="3"/>
  <c r="AA28" i="3" s="1"/>
  <c r="C28" i="3"/>
  <c r="D28" i="3"/>
  <c r="E28" i="3"/>
  <c r="F28" i="3"/>
  <c r="G28" i="3"/>
  <c r="H28" i="3"/>
  <c r="I28" i="3"/>
  <c r="B29" i="3"/>
  <c r="AA29" i="3" s="1"/>
  <c r="C29" i="3"/>
  <c r="D29" i="3"/>
  <c r="E29" i="3"/>
  <c r="F29" i="3"/>
  <c r="G29" i="3"/>
  <c r="H29" i="3"/>
  <c r="I29" i="3"/>
  <c r="B30" i="3"/>
  <c r="AA30" i="3" s="1"/>
  <c r="C30" i="3"/>
  <c r="D30" i="3"/>
  <c r="E30" i="3"/>
  <c r="F30" i="3"/>
  <c r="G30" i="3"/>
  <c r="H30" i="3"/>
  <c r="I30" i="3"/>
  <c r="B31" i="3"/>
  <c r="AA31" i="3" s="1"/>
  <c r="C31" i="3"/>
  <c r="D31" i="3"/>
  <c r="E31" i="3"/>
  <c r="F31" i="3"/>
  <c r="G31" i="3"/>
  <c r="H31" i="3"/>
  <c r="I31" i="3"/>
  <c r="B32" i="3"/>
  <c r="AA32" i="3" s="1"/>
  <c r="C32" i="3"/>
  <c r="D32" i="3"/>
  <c r="E32" i="3"/>
  <c r="F32" i="3"/>
  <c r="G32" i="3"/>
  <c r="H32" i="3"/>
  <c r="I32" i="3"/>
  <c r="B33" i="3"/>
  <c r="AA33" i="3" s="1"/>
  <c r="C33" i="3"/>
  <c r="D33" i="3"/>
  <c r="E33" i="3"/>
  <c r="F33" i="3"/>
  <c r="G33" i="3"/>
  <c r="H33" i="3"/>
  <c r="I33" i="3"/>
  <c r="B34" i="3"/>
  <c r="AA34" i="3" s="1"/>
  <c r="C34" i="3"/>
  <c r="D34" i="3"/>
  <c r="E34" i="3"/>
  <c r="F34" i="3"/>
  <c r="G34" i="3"/>
  <c r="H34" i="3"/>
  <c r="I34" i="3"/>
  <c r="F35" i="3"/>
  <c r="G35" i="3"/>
  <c r="H35" i="3"/>
  <c r="I35" i="3"/>
  <c r="B36" i="3"/>
  <c r="AA35" i="3" s="1"/>
  <c r="C36" i="3"/>
  <c r="D36" i="3"/>
  <c r="E36" i="3"/>
  <c r="F36" i="3"/>
  <c r="G36" i="3"/>
  <c r="H36" i="3"/>
  <c r="I36" i="3"/>
  <c r="F37" i="3"/>
  <c r="G37" i="3"/>
  <c r="H37" i="3"/>
  <c r="I37" i="3"/>
  <c r="B38" i="3"/>
  <c r="AA36" i="3" s="1"/>
  <c r="C38" i="3"/>
  <c r="D38" i="3"/>
  <c r="E38" i="3"/>
  <c r="F38" i="3"/>
  <c r="G38" i="3"/>
  <c r="H38" i="3"/>
  <c r="I38" i="3"/>
  <c r="B39" i="3"/>
  <c r="AA37" i="3" s="1"/>
  <c r="C39" i="3"/>
  <c r="D39" i="3"/>
  <c r="E39" i="3"/>
  <c r="F39" i="3"/>
  <c r="G39" i="3"/>
  <c r="H39" i="3"/>
  <c r="I39" i="3"/>
  <c r="B40" i="3"/>
  <c r="AA38" i="3" s="1"/>
  <c r="C40" i="3"/>
  <c r="D40" i="3"/>
  <c r="E40" i="3"/>
  <c r="F40" i="3"/>
  <c r="G40" i="3"/>
  <c r="H40" i="3"/>
  <c r="I40" i="3"/>
  <c r="B41" i="3"/>
  <c r="AA39" i="3" s="1"/>
  <c r="C41" i="3"/>
  <c r="D41" i="3"/>
  <c r="E41" i="3"/>
  <c r="F41" i="3"/>
  <c r="G41" i="3"/>
  <c r="H41" i="3"/>
  <c r="I41" i="3"/>
  <c r="B42" i="3"/>
  <c r="AA40" i="3" s="1"/>
  <c r="C42" i="3"/>
  <c r="D42" i="3"/>
  <c r="E42" i="3"/>
  <c r="F42" i="3"/>
  <c r="G42" i="3"/>
  <c r="H42" i="3"/>
  <c r="I42" i="3"/>
  <c r="B43" i="3"/>
  <c r="AA41" i="3" s="1"/>
  <c r="C43" i="3"/>
  <c r="D43" i="3"/>
  <c r="E43" i="3"/>
  <c r="F43" i="3"/>
  <c r="G43" i="3"/>
  <c r="H43" i="3"/>
  <c r="I43" i="3"/>
  <c r="B44" i="3"/>
  <c r="AA42" i="3" s="1"/>
  <c r="C44" i="3"/>
  <c r="D44" i="3"/>
  <c r="E44" i="3"/>
  <c r="F44" i="3"/>
  <c r="G44" i="3"/>
  <c r="H44" i="3"/>
  <c r="I44" i="3"/>
  <c r="B45" i="3"/>
  <c r="AA43" i="3" s="1"/>
  <c r="C45" i="3"/>
  <c r="D45" i="3"/>
  <c r="E45" i="3"/>
  <c r="F45" i="3"/>
  <c r="G45" i="3"/>
  <c r="H45" i="3"/>
  <c r="I45" i="3"/>
  <c r="B46" i="3"/>
  <c r="AA44" i="3" s="1"/>
  <c r="C46" i="3"/>
  <c r="D46" i="3"/>
  <c r="E46" i="3"/>
  <c r="F46" i="3"/>
  <c r="G46" i="3"/>
  <c r="H46" i="3"/>
  <c r="I46" i="3"/>
  <c r="B47" i="3"/>
  <c r="AA45" i="3" s="1"/>
  <c r="C47" i="3"/>
  <c r="D47" i="3"/>
  <c r="E47" i="3"/>
  <c r="F47" i="3"/>
  <c r="G47" i="3"/>
  <c r="H47" i="3"/>
  <c r="I47" i="3"/>
  <c r="B48" i="3"/>
  <c r="AA46" i="3" s="1"/>
  <c r="C48" i="3"/>
  <c r="D48" i="3"/>
  <c r="E48" i="3"/>
  <c r="F48" i="3"/>
  <c r="G48" i="3"/>
  <c r="H48" i="3"/>
  <c r="I48" i="3"/>
  <c r="B49" i="3"/>
  <c r="AA47" i="3" s="1"/>
  <c r="C49" i="3"/>
  <c r="D49" i="3"/>
  <c r="E49" i="3"/>
  <c r="F49" i="3"/>
  <c r="G49" i="3"/>
  <c r="H49" i="3"/>
  <c r="I49" i="3"/>
  <c r="B50" i="3"/>
  <c r="AA48" i="3" s="1"/>
  <c r="C50" i="3"/>
  <c r="D50" i="3"/>
  <c r="E50" i="3"/>
  <c r="F50" i="3"/>
  <c r="G50" i="3"/>
  <c r="H50" i="3"/>
  <c r="I50" i="3"/>
  <c r="B51" i="3"/>
  <c r="AA49" i="3" s="1"/>
  <c r="C51" i="3"/>
  <c r="D51" i="3"/>
  <c r="E51" i="3"/>
  <c r="F51" i="3"/>
  <c r="G51" i="3"/>
  <c r="H51" i="3"/>
  <c r="I51" i="3"/>
  <c r="B52" i="3"/>
  <c r="AA50" i="3" s="1"/>
  <c r="C52" i="3"/>
  <c r="D52" i="3"/>
  <c r="E52" i="3"/>
  <c r="F52" i="3"/>
  <c r="G52" i="3"/>
  <c r="H52" i="3"/>
  <c r="I52" i="3"/>
  <c r="B53" i="3"/>
  <c r="AA51" i="3" s="1"/>
  <c r="C53" i="3"/>
  <c r="D53" i="3"/>
  <c r="E53" i="3"/>
  <c r="F53" i="3"/>
  <c r="G53" i="3"/>
  <c r="H53" i="3"/>
  <c r="I53" i="3"/>
  <c r="B54" i="3"/>
  <c r="AA52" i="3" s="1"/>
  <c r="C54" i="3"/>
  <c r="D54" i="3"/>
  <c r="E54" i="3"/>
  <c r="F54" i="3"/>
  <c r="G54" i="3"/>
  <c r="H54" i="3"/>
  <c r="I54" i="3"/>
  <c r="B55" i="3"/>
  <c r="AA53" i="3" s="1"/>
  <c r="C55" i="3"/>
  <c r="D55" i="3"/>
  <c r="E55" i="3"/>
  <c r="F55" i="3"/>
  <c r="G55" i="3"/>
  <c r="H55" i="3"/>
  <c r="I55" i="3"/>
  <c r="V55" i="3"/>
  <c r="F56" i="3"/>
  <c r="G56" i="3"/>
  <c r="H56" i="3"/>
  <c r="I56" i="3"/>
  <c r="J55" i="3" l="1"/>
  <c r="K55" i="3" l="1"/>
  <c r="AH44" i="1"/>
  <c r="M55" i="3" s="1"/>
  <c r="P55" i="3"/>
  <c r="Q55" i="3" l="1"/>
  <c r="AI44" i="1"/>
  <c r="N55" i="3" s="1"/>
  <c r="AJ44" i="1"/>
  <c r="F24" i="3"/>
  <c r="G24" i="3"/>
  <c r="H23" i="3"/>
  <c r="G23" i="3"/>
  <c r="F23" i="3"/>
  <c r="W45" i="1" l="1"/>
  <c r="X45" i="1"/>
  <c r="J56" i="3" s="1"/>
  <c r="AG45" i="1"/>
  <c r="AH45" i="1"/>
  <c r="M56" i="3" s="1"/>
  <c r="P56" i="3"/>
  <c r="W30" i="1"/>
  <c r="X30" i="1"/>
  <c r="AG30" i="1"/>
  <c r="AH30" i="1"/>
  <c r="M41" i="3" s="1"/>
  <c r="P41" i="3"/>
  <c r="W31" i="1"/>
  <c r="X31" i="1"/>
  <c r="J42" i="3" s="1"/>
  <c r="AG31" i="1"/>
  <c r="AH31" i="1"/>
  <c r="M42" i="3" s="1"/>
  <c r="P42" i="3"/>
  <c r="W32" i="1"/>
  <c r="X32" i="1"/>
  <c r="J43" i="3" s="1"/>
  <c r="AG32" i="1"/>
  <c r="AH32" i="1"/>
  <c r="M43" i="3" s="1"/>
  <c r="P43" i="3"/>
  <c r="W33" i="1"/>
  <c r="X33" i="1"/>
  <c r="J44" i="3" s="1"/>
  <c r="AG33" i="1"/>
  <c r="AH33" i="1"/>
  <c r="M44" i="3" s="1"/>
  <c r="W34" i="1"/>
  <c r="X34" i="1"/>
  <c r="AG34" i="1"/>
  <c r="AH34" i="1"/>
  <c r="M45" i="3" s="1"/>
  <c r="P45" i="3"/>
  <c r="W35" i="1"/>
  <c r="X35" i="1"/>
  <c r="J46" i="3" s="1"/>
  <c r="AG35" i="1"/>
  <c r="AH35" i="1"/>
  <c r="M46" i="3" s="1"/>
  <c r="P46" i="3"/>
  <c r="W36" i="1"/>
  <c r="X36" i="1"/>
  <c r="AG36" i="1"/>
  <c r="AH36" i="1"/>
  <c r="M47" i="3" s="1"/>
  <c r="P47" i="3"/>
  <c r="W37" i="1"/>
  <c r="J48" i="3"/>
  <c r="M48" i="3"/>
  <c r="P48" i="3"/>
  <c r="W38" i="1"/>
  <c r="X38" i="1"/>
  <c r="J49" i="3" s="1"/>
  <c r="AG38" i="1"/>
  <c r="AH38" i="1"/>
  <c r="M49" i="3" s="1"/>
  <c r="P49" i="3"/>
  <c r="W39" i="1"/>
  <c r="X39" i="1"/>
  <c r="J50" i="3" s="1"/>
  <c r="AG39" i="1"/>
  <c r="AH39" i="1"/>
  <c r="M50" i="3" s="1"/>
  <c r="P50" i="3"/>
  <c r="W40" i="1"/>
  <c r="X40" i="1"/>
  <c r="J51" i="3" s="1"/>
  <c r="AG40" i="1"/>
  <c r="AH40" i="1"/>
  <c r="M51" i="3" s="1"/>
  <c r="P51" i="3"/>
  <c r="J52" i="3"/>
  <c r="M52" i="3"/>
  <c r="P52" i="3"/>
  <c r="J53" i="3"/>
  <c r="AG42" i="1"/>
  <c r="AH42" i="1"/>
  <c r="M53" i="3" s="1"/>
  <c r="P53" i="3"/>
  <c r="J54" i="3"/>
  <c r="AG43" i="1"/>
  <c r="M54" i="3"/>
  <c r="P54" i="3"/>
  <c r="Z34" i="1" l="1"/>
  <c r="J45" i="3"/>
  <c r="P44" i="3"/>
  <c r="Z36" i="1"/>
  <c r="J47" i="3"/>
  <c r="Z30" i="1"/>
  <c r="J41" i="3"/>
  <c r="Y38" i="1"/>
  <c r="K49" i="3" s="1"/>
  <c r="L49" i="3" s="1"/>
  <c r="V46" i="3"/>
  <c r="W46" i="3" s="1"/>
  <c r="N52" i="3"/>
  <c r="O52" i="3" s="1"/>
  <c r="Q48" i="3"/>
  <c r="R48" i="3" s="1"/>
  <c r="Q47" i="3"/>
  <c r="R47" i="3" s="1"/>
  <c r="V44" i="3"/>
  <c r="W44" i="3" s="1"/>
  <c r="Y30" i="1"/>
  <c r="K41" i="3" s="1"/>
  <c r="L41" i="3" s="1"/>
  <c r="Y45" i="1"/>
  <c r="K56" i="3" s="1"/>
  <c r="L55" i="3" s="1"/>
  <c r="K54" i="3"/>
  <c r="L54" i="3" s="1"/>
  <c r="K53" i="3"/>
  <c r="L53" i="3" s="1"/>
  <c r="AI39" i="1"/>
  <c r="N50" i="3" s="1"/>
  <c r="O50" i="3" s="1"/>
  <c r="AI38" i="1"/>
  <c r="N49" i="3" s="1"/>
  <c r="O49" i="3" s="1"/>
  <c r="Q46" i="3"/>
  <c r="R46" i="3" s="1"/>
  <c r="Q45" i="3"/>
  <c r="R45" i="3" s="1"/>
  <c r="V43" i="3"/>
  <c r="W43" i="3" s="1"/>
  <c r="V42" i="3"/>
  <c r="W42" i="3" s="1"/>
  <c r="V41" i="3"/>
  <c r="W41" i="3" s="1"/>
  <c r="K52" i="3"/>
  <c r="L52" i="3" s="1"/>
  <c r="Y40" i="1"/>
  <c r="K51" i="3" s="1"/>
  <c r="L51" i="3" s="1"/>
  <c r="N48" i="3"/>
  <c r="O48" i="3" s="1"/>
  <c r="AI36" i="1"/>
  <c r="N47" i="3" s="1"/>
  <c r="O47" i="3" s="1"/>
  <c r="V56" i="3"/>
  <c r="Q41" i="3"/>
  <c r="R41" i="3" s="1"/>
  <c r="V51" i="3"/>
  <c r="W51" i="3" s="1"/>
  <c r="V54" i="3"/>
  <c r="W54" i="3" s="1"/>
  <c r="Y39" i="1"/>
  <c r="K50" i="3" s="1"/>
  <c r="L50" i="3" s="1"/>
  <c r="AI34" i="1"/>
  <c r="N45" i="3" s="1"/>
  <c r="O45" i="3" s="1"/>
  <c r="Q43" i="3"/>
  <c r="R43" i="3" s="1"/>
  <c r="Q54" i="3"/>
  <c r="R54" i="3" s="1"/>
  <c r="V53" i="3"/>
  <c r="W53" i="3" s="1"/>
  <c r="Q44" i="3"/>
  <c r="R44" i="3" s="1"/>
  <c r="Q42" i="3"/>
  <c r="R42" i="3" s="1"/>
  <c r="V52" i="3"/>
  <c r="W52" i="3" s="1"/>
  <c r="Y37" i="1"/>
  <c r="K48" i="3" s="1"/>
  <c r="L48" i="3" s="1"/>
  <c r="Q56" i="3"/>
  <c r="R55" i="3" s="1"/>
  <c r="Q53" i="3"/>
  <c r="R53" i="3" s="1"/>
  <c r="V50" i="3"/>
  <c r="W50" i="3" s="1"/>
  <c r="V49" i="3"/>
  <c r="W49" i="3" s="1"/>
  <c r="Y36" i="1"/>
  <c r="K47" i="3" s="1"/>
  <c r="L47" i="3" s="1"/>
  <c r="Y35" i="1"/>
  <c r="K46" i="3" s="1"/>
  <c r="L46" i="3" s="1"/>
  <c r="AI33" i="1"/>
  <c r="N44" i="3" s="1"/>
  <c r="O44" i="3" s="1"/>
  <c r="AI32" i="1"/>
  <c r="N43" i="3" s="1"/>
  <c r="O43" i="3" s="1"/>
  <c r="AI31" i="1"/>
  <c r="N42" i="3" s="1"/>
  <c r="O42" i="3" s="1"/>
  <c r="AI30" i="1"/>
  <c r="N41" i="3" s="1"/>
  <c r="O41" i="3" s="1"/>
  <c r="Q52" i="3"/>
  <c r="R52" i="3" s="1"/>
  <c r="Q51" i="3"/>
  <c r="R51" i="3" s="1"/>
  <c r="V48" i="3"/>
  <c r="W48" i="3" s="1"/>
  <c r="V47" i="3"/>
  <c r="W47" i="3" s="1"/>
  <c r="Y34" i="1"/>
  <c r="K45" i="3" s="1"/>
  <c r="L45" i="3" s="1"/>
  <c r="AI45" i="1"/>
  <c r="N56" i="3" s="1"/>
  <c r="O55" i="3" s="1"/>
  <c r="AI42" i="1"/>
  <c r="N53" i="3" s="1"/>
  <c r="O53" i="3" s="1"/>
  <c r="Q49" i="3"/>
  <c r="R49" i="3" s="1"/>
  <c r="V45" i="3"/>
  <c r="W45" i="3" s="1"/>
  <c r="Y33" i="1"/>
  <c r="K44" i="3" s="1"/>
  <c r="L44" i="3" s="1"/>
  <c r="Y32" i="1"/>
  <c r="K43" i="3" s="1"/>
  <c r="L43" i="3" s="1"/>
  <c r="Y31" i="1"/>
  <c r="K42" i="3" s="1"/>
  <c r="L42" i="3" s="1"/>
  <c r="AI35" i="1"/>
  <c r="N46" i="3" s="1"/>
  <c r="O46" i="3" s="1"/>
  <c r="N54" i="3"/>
  <c r="O54" i="3" s="1"/>
  <c r="Q50" i="3"/>
  <c r="R50" i="3" s="1"/>
  <c r="AI40" i="1"/>
  <c r="N51" i="3" s="1"/>
  <c r="O51" i="3" s="1"/>
  <c r="Z40" i="1"/>
  <c r="Z38" i="1"/>
  <c r="Z32" i="1"/>
  <c r="AJ45" i="1"/>
  <c r="AJ40" i="1"/>
  <c r="AJ38" i="1"/>
  <c r="AJ36" i="1"/>
  <c r="AJ34" i="1"/>
  <c r="AJ32" i="1"/>
  <c r="AJ30" i="1"/>
  <c r="Z45" i="1"/>
  <c r="Z39" i="1"/>
  <c r="Z37" i="1"/>
  <c r="Z35" i="1"/>
  <c r="Z33" i="1"/>
  <c r="Z31" i="1"/>
  <c r="AJ42" i="1"/>
  <c r="AJ39" i="1"/>
  <c r="AJ35" i="1"/>
  <c r="AJ33" i="1"/>
  <c r="AJ31" i="1"/>
  <c r="B9" i="1"/>
  <c r="B2" i="1"/>
  <c r="B2" i="3"/>
  <c r="I24" i="3"/>
  <c r="I23" i="3"/>
  <c r="B19" i="3"/>
  <c r="H24" i="3"/>
  <c r="AB47" i="3" l="1"/>
  <c r="AB49" i="3"/>
  <c r="AB46" i="3"/>
  <c r="AB43" i="3"/>
  <c r="AB41" i="3"/>
  <c r="AB45" i="3"/>
  <c r="AB39" i="3"/>
  <c r="AB42" i="3"/>
  <c r="AB48" i="3"/>
  <c r="AB51" i="3"/>
  <c r="AB40" i="3"/>
  <c r="AB44" i="3"/>
  <c r="AB53" i="3"/>
  <c r="AB50" i="3"/>
  <c r="AB52" i="3"/>
  <c r="B24" i="3"/>
  <c r="AA24" i="3" s="1"/>
  <c r="C24" i="3"/>
  <c r="D24" i="3"/>
  <c r="E24" i="3"/>
  <c r="C23" i="3"/>
  <c r="D23" i="3"/>
  <c r="E23" i="3"/>
  <c r="B23" i="3"/>
  <c r="AA23" i="3" s="1"/>
  <c r="AH12" i="1"/>
  <c r="AJ12" i="1" s="1"/>
  <c r="AH13" i="1"/>
  <c r="AH14" i="1"/>
  <c r="M25" i="3" s="1"/>
  <c r="AH15" i="1"/>
  <c r="M26" i="3" s="1"/>
  <c r="AH16" i="1"/>
  <c r="M27" i="3" s="1"/>
  <c r="M28" i="3"/>
  <c r="M29" i="3"/>
  <c r="AH19" i="1"/>
  <c r="M30" i="3" s="1"/>
  <c r="AH20" i="1"/>
  <c r="M31" i="3" s="1"/>
  <c r="AH21" i="1"/>
  <c r="M32" i="3" s="1"/>
  <c r="AH22" i="1"/>
  <c r="M33" i="3" s="1"/>
  <c r="M34" i="3"/>
  <c r="AH24" i="1"/>
  <c r="M35" i="3" s="1"/>
  <c r="AH25" i="1"/>
  <c r="M36" i="3" s="1"/>
  <c r="AH26" i="1"/>
  <c r="M37" i="3" s="1"/>
  <c r="M38" i="3"/>
  <c r="AH28" i="1"/>
  <c r="M39" i="3" s="1"/>
  <c r="AH29" i="1"/>
  <c r="M40" i="3" s="1"/>
  <c r="P25" i="3"/>
  <c r="P26" i="3"/>
  <c r="P27" i="3"/>
  <c r="P28" i="3"/>
  <c r="P29" i="3"/>
  <c r="P30" i="3"/>
  <c r="P31" i="3"/>
  <c r="P32" i="3"/>
  <c r="P33" i="3"/>
  <c r="P34" i="3"/>
  <c r="P35" i="3"/>
  <c r="P36" i="3"/>
  <c r="P37" i="3"/>
  <c r="P38" i="3"/>
  <c r="P39" i="3"/>
  <c r="P40" i="3"/>
  <c r="W13" i="1"/>
  <c r="X13" i="1"/>
  <c r="J24" i="3" s="1"/>
  <c r="AG13" i="1"/>
  <c r="W14" i="1"/>
  <c r="X14" i="1"/>
  <c r="J25" i="3" s="1"/>
  <c r="AG14" i="1"/>
  <c r="W15" i="1"/>
  <c r="X15" i="1"/>
  <c r="J26" i="3" s="1"/>
  <c r="AG15" i="1"/>
  <c r="W16" i="1"/>
  <c r="X16" i="1"/>
  <c r="J27" i="3" s="1"/>
  <c r="AG16" i="1"/>
  <c r="W17" i="1"/>
  <c r="X17" i="1"/>
  <c r="J28" i="3" s="1"/>
  <c r="W18" i="1"/>
  <c r="X18" i="1"/>
  <c r="J29" i="3" s="1"/>
  <c r="W19" i="1"/>
  <c r="X19" i="1"/>
  <c r="J30" i="3" s="1"/>
  <c r="AG19" i="1"/>
  <c r="W20" i="1"/>
  <c r="X20" i="1"/>
  <c r="J31" i="3" s="1"/>
  <c r="AG20" i="1"/>
  <c r="W21" i="1"/>
  <c r="X21" i="1"/>
  <c r="J32" i="3" s="1"/>
  <c r="AG21" i="1"/>
  <c r="W22" i="1"/>
  <c r="X22" i="1"/>
  <c r="J33" i="3" s="1"/>
  <c r="AG22" i="1"/>
  <c r="W23" i="1"/>
  <c r="X23" i="1"/>
  <c r="J34" i="3" s="1"/>
  <c r="W24" i="1"/>
  <c r="X24" i="1"/>
  <c r="J35" i="3" s="1"/>
  <c r="AG24" i="1"/>
  <c r="W25" i="1"/>
  <c r="X25" i="1"/>
  <c r="J36" i="3" s="1"/>
  <c r="AG25" i="1"/>
  <c r="W26" i="1"/>
  <c r="X26" i="1"/>
  <c r="J37" i="3" s="1"/>
  <c r="AG26" i="1"/>
  <c r="W27" i="1"/>
  <c r="X27" i="1"/>
  <c r="J38" i="3" s="1"/>
  <c r="W28" i="1"/>
  <c r="X28" i="1"/>
  <c r="J39" i="3" s="1"/>
  <c r="AG28" i="1"/>
  <c r="W29" i="1"/>
  <c r="X29" i="1"/>
  <c r="J40" i="3" s="1"/>
  <c r="AG29" i="1"/>
  <c r="Y29" i="1" l="1"/>
  <c r="K40" i="3" s="1"/>
  <c r="L40" i="3" s="1"/>
  <c r="Y28" i="1"/>
  <c r="K39" i="3" s="1"/>
  <c r="L39" i="3" s="1"/>
  <c r="Y27" i="1"/>
  <c r="K38" i="3" s="1"/>
  <c r="L38" i="3" s="1"/>
  <c r="Y18" i="1"/>
  <c r="K29" i="3" s="1"/>
  <c r="L29" i="3" s="1"/>
  <c r="Q30" i="3"/>
  <c r="R30" i="3" s="1"/>
  <c r="Q26" i="3"/>
  <c r="R26" i="3" s="1"/>
  <c r="AI26" i="1"/>
  <c r="N37" i="3" s="1"/>
  <c r="N29" i="3"/>
  <c r="O29" i="3" s="1"/>
  <c r="Q40" i="3"/>
  <c r="R40" i="3" s="1"/>
  <c r="Q37" i="3"/>
  <c r="Q33" i="3"/>
  <c r="R33" i="3" s="1"/>
  <c r="Q29" i="3"/>
  <c r="R29" i="3" s="1"/>
  <c r="Q25" i="3"/>
  <c r="R25" i="3" s="1"/>
  <c r="AJ28" i="1"/>
  <c r="AI28" i="1"/>
  <c r="N39" i="3" s="1"/>
  <c r="O39" i="3" s="1"/>
  <c r="AI25" i="1"/>
  <c r="N36" i="3" s="1"/>
  <c r="AI21" i="1"/>
  <c r="N32" i="3" s="1"/>
  <c r="O32" i="3" s="1"/>
  <c r="N28" i="3"/>
  <c r="O28" i="3" s="1"/>
  <c r="Q39" i="3"/>
  <c r="R39" i="3" s="1"/>
  <c r="Q36" i="3"/>
  <c r="Q32" i="3"/>
  <c r="R32" i="3" s="1"/>
  <c r="Q28" i="3"/>
  <c r="R28" i="3" s="1"/>
  <c r="N38" i="3"/>
  <c r="O38" i="3" s="1"/>
  <c r="AI24" i="1"/>
  <c r="N35" i="3" s="1"/>
  <c r="AI20" i="1"/>
  <c r="N31" i="3" s="1"/>
  <c r="O31" i="3" s="1"/>
  <c r="AI16" i="1"/>
  <c r="N27" i="3" s="1"/>
  <c r="O27" i="3" s="1"/>
  <c r="Q34" i="3"/>
  <c r="AJ29" i="1"/>
  <c r="AI29" i="1"/>
  <c r="N40" i="3" s="1"/>
  <c r="O40" i="3" s="1"/>
  <c r="AI22" i="1"/>
  <c r="N33" i="3" s="1"/>
  <c r="O33" i="3" s="1"/>
  <c r="AI14" i="1"/>
  <c r="N25" i="3" s="1"/>
  <c r="O25" i="3" s="1"/>
  <c r="Q38" i="3"/>
  <c r="R38" i="3" s="1"/>
  <c r="Q35" i="3"/>
  <c r="Q31" i="3"/>
  <c r="R31" i="3" s="1"/>
  <c r="Q27" i="3"/>
  <c r="R27" i="3" s="1"/>
  <c r="AI23" i="1"/>
  <c r="N34" i="3" s="1"/>
  <c r="AI19" i="1"/>
  <c r="N30" i="3" s="1"/>
  <c r="O30" i="3" s="1"/>
  <c r="AI15" i="1"/>
  <c r="N26" i="3" s="1"/>
  <c r="O26" i="3" s="1"/>
  <c r="M24" i="3"/>
  <c r="AI13" i="1"/>
  <c r="N24" i="3" s="1"/>
  <c r="O24" i="3" s="1"/>
  <c r="P24" i="3"/>
  <c r="Q24" i="3"/>
  <c r="R24" i="3" s="1"/>
  <c r="P23" i="3"/>
  <c r="Q23" i="3"/>
  <c r="R23" i="3" s="1"/>
  <c r="M23" i="3"/>
  <c r="AI12" i="1"/>
  <c r="N23" i="3" s="1"/>
  <c r="O23" i="3" s="1"/>
  <c r="Z29" i="1"/>
  <c r="Z26" i="1"/>
  <c r="Y26" i="1"/>
  <c r="K37" i="3" s="1"/>
  <c r="Z28" i="1"/>
  <c r="Z25" i="1"/>
  <c r="Y25" i="1"/>
  <c r="K36" i="3" s="1"/>
  <c r="Z27" i="1"/>
  <c r="V36" i="3"/>
  <c r="V39" i="3"/>
  <c r="W39" i="3" s="1"/>
  <c r="AJ25" i="1"/>
  <c r="V37" i="3"/>
  <c r="V40" i="3"/>
  <c r="W40" i="3" s="1"/>
  <c r="AJ26" i="1"/>
  <c r="V38" i="3"/>
  <c r="W38" i="3" s="1"/>
  <c r="Z21" i="1"/>
  <c r="Z17" i="1"/>
  <c r="Y22" i="1"/>
  <c r="K33" i="3" s="1"/>
  <c r="L33" i="3" s="1"/>
  <c r="Y13" i="1"/>
  <c r="K24" i="3" s="1"/>
  <c r="V26" i="3"/>
  <c r="W26" i="3" s="1"/>
  <c r="V30" i="3"/>
  <c r="W30" i="3" s="1"/>
  <c r="V34" i="3"/>
  <c r="AJ14" i="1"/>
  <c r="AJ22" i="1"/>
  <c r="Z24" i="1"/>
  <c r="Z20" i="1"/>
  <c r="Z15" i="1"/>
  <c r="Y21" i="1"/>
  <c r="K32" i="3" s="1"/>
  <c r="L32" i="3" s="1"/>
  <c r="Y17" i="1"/>
  <c r="K28" i="3" s="1"/>
  <c r="L28" i="3" s="1"/>
  <c r="V27" i="3"/>
  <c r="W27" i="3" s="1"/>
  <c r="V31" i="3"/>
  <c r="W31" i="3" s="1"/>
  <c r="V35" i="3"/>
  <c r="AJ15" i="1"/>
  <c r="AJ19" i="1"/>
  <c r="AJ23" i="1"/>
  <c r="Z23" i="1"/>
  <c r="Z19" i="1"/>
  <c r="Z14" i="1"/>
  <c r="Y24" i="1"/>
  <c r="K35" i="3" s="1"/>
  <c r="Y20" i="1"/>
  <c r="K31" i="3" s="1"/>
  <c r="L31" i="3" s="1"/>
  <c r="Y15" i="1"/>
  <c r="K26" i="3" s="1"/>
  <c r="L26" i="3" s="1"/>
  <c r="V28" i="3"/>
  <c r="W28" i="3" s="1"/>
  <c r="V32" i="3"/>
  <c r="W32" i="3" s="1"/>
  <c r="AJ16" i="1"/>
  <c r="AJ20" i="1"/>
  <c r="AJ24" i="1"/>
  <c r="Y16" i="1"/>
  <c r="K27" i="3" s="1"/>
  <c r="L27" i="3" s="1"/>
  <c r="Z22" i="1"/>
  <c r="Z18" i="1"/>
  <c r="Z13" i="1"/>
  <c r="Y23" i="1"/>
  <c r="K34" i="3" s="1"/>
  <c r="Y19" i="1"/>
  <c r="K30" i="3" s="1"/>
  <c r="L30" i="3" s="1"/>
  <c r="Y14" i="1"/>
  <c r="K25" i="3" s="1"/>
  <c r="L25" i="3" s="1"/>
  <c r="V24" i="3"/>
  <c r="W24" i="3" s="1"/>
  <c r="V29" i="3"/>
  <c r="W29" i="3" s="1"/>
  <c r="V33" i="3"/>
  <c r="W33" i="3" s="1"/>
  <c r="AJ13" i="1"/>
  <c r="AJ21" i="1"/>
  <c r="V25" i="3"/>
  <c r="W25" i="3" s="1"/>
  <c r="V23" i="3"/>
  <c r="W23" i="3" s="1"/>
  <c r="Z16" i="1"/>
  <c r="X12" i="1"/>
  <c r="AG12" i="1"/>
  <c r="W12" i="1"/>
  <c r="AB32" i="3" l="1"/>
  <c r="AB28" i="3"/>
  <c r="AB25" i="3"/>
  <c r="AB33" i="3"/>
  <c r="AB31" i="3"/>
  <c r="AB27" i="3"/>
  <c r="AB26" i="3"/>
  <c r="AB37" i="3"/>
  <c r="AB29" i="3"/>
  <c r="AB36" i="3"/>
  <c r="AB38" i="3"/>
  <c r="O36" i="3"/>
  <c r="L36" i="3"/>
  <c r="W36" i="3"/>
  <c r="R36" i="3"/>
  <c r="L34" i="3"/>
  <c r="W34" i="3"/>
  <c r="R34" i="3"/>
  <c r="O34" i="3"/>
  <c r="AB30" i="3"/>
  <c r="L24" i="3"/>
  <c r="AB24" i="3" s="1"/>
  <c r="J23" i="3"/>
  <c r="Z12" i="1"/>
  <c r="Y12" i="1"/>
  <c r="K23" i="3" s="1"/>
  <c r="L23" i="3" s="1"/>
  <c r="AB23" i="3" s="1"/>
  <c r="AC40" i="3" l="1"/>
  <c r="AC42" i="3"/>
  <c r="AC31" i="3"/>
  <c r="AC32" i="3"/>
  <c r="AB35" i="3"/>
  <c r="AC27" i="3"/>
  <c r="AC50" i="3"/>
  <c r="AB34" i="3"/>
  <c r="W57" i="3"/>
  <c r="R57" i="3"/>
  <c r="AC49" i="3"/>
  <c r="AC47" i="3"/>
  <c r="AC41" i="3"/>
  <c r="AC51" i="3"/>
  <c r="AC35" i="3"/>
  <c r="AC33" i="3"/>
  <c r="AC44" i="3"/>
  <c r="AC34" i="3"/>
  <c r="AC30" i="3"/>
  <c r="L57" i="3"/>
  <c r="AC43" i="3"/>
  <c r="AC48" i="3"/>
  <c r="AC24" i="3"/>
  <c r="AC25" i="3"/>
  <c r="AC26" i="3"/>
  <c r="AC39" i="3"/>
  <c r="AC52" i="3"/>
  <c r="AC36" i="3"/>
  <c r="AC53" i="3"/>
  <c r="AC37" i="3"/>
  <c r="O57" i="3"/>
  <c r="AC38" i="3"/>
  <c r="AC28" i="3"/>
  <c r="AC45" i="3"/>
  <c r="AC29" i="3"/>
  <c r="AC46" i="3"/>
  <c r="AC23" i="3"/>
  <c r="AB57" i="3" l="1"/>
  <c r="AC5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Marlon Guevara</author>
  </authors>
  <commentList>
    <comment ref="AC21" authorId="0" shapeId="0" xr:uid="{00000000-0006-0000-0200-000001000000}">
      <text>
        <r>
          <rPr>
            <b/>
            <sz val="9"/>
            <color indexed="81"/>
            <rFont val="Tahoma"/>
            <family val="2"/>
          </rPr>
          <t>Marlon Guevara:</t>
        </r>
        <r>
          <rPr>
            <sz val="9"/>
            <color indexed="81"/>
            <rFont val="Tahoma"/>
            <family val="2"/>
          </rPr>
          <t xml:space="preserve">
Avance promedio de las actividades. </t>
        </r>
      </text>
    </comment>
  </commentList>
</comments>
</file>

<file path=xl/sharedStrings.xml><?xml version="1.0" encoding="utf-8"?>
<sst xmlns="http://schemas.openxmlformats.org/spreadsheetml/2006/main" count="1020" uniqueCount="592">
  <si>
    <t>No.</t>
  </si>
  <si>
    <t>Ponderación</t>
  </si>
  <si>
    <t>Actividad General</t>
  </si>
  <si>
    <t>Tareas</t>
  </si>
  <si>
    <t>Meta</t>
  </si>
  <si>
    <t>Lineamiento</t>
  </si>
  <si>
    <t>Estrategia</t>
  </si>
  <si>
    <t>Indicador asociado</t>
  </si>
  <si>
    <t>Fórmula del Indicador</t>
  </si>
  <si>
    <t>Reporte Seguimiento al Trimestre I</t>
  </si>
  <si>
    <t>Reporte cualitativo</t>
  </si>
  <si>
    <t>Reporte Seguimiento al Trimestre II</t>
  </si>
  <si>
    <t xml:space="preserve">Observaciones Oficina Asesora de Planeación y Control </t>
  </si>
  <si>
    <t xml:space="preserve">Armonización PED 2018-2030 - PI </t>
  </si>
  <si>
    <t xml:space="preserve">Relacione los productos y evidencias resultantes de las acciones establecidas en el espacio anterior, tenga en cuenta que deberán estar cargados en el drive respectivo. </t>
  </si>
  <si>
    <t>Brecha existente*</t>
  </si>
  <si>
    <r>
      <t>Indicador del periodo*</t>
    </r>
    <r>
      <rPr>
        <sz val="12"/>
        <color rgb="FFFF0000"/>
        <rFont val="Calibri"/>
        <family val="2"/>
        <scheme val="minor"/>
      </rPr>
      <t/>
    </r>
  </si>
  <si>
    <t>Indicador Acumulado*</t>
  </si>
  <si>
    <t>Avance  Acumulado*</t>
  </si>
  <si>
    <t>Reporte del denominador</t>
  </si>
  <si>
    <t>•
•
•</t>
  </si>
  <si>
    <t xml:space="preserve">Establezca, en caso de existir, las dificultades asociadas a la implementación de la actividad general y la consecución de las metas planteadas. </t>
  </si>
  <si>
    <t>Reporte Seguimiento al Trimestre III</t>
  </si>
  <si>
    <t>Reporte Seguimiento al Trimestre IV</t>
  </si>
  <si>
    <t>Periodo de ejecución</t>
  </si>
  <si>
    <t>Clasificación Unidad de medida</t>
  </si>
  <si>
    <t>Avance General del Plan de Acción</t>
  </si>
  <si>
    <t>Pond.</t>
  </si>
  <si>
    <t>Gráfica</t>
  </si>
  <si>
    <t>Cumplimiento</t>
  </si>
  <si>
    <t>Seleccione el periodo:</t>
  </si>
  <si>
    <t>Promedio</t>
  </si>
  <si>
    <t>General</t>
  </si>
  <si>
    <t>Indicador Acumulado</t>
  </si>
  <si>
    <t>Trimestre I</t>
  </si>
  <si>
    <t xml:space="preserve"> -</t>
  </si>
  <si>
    <t>Trimestre III</t>
  </si>
  <si>
    <t>Trimestre II</t>
  </si>
  <si>
    <t>Trimestre IV</t>
  </si>
  <si>
    <t>Tendencia del Indicador
- OAPC -</t>
  </si>
  <si>
    <t>Criterio del indicador
- OAPC -</t>
  </si>
  <si>
    <t>Unidad Académica y/o Administrativa:</t>
  </si>
  <si>
    <t>Nombre de la persona que diligencia:</t>
  </si>
  <si>
    <t>Correo electrónico:</t>
  </si>
  <si>
    <t>Responsable del Plan de Acción:</t>
  </si>
  <si>
    <t>Tipo de Unidad</t>
  </si>
  <si>
    <t>Observaciones Oficina Asesora de Planeación y Control</t>
  </si>
  <si>
    <t>Reporte cuantitativo</t>
  </si>
  <si>
    <t>Cumplimiento por actividad</t>
  </si>
  <si>
    <t>Instructivo de diligenciamiento</t>
  </si>
  <si>
    <t xml:space="preserve">La plantilla de Seguimiento y Evaluación es la herramienta que le permite a las Unidades Académicas y Administrativas consolidar el resultado del ejercicio de seguimiento trimestral a su Plan de Acción. Está compuesta, además de la hoja de instructivo, por dos módulos, descritos a continuación: </t>
  </si>
  <si>
    <r>
      <rPr>
        <b/>
        <sz val="12"/>
        <color theme="1"/>
        <rFont val="Calibri"/>
        <family val="2"/>
        <scheme val="minor"/>
      </rPr>
      <t>• Reporte Seguimiento:</t>
    </r>
    <r>
      <rPr>
        <sz val="11"/>
        <color theme="1"/>
        <rFont val="Calibri"/>
        <family val="2"/>
        <scheme val="minor"/>
      </rPr>
      <t xml:space="preserve"> Módulo en el cual la Unidad, a partir de su Plan de Acción, debe registrar el avance trimestral de sus actividades y metas en términos cualitativos y cuantitativos. </t>
    </r>
  </si>
  <si>
    <r>
      <rPr>
        <b/>
        <sz val="12"/>
        <color theme="1"/>
        <rFont val="Calibri"/>
        <family val="2"/>
        <scheme val="minor"/>
      </rPr>
      <t>• Evaluación</t>
    </r>
    <r>
      <rPr>
        <sz val="11"/>
        <color theme="1"/>
        <rFont val="Calibri"/>
        <family val="2"/>
        <scheme val="minor"/>
      </rPr>
      <t xml:space="preserve">: Es un modulo automático (es decir no requiere diligenciarse), en el que a partir de la información reportada trimestralmente por la Unidad permite visualizar el avance de cada una de las metas planteadas en el Plan de Acción y en general, el avance del mismo. </t>
    </r>
  </si>
  <si>
    <t xml:space="preserve">Lineamientos generales: </t>
  </si>
  <si>
    <r>
      <t xml:space="preserve">Antes de iniciar el diligenciamiento del instrumento se recomienda tener en cuenta los siguientes elementos: 
  • La Unidad Académica o Administrativa deberá diligenciar todas las celdas resaltadas en color gris. 
  • Aquellas celdas resaltadas en color rojo claro </t>
    </r>
    <r>
      <rPr>
        <b/>
        <sz val="11"/>
        <color theme="1"/>
        <rFont val="Calibri"/>
        <family val="2"/>
        <scheme val="minor"/>
      </rPr>
      <t>NO</t>
    </r>
    <r>
      <rPr>
        <sz val="11"/>
        <color theme="1"/>
        <rFont val="Calibri"/>
        <family val="2"/>
        <scheme val="minor"/>
      </rPr>
      <t xml:space="preserve"> deberán diligenciarse, ni modificarse. 
  • Para responder cada espacio tenga en cuenta la descripción establecida en el encabezado de cada columna, con el fin de no incurrir en errores.   
  • Con el propósito de no alterar la formulación de la herramienta NO está permitido adicionar o eliminar columnas. </t>
    </r>
  </si>
  <si>
    <t xml:space="preserve">Lineamientos para el reporte del seguimiento: </t>
  </si>
  <si>
    <r>
      <t>Previo al ejercicio del registro de la información del trimestre, dentro del módulo</t>
    </r>
    <r>
      <rPr>
        <i/>
        <sz val="11"/>
        <color theme="1"/>
        <rFont val="Calibri"/>
        <family val="2"/>
        <scheme val="minor"/>
      </rPr>
      <t xml:space="preserve"> Reporte Seguimiento</t>
    </r>
    <r>
      <rPr>
        <sz val="11"/>
        <color theme="1"/>
        <rFont val="Calibri"/>
        <family val="2"/>
        <scheme val="minor"/>
      </rPr>
      <t xml:space="preserve">, es necesario que se relacione la información relativa a la persona que diligencia la matriz (nombre y correo electrónico). </t>
    </r>
  </si>
  <si>
    <r>
      <rPr>
        <sz val="11"/>
        <rFont val="Calibri"/>
        <family val="2"/>
        <scheme val="minor"/>
      </rPr>
      <t xml:space="preserve">El ejercicio de seguimiento al Plan de Acción trimestral se establece desde dos enfoques de medición; un reporte cualitativo y otro cuantitativo, que se complementan entre sí. De esta manera, el </t>
    </r>
    <r>
      <rPr>
        <b/>
        <i/>
        <sz val="11"/>
        <rFont val="Calibri"/>
        <family val="2"/>
        <scheme val="minor"/>
      </rPr>
      <t>reporte cuantitativo</t>
    </r>
    <r>
      <rPr>
        <sz val="11"/>
        <rFont val="Calibri"/>
        <family val="2"/>
        <scheme val="minor"/>
      </rPr>
      <t xml:space="preserve"> permite establecer el avance de cada actividad general de acuerdo con los indicadores establecidos para medir la misma, mientras que el </t>
    </r>
    <r>
      <rPr>
        <b/>
        <i/>
        <sz val="11"/>
        <rFont val="Calibri"/>
        <family val="2"/>
        <scheme val="minor"/>
      </rPr>
      <t>reporte cualitativo</t>
    </r>
    <r>
      <rPr>
        <sz val="11"/>
        <rFont val="Calibri"/>
        <family val="2"/>
        <scheme val="minor"/>
      </rPr>
      <t xml:space="preserve"> permite contextualizar los resultados asociados a la medición cuantitativa del avance o cumplimiento de cada actividad, para tal fin, cada Unidad Académica y Administrativa reporta las acciones ejecutadas, los logros obtenidos, así como las dificultades para el desarrollo de las mismas y en la que también se relacionan los productos intermedios asociados a la ejecución de dichas acciones.</t>
    </r>
  </si>
  <si>
    <t>Estos enfoques se componen de los campos que se describen a continuación:</t>
  </si>
  <si>
    <t>Reporte del avance del trimestre</t>
  </si>
  <si>
    <t>Para cada Actividad General, se deben describir las acciones implementadas en el periodo, en este espació también se deben incluir los logros asociados a dicha implementación.</t>
  </si>
  <si>
    <t>Productos Intermedios</t>
  </si>
  <si>
    <t>Dificultades</t>
  </si>
  <si>
    <t xml:space="preserve">Establecer, en caso de que se presenten, las dificultades asociadas a la implementación de la Actividad General y la consecución de las metas planteadas. </t>
  </si>
  <si>
    <t>Reporte del numerador</t>
  </si>
  <si>
    <t xml:space="preserve">De acuerdo con la fórmula del indicador, establecer el reporte del numerador para el TRIMESTRE;  es necesario que registre todo el valor de la expresión, por ejemplo:
Indicador: 
Reporte del numerador: </t>
  </si>
  <si>
    <t>De acuerdo con la fórmula del indicador, establecer el reporte del denominador para el TRIMESTRE. 
Retomando el ejemplo anterior, el reporte seria el siguiente:
Indicador:
Reporte del denominador:
En caso de que la fórmula del indicador no sea un cociente         es necesario que en este espacio escriba  "=1".</t>
  </si>
  <si>
    <t>Indicador del periodo*</t>
  </si>
  <si>
    <t xml:space="preserve">A partir de las variables (numerador y denominador) establecidos para el periodo se calcula el resultado del indicador para el periodo especifico; el cual corresponde a la contribución del trimestre a la Meta. </t>
  </si>
  <si>
    <t>Indicador acumulado*</t>
  </si>
  <si>
    <t>Este espacio consolida el valor del indicador hasta el último periodo reportado.</t>
  </si>
  <si>
    <t>Avance acumulado*</t>
  </si>
  <si>
    <t xml:space="preserve">Contrasta el reporte del indicador acumulado con la meta establecida para la vigencia; así, determina el porcentaje de la meta cubierto a un determinado periodo. </t>
  </si>
  <si>
    <t xml:space="preserve">A partir de la meta establecida y el  Indicador acumulado establece la brecha existente para alcanzar la meta a un determinado periodo. Este espacio tiene la misma unidad de medida del indicador. </t>
  </si>
  <si>
    <t xml:space="preserve">Nota: Las columnas marcadas en color rojo claro y con el símbolo * se calculan automáticamente a partir de la información reportada. </t>
  </si>
  <si>
    <t xml:space="preserve">Finalmente, el campo "Observaciones Oficina Asesora de Planeación y Control" será el espacio en el que la OAPC señalará las recomendaciones frente al reporte o avance de cada Actividad General, una vez revisado el reporte remitido por cada Unidad. </t>
  </si>
  <si>
    <t>División de Recursos Financieros</t>
  </si>
  <si>
    <t>Porcentaje</t>
  </si>
  <si>
    <t>% de CDP expedidos</t>
  </si>
  <si>
    <t>Expedir el 100% de Certificados de Disponibilidad Presupuestal de los rubros presupuestales.</t>
  </si>
  <si>
    <t>Toda la vigencia</t>
  </si>
  <si>
    <t>Estudiar, detectar, tratar y eliminar los riesgos de corrupción, motivando la participación de la comunidad universitaria y de la sociedad en la vigilancia de la gestión y la protección del patrimonio de la Universidad.</t>
  </si>
  <si>
    <t>Meta 42</t>
  </si>
  <si>
    <t>Lineamiento 5</t>
  </si>
  <si>
    <t>(Número de CRPs expedidos / Número de CRPs solicitados) * 100</t>
  </si>
  <si>
    <t>% de CRP expedidos</t>
  </si>
  <si>
    <t>Expedir 100% los Certificados de Registro Presupuestal solicitados de los rubros presupuestales.</t>
  </si>
  <si>
    <t>% de registros de Reservas Presupuestales</t>
  </si>
  <si>
    <t>Realizar el registro, control y seguimiento de las Reservas Presupuestales.</t>
  </si>
  <si>
    <t>% de registros de Pasivos Exigibles</t>
  </si>
  <si>
    <t>% Modificaciones presupuestales</t>
  </si>
  <si>
    <t>(Número Solicitudes Tramitadas/ Número Solicitudes Radicadas)* 100</t>
  </si>
  <si>
    <t>% Solicitudes tramitadas</t>
  </si>
  <si>
    <t>(Número Solicitudes Firmas Tramitadas/ Número Solicitudes Firmas)* 100</t>
  </si>
  <si>
    <t>% solicitudes de firmas tramitadas</t>
  </si>
  <si>
    <t>Número de órdenes de pago elaboradas</t>
  </si>
  <si>
    <t>Unidad</t>
  </si>
  <si>
    <t>Número de Informes de Gestión Trimestral División de Recursos Financieros publicados</t>
  </si>
  <si>
    <t>Registro de reuniones, comités, mesas de trabajo entre otras asistidas por la División de Recursos Financieros</t>
  </si>
  <si>
    <t>∑ de reuniones realizadas</t>
  </si>
  <si>
    <t>Número de reuniones de seguimiento trimestral al Beneficio Institucional del IDEXUD realizadas</t>
  </si>
  <si>
    <t xml:space="preserve">(Número de solicitudes de Préstamos Ordinarios tramitadas / Número de Préstamos Ordinarios recibidas) * 100% </t>
  </si>
  <si>
    <t xml:space="preserve">(Número de solicitudes de autorizaciones de Libranzas tramitadas / Número de autorizaciones de Libranzas recibidas) * 100% </t>
  </si>
  <si>
    <t>Solicitudes de Préstamos Ordinarios de los administrativos y pensionados tramitadas</t>
  </si>
  <si>
    <t>Solicitudes de autorizaciones de Libranzas tramitadas</t>
  </si>
  <si>
    <t xml:space="preserve">∑ Estados financieros revisados </t>
  </si>
  <si>
    <t xml:space="preserve">∑ Boletines revisados </t>
  </si>
  <si>
    <t>Estados financieros revisados aleatoriamente en el trimestre</t>
  </si>
  <si>
    <t xml:space="preserve">Boletines  revisados en el mes </t>
  </si>
  <si>
    <t>(# de requerimientos atendidos/# de requerimientos recibidos)*100</t>
  </si>
  <si>
    <t>Registro de atención a Entes de control y PQRS</t>
  </si>
  <si>
    <t>Ejecución PAC</t>
  </si>
  <si>
    <t>• Actualizar el pac por rubro
• Elaborar los lotes a través de la plataforma BOGDATA de la SDH de acuerdo con las Órdenes de Pago de la Universidad Distrital cuya fuente de financiación son los aportes del Distrito. 
• Solicitar la modificación o reprogramación del PAC de acuerdo con las necesidades que surjan mensualmente.</t>
  </si>
  <si>
    <t>Ejecutar el Plan Anual de Caja de la Secretaría Distrital de Hacienda.</t>
  </si>
  <si>
    <t>Reservas pagadas</t>
  </si>
  <si>
    <t>Realizar el proceso de giros de reservas y pasivos presupuestales , de acuerdo con las fuentes presupuestales que financian cada reserva y pasivo, confirmadas de la Sección de Presupuesto afectadas como giro presupuestal y en cumplimiento de las Órdenes de pago autorizadas por la División de Recursos Financieros. Giro realizado previa verificación de los anexos que soportan los compromisos a girar.</t>
  </si>
  <si>
    <t>Girar los compromisos con cargo a recursos de Reservas Presupuestales.</t>
  </si>
  <si>
    <t>Control diario ingresos y egresos</t>
  </si>
  <si>
    <t>Depurar las cuentas contables para el proceso de sostenibilidad financiera.</t>
  </si>
  <si>
    <t>Giros</t>
  </si>
  <si>
    <t>Pagar veraz y oportunamente los compromisos de la vigencia adquiridos por parte de la Universidad tanto internos como externos.</t>
  </si>
  <si>
    <t>Legalización de avances</t>
  </si>
  <si>
    <t>•Realizar el seguimiento, control y requerimientos necesarios para el buen logro de la legalización de avances otorgados a los funcionarios.
• Realizar la verificación de la documentación entregada por cada funcionario para el proceso de legalización, con el objetivo de validar el cumplimiento de la normatividad tributaria y la normatividad interna de la Universidad. 
•Preparar los certificados por concepto de Paz y Salvo de legalizaciones con base en los registros contables. 
•Verificar reintegros por menores valores ejecutado en avances otorgados cuyo giro haya afectado la fuente de aportes del distrito, para efectos de elaboración de acta que soporta el reintegro a la SDH tendiente a liberar recursos del registro presupuestal.</t>
  </si>
  <si>
    <t>Legalizar avances otorgados al personal de planta administrativo y/o docente de la Universidad.</t>
  </si>
  <si>
    <t>Registro de ingresos</t>
  </si>
  <si>
    <t>Boletines diarios</t>
  </si>
  <si>
    <t>Registros contables para cumplimiento entes de control</t>
  </si>
  <si>
    <t>(# de Informes que se remiten / # informes requeridos)/100%</t>
  </si>
  <si>
    <t xml:space="preserve">% Informes Realizados </t>
  </si>
  <si>
    <t>Revisar diariamente los registros reportados en las Órdenes de Pago elaboradas en la División de Recursos Financieros con cargo al Presupuesto de la Universidad.</t>
  </si>
  <si>
    <t>Solicitud de Certificaciones</t>
  </si>
  <si>
    <t>(Número de registros contables realizados / Número de hechos económicos y financieros reportados) * 100%</t>
  </si>
  <si>
    <t>Registros Contables</t>
  </si>
  <si>
    <t>Analizar, verificar y reconocer inicialmente las transacciones, hechos económicos y operaciones en las cuentas contables para entes del Estado aplicables a la Universidad, para la adecuación del 100% de la normas
expedidas por la autoridades institucionales adaptables a la división.</t>
  </si>
  <si>
    <t>Reconocer y revelar todas las transacciones económicas y demás hechos financieros, jurídicos, sociales, ambientales, entre otros, a través de los Estados Financieros de la Universidad, de conformidad con lo establecido en el Régimen de Contabilidad Pública “Manual de Procedimientos Contables”, teniendo en cuenta los principios y normas técnicas en cuanto al tratamiento de la información dentro del ciclo contable.</t>
  </si>
  <si>
    <t>(Planes de mejoramiento formuladas/ informes de auditoria recibidos)*100</t>
  </si>
  <si>
    <t>Nivel Atención auditoría</t>
  </si>
  <si>
    <t>Revisión de Órdenes de Pago</t>
  </si>
  <si>
    <t>% avance en la Implementación</t>
  </si>
  <si>
    <t>(Acciones  desarrolladas / acciones  planteados en el cronograma )*100</t>
  </si>
  <si>
    <t>Cumplimiento de las acciones de mejora</t>
  </si>
  <si>
    <t>Se deben listar los productos resultantes de las acciones establecidas en el espacio "Reporte del avance del trimestre", es necesario que los productos se encuentren cargados de tal manera que se identifique la actividad a la que se asocian en el drive respectivo: https://drive.google.com/drive/folders/14Mf7_FunZdTr-0ECa1QUZRl4UmuO-uhk</t>
  </si>
  <si>
    <t>• Efectuar el registro en el sistema Sicapital y en los libros auxiliares una vez   el ordenador del gasto envía las Reservas para pagar o anular 
• Efectuar el control y seguimiento de las Reservas Presupuestales en sistema y libros auxiliares, a fin de enviar mensualmente a los Ordenadores del gasto, el listado con saldos pendientes de gestionar. 
 • Registrar los pagos y anulaciones en el sistema de SHD; Control e imputación de las reservas presupuestales</t>
  </si>
  <si>
    <t>• Una vez el ordenador del gasto envía los Pasivos Exigibles para pagar o anular, efectuar el registro en el sistema Sicapital y en los libros auxiliares.
• Efectuar el control y seguimiento de los Pasivos Presupuestales en sistema y libros auxiliares, a fin de enviar mensualmente a los Ordenadores del gasto, el listado con saldos pendientes de gestionar. 
• Registrar los pagos y anulaciones en el sistema de SHD; Control e imputación de los pasivos exigibles</t>
  </si>
  <si>
    <t>• Recibir el acto administrativo (resolución) correspondiente por el cual el Consejo Superior Universitario aprobó que se modifique el presupuesto.
• Realizar las modificaciones presupuestales correspondientes en el sistema SICAPITAL
• Registrar en los libros auxiliares de Excel las modificaciones presupuestales en los Rubros presupuestales y sus desagregados.
• Publicar Resolución (ver Normatividad) página web.</t>
  </si>
  <si>
    <t>• Recibir, radicar y distribuir todos los documentos y demás
 correspondencia de la Sección, realizando el control de la documentación expedida. así como estados de cuenta, Informe de CDPs sin comprometer.
• Remitir las respuestas a las diferentes dependencias, de los requerimientos realizados por las mismas. 
• Atender a los  usuarios internos y externos en forma personal, telefónica y a través de la administración de correos electrónicos institucionales.</t>
  </si>
  <si>
    <t>• Archivar documentos y Proyectar Oficios y/o comunicaciones de acuerdo con el manejo de la información.
• Apoyar en el proceso de firma de los diferentes documentos (CDPs, RPs y Órdenes de Pago) en el sistema BogData de la Secretaría de Hacienda Distrital. 
• Atención de usuarios internos y externos en forma personal, telefónica y a través de la administración de correos electrónicos institucionales.</t>
  </si>
  <si>
    <t>• Elaborar, consolidar y publicar el Informe de Gestión Trimestral División de Recursos Financieros</t>
  </si>
  <si>
    <t>• Llevar el control de los movimientos diarios de tesorería de ingresos y egresos, resultante de las diferentes transacciones durante el mes. 
• Analizar, verificar y depurar las partidas conciliatorias reportadas en las conciliaciones bancarias al cierre de cada mes, preparadas por la Sección de Contabilidad.</t>
  </si>
  <si>
    <t>• Realizar el proceso de giros de compromisos de la vigencia , de acuerdo con las fuentes presupuestales afectadas, confirmadas por la Sección de Presupuesto y afectadas como giro presupuestal en cumplimiento de las Órdenes de pago autorizadas por la División de Recursos Financieros . Giro realizado previa verificación de los anexos que soportan los compromisos a girar. 
• Realizar la afectación contable en el sistemas de información contable vigente de los comprobantes de giros G, de acuerdo con las cuentas contables reportadas dentro de las Órdenes de pago elaboradas en la División de Recursos Financieros, causando las cuentas por pagar de Retenciones en la Fuente, de acuerdo con lo reportado en Órdenes de pago.</t>
  </si>
  <si>
    <t>Creciente</t>
  </si>
  <si>
    <t>Denominador variable</t>
  </si>
  <si>
    <t>Denominador fijo</t>
  </si>
  <si>
    <t>(Número modificaciones realizadas/ Número modificaciones solicitadas)* 100%</t>
  </si>
  <si>
    <t>(sesiones asistidas/ sesiones convocadas)*100</t>
  </si>
  <si>
    <t>(# de acciones de mejora cumplidas/ # de acciones de mejora planteadas)*100</t>
  </si>
  <si>
    <t>•  Recibir la solicitud de expedición de Certificado de Disponibilidad Presupuestal con cargo al rubro designado
• Verificar la totalidad de documentación requerida
• Verificar disponibilidad en el Rubro Presupuestal a afectar en el desagregado solicitado
• Verificar existencia presupuestal dentro del Plan Anual de Adquisiciones
• Realizar la expedición del CDP en el sistema SICAPITAL, firmarlo y enviarlo
• Efectuar el registro del CDP en los Libros Auxiliares de Excel</t>
  </si>
  <si>
    <t>•  Recibir la solicitud de expedición de Certificado de Registro Presupuestal con cargo al rubro designado
• Verificar la totalidad de documentación requerida
• Realizar la expedición del CRP en el sistema SICAPITAL, firmarlo y enviarlo
  Efectuar el registro del CRP en los Libros Auxiliares de Excel</t>
  </si>
  <si>
    <t>• Elaborar el 100 % de las Órdenes de pago radicadas que cumplan con la documentación y requisitos necesarios
• Requerir a las áreas solicitantes el ajuste a la documentación incompleta o errónea para retomar el proceso de elaboración de Órdenes de Pago</t>
  </si>
  <si>
    <t>• Asistir a reuniones, comités institucionales, mesas de trabajo, entre otras de seguimiento y control</t>
  </si>
  <si>
    <t xml:space="preserve">• Convocar reunión de seguimiento
• Realizar seguimiento trimestral al Beneficio Institucional del IDEXUD
• Aprobar acta de sesión
</t>
  </si>
  <si>
    <t>• Tramitar las solicitudes de Prestamos Ordinarios de los administrativos y pensionados.
• Tramitar las solicitudes de autorizaciones de Libranzas de contratistas de prestación de servicios</t>
  </si>
  <si>
    <t>• Revisar mensual, trimestral o aleatoriamente la información cargada por cada sección
•  Remitir las observaciones pertinentes frente a los documentos revisados en caso que halla lugar</t>
  </si>
  <si>
    <t xml:space="preserve">• Identificar si pertenece a la unidad 
• Remitir a las secciones correspondientes si es necesario 
• Consolidar información si es necesario
• Remitir respuestas a quien solicite </t>
  </si>
  <si>
    <t>Remitir  los informes requeridos por entes internos y externos que le competen a la División de Recursos Financieros.</t>
  </si>
  <si>
    <t>• Identificar la estructura de los  criterios que se debe consolidar en el documento .
• Consolidar y elaborar el documento respectivo
• Recibir  el aval para la remisión 
• Enviar y/ o publicar.</t>
  </si>
  <si>
    <t>• Realizar observaciones a informe preliminar 
• Identificar hallazgos que requieran acción de mejora.
• Formular plan correspondiente
• Regular el seguimiento en las acciones del Plan de mejoramiento.
• Cargar la información asociada a los planes de mejoramiento en el sistema SISIFO</t>
  </si>
  <si>
    <t>∑ %  avances de la tarea  * ponderación total</t>
  </si>
  <si>
    <t>Avances  en el cronograma de implementación de las  NICSP</t>
  </si>
  <si>
    <t>• Discusión del estatuto financiero en el Consejo Superior de la Universidad Distrital  Francisco José de Caldas
• Recibir  la aprobación del Consejo Superior de la Universidad Distrital  Francisco José de Caldas
• Difundir y adoptar mediante acto administrativo  el Estatuto Financiero
• Reglamentación e implantación del Estatuto Financiero.
• Verificar la aplicación</t>
  </si>
  <si>
    <t>Ejecutar las acciones de mejora necesarias para cerrar las brechas identificadas y lograr incrementar el nivel de implementación de las siguientes políticas del Modelo Integrado de Gestión – MIPG.
• Sección de Contabilidad
- Gestión presupuestal y Eficiencia  del Gasto Público.
-  Defensa Jurídica
• Sección de Presupuesto
- Gestión presupuestal y Eficiencia  del Gasto Público.</t>
  </si>
  <si>
    <t>Eusebio Antonio Rangel Roa</t>
  </si>
  <si>
    <t>• Acompañar el proceso de actualización de los Términos de Referencia para contratar Empresa Consultora que acompañe la continuación del proceso de implementación del Nuevo Marco Normativo Contable (NMNC)
• Acompañar el proceso de selección y contratación de la empresa consultora para el diagnostico evaluación y continuidad de implementación de las  NMNC.
• Hacer seguimiento a la empresa consultora  frente a los avances en la ejecución del Contrato para el proceso de implementación del NMNC.
• Revisar y actualizar los procesos y procedimientos de la División de Recursos Financieros de acuerdo a las indicaciones recibidas por la empresa consultora.</t>
  </si>
  <si>
    <t xml:space="preserve">
• Ejecutar las seis acciones del plan de mejoramiento de cierre de brechas MIPG 2022</t>
  </si>
  <si>
    <t>Responsable</t>
  </si>
  <si>
    <t>Sección de Presupuesto</t>
  </si>
  <si>
    <t>Sección de Tesorería General</t>
  </si>
  <si>
    <t>Sección de Contabilidad</t>
  </si>
  <si>
    <t>División de Recursos Financieros
Sección de Contabilidad</t>
  </si>
  <si>
    <t>Sección de Contabilidad
Sección de Presupuesto</t>
  </si>
  <si>
    <t>Documento revisado y aprobado</t>
  </si>
  <si>
    <t>Planes de mejoramiento</t>
  </si>
  <si>
    <t>Actas de asistencia</t>
  </si>
  <si>
    <t xml:space="preserve"> Sistema SICAPITAL y aplicativo TIKE
• CDPs consecutivo sicapital a Marzo30-2022
• EJECUCION GASTOS E INVERSIONES UD MARZO 2022 - copia 
•  TIKE Consecutivo_Disponibilidades_
Presupuestales a Marzo 2022</t>
  </si>
  <si>
    <t>(Número de registros de pago y anulaciones de reservas atendidas /Número de solicitudes recibidas de registro de pagos y anulaciones de reservas) * 100</t>
  </si>
  <si>
    <t>(Número de registros de pago y anulaciones de pasivos atendidos /Número de solicitudes recibidas de registro de pagos y anulaciones de pasivos)* 100</t>
  </si>
  <si>
    <t>(Número de CDPs expedidos/ Número de CDPs solicitados) * 100</t>
  </si>
  <si>
    <t>• CONTROL RADICADOS 2022 a marzo.xls</t>
  </si>
  <si>
    <t>Sistema BogData
• Firmas tramitadas Reporte primer trimestre.xlsx</t>
  </si>
  <si>
    <t>Realizar el registro, control y seguimiento de los Pasivos Exigibles.</t>
  </si>
  <si>
    <t>Registrar y controlar las modificaciones de la apropiación presupuestal.</t>
  </si>
  <si>
    <t>Dar trámite a las solicitudes recibidas en la Sección de Presupuesto.</t>
  </si>
  <si>
    <t>Dar trámite a las solicitudes de firmas y otras recibidas en la Sección de Presupuesto.</t>
  </si>
  <si>
    <t>Elaborar el 100 % de las solicitudes de pago radicadas en la División de Recursos Financieros.</t>
  </si>
  <si>
    <t>Publicar el Informe de Gestión Trimestral División de Recursos Financieros.</t>
  </si>
  <si>
    <t>Asistir a reuniones, comités, mesas de trabajo, entre otras, cuyo objetivo sea dirigir, coordinar, supervisar, evaluar, planear y hacer seguimiento a las actividades presupuestales, contables y tesorales para el manejo adecuado y oportuno de los recursos financieros de la Universidad.</t>
  </si>
  <si>
    <t>Realizar  Seguimiento al Beneficio Institucional del IDEXUD dando cumplimiento a lo estipulado en el Acuerdo 04 de 2013 artículo 9.</t>
  </si>
  <si>
    <t>Gestionar solicitudes de Préstamos Ordinarios de los administrativos y pensionados.</t>
  </si>
  <si>
    <t>Revisar las Ejecuciones Presupuestales, estados financieros y boletines de cierre de mes generados de cada uno de las secciones que hacen parte de la División de Recursos Financieros.</t>
  </si>
  <si>
    <t>Atender, emitir respuestas, dar seguimiento y apoyar en los requerimientos de los diferentes Entes de Control  y PQRS y demás usuarios internos y externos que involucren información de la División de Recursos Financieros.</t>
  </si>
  <si>
    <t>Realizar las declaraciones tributarias  y exógenas ante la DIAN y SDH.</t>
  </si>
  <si>
    <t>Registrar Ingresos.</t>
  </si>
  <si>
    <t>información diaria de Tesorería - Boletines diarios de Tesorería.</t>
  </si>
  <si>
    <t>Desarrollar acciones necesarias para el aplicar el estatuto financiero.</t>
  </si>
  <si>
    <t>Acompañar y hacer seguimiento a la empresa consultora que se contratará para la implementación  del Nuevo Marco Normativo Contable (NICSP).</t>
  </si>
  <si>
    <t xml:space="preserve">(Número solicitudes de órdenes de pago elaboradas / Número de órdenes de pago recibidas) * 100 </t>
  </si>
  <si>
    <t>Ordenes de pago tramitadas</t>
  </si>
  <si>
    <t>• En cuanto al reporte del avance del trimestre, se sugiere ampliar la información describiendo el proceso de las ordenes de pago si se pueden agrupar o tipificar por alguna característica en común.
• Lo relacionado en productos intermedios, no debe ser una descripción de las acciones desarrolladas, en este campo se debe asociar el nombre da la evidencia que permite validar lo descrito en el reporte del avance.
• Frente a las dificultades, es necesario que se describan las razones por las que se presentaron las inconsistencias.</t>
  </si>
  <si>
    <r>
      <rPr>
        <sz val="10"/>
        <color theme="1"/>
        <rFont val="Calibri"/>
        <family val="2"/>
      </rPr>
      <t>∑</t>
    </r>
    <r>
      <rPr>
        <sz val="10"/>
        <color theme="1"/>
        <rFont val="Calibri"/>
        <family val="2"/>
        <scheme val="minor"/>
      </rPr>
      <t xml:space="preserve"> Informes de Gestión Trimestral publicados</t>
    </r>
  </si>
  <si>
    <t>• Frente al reporte del avance del trimestre, es necesario que se amplie la información, detallando elementos como los descritos en el campo de productos intermedios.
• Lo relacionado en productos intermedios, no debe ser una descripción de las acciones desarrolladas, en este campo se debe asociar el nombre da la evidencia que permite validar lo descrito en el reporte del avance.</t>
  </si>
  <si>
    <t>Documentos de prestamos y libranzas</t>
  </si>
  <si>
    <t>(Recursos ejecutados del Plan Anual de Caja / Recursos proyectados en el Plan Anual de Caja) * 100</t>
  </si>
  <si>
    <t>(Valor Total de reservas pagadas / Valor Total de reservas constituidas) * 100</t>
  </si>
  <si>
    <t>(Partidas depuradas / Partidas identificadas a depurar) * 100</t>
  </si>
  <si>
    <t>• En el reporte de avance del trimestre es necesario ampliar la información frente al proceso de revisión de las ordenes de pago, la cantidad de órdenes de pago que fueron revisadas, entre otros.</t>
  </si>
  <si>
    <t>• Frente al producto asociado, aunque no se ejecute la actividad, es necesario que se relacione, ya que este será el producto resultante al finalizar el desarrollo de la actividad.
• Teniendo en cuenta que la actividad se planeó para ejecutar durante toda la vigencia, es necesario que se detallen las razones por las que no se presento avance alguno.</t>
  </si>
  <si>
    <t>(Número de obligaciones radicadas ( orden de pago)) / Número de obligaciones recibidas) * 100</t>
  </si>
  <si>
    <t>(Valor de los avances legalizados / Valor de los avances girados) * 100</t>
  </si>
  <si>
    <t>Declaraciones presentadas según lo indicado en el calendario tributario de la Universidad Distrital</t>
  </si>
  <si>
    <t>(Valor de registros de ingresos / Valor total de ingresos reportados por las entidades bancarias) * 100</t>
  </si>
  <si>
    <r>
      <rPr>
        <sz val="10"/>
        <color theme="1"/>
        <rFont val="Calibri"/>
        <family val="2"/>
      </rPr>
      <t xml:space="preserve">∑ </t>
    </r>
    <r>
      <rPr>
        <sz val="10"/>
        <color theme="1"/>
        <rFont val="Calibri"/>
        <family val="2"/>
        <scheme val="minor"/>
      </rPr>
      <t>Número de Boletines consolidados</t>
    </r>
  </si>
  <si>
    <t>(Número de registros contables realizados / Número de hechos económicos y financieros reportados) * 100</t>
  </si>
  <si>
    <t>• En cuanto al producto asociado, independientemente de que no se desarrolle la actividad es necesario que se determine el producto que se obtendrá una vez finalice la ejecución de la misma.
• Teniendo en cuenta que la actividad fue planeada para ejecutarse durante toda la vigencia es necesario que se detallen las rezones por las cuales no se presentó avance en la misma.</t>
  </si>
  <si>
    <t>(Número de Órdenes de pago revisadas / Número de Órdenes de pago recibidas) * 100</t>
  </si>
  <si>
    <t>(Número de certificaciones elaboradas / Número de solicitudes de certificaciones radicadas) * 100</t>
  </si>
  <si>
    <t>• Certificaciones firmadas en pdf
• Certificaciones solicitud de reintegro</t>
  </si>
  <si>
    <t>En el campo producto asociado, se deben señalar los productos que se obtienen al finalizar la ejecución de la actividad de manera genérica, en ese sentido se sugiere "Certificaciones"</t>
  </si>
  <si>
    <t>• Frente al producto asociado, es necesario que se establezca el producto al final de la ejecución de la actividad, por ejemplo: " Matriz monitoreo Plan de Mejoramiento MIPG". 
• El Equipo SIGUD hará seguimiento a la implementación y cumplimiento de las acciones del Plan de Mejoramiento de cierre de brechas MIPG 2022</t>
  </si>
  <si>
    <t>se devolvieron 7  ordenes de pago porque  no se aprueban reservas, no se adjunta factura y porque es un pasivo de la factura</t>
  </si>
  <si>
    <t>correos de respuesta, plan de mejoramiento</t>
  </si>
  <si>
    <t xml:space="preserve">Realizadas las tareas que hacen parte del proceso, se dio cumplimiento a la Expedición del total de los 1,346 CDPs solicitados por los ordenadores del gasto en el primer trimestre de 2022. Las cifras del sistema SICAPITAL son las siguientes: 
Valor Expediciones:   $ 149.294.576.380
Valor anulaciones:          -8.587.029.203
Valor Reintegros:                   16.038.570
</t>
  </si>
  <si>
    <t xml:space="preserve">Se reportan las cifras del sistema SICAPITAL (consecutivo de CDPs expedidos y las cifras en valor) debido a las diferencias en la información comparativa de los informes del aplicativoTike, específicamente en el valor de Anulaciones. </t>
  </si>
  <si>
    <t>Ninguna</t>
  </si>
  <si>
    <t>En el primer trimestre de la vigencia 2022 se efectuó el Registro y control de la modificación presupuestal expedida mediante  Resolución 001 de enero 24 de 2022 por medio de la cual se modificó la Resolución No. 033 del 28 de diciembre de 2021.    La fecha de atención de las modificaciones presupuestales, es la semana siguiente a la recepción de la Resolución, aclarando que no hubo modificación de los valores presupuestales, sino un cambio de posición presupuestaria de la Estampilla Pro Universidad Distrital.</t>
  </si>
  <si>
    <t>Durante el primer trimestre de 2022 se dio cumplimiento estricto al ciclo  de los trámites presupuestales, desde el recibo de solicitudes, hasta el envío de los mismos, de forma digital.
• La atención de los trámites presupuestales siguió siendo de forma virtual.</t>
  </si>
  <si>
    <t>Documentos firmados</t>
  </si>
  <si>
    <t>En algunas ocasiones el sistema Bogdata imposibilita alguna de las fases en el proceso de cargue, pero estas no se contabilizan, dado que los documentos deben quedar en su totalidad firmados y cargados.</t>
  </si>
  <si>
    <t xml:space="preserve">Correo de respuesta a los entes de control y Solicitudes y PQRs atendidas </t>
  </si>
  <si>
    <t xml:space="preserve">Registros Contables del aplicativo SIIGO </t>
  </si>
  <si>
    <t>Durante el primer trimestre de 2022 se realizaron los registros contables correspondientes a este periodo (P8; H21; P5; L18; L33; L27)</t>
  </si>
  <si>
    <t>Se adjuntan listado de comprobantes identificados.</t>
  </si>
  <si>
    <t>En el primer trimestre de 2022 la Sección de Presupuesto solicitó la actualización del Procedimiento  GRF-PR-003, CERTIFICADO DE DISPONIBILIDAD PRESUPUESTAL, con el fin, de incluir que el CDP expedido contenga de igual forma, la firma del profesional de la Sección de Presupuesto que lo elaboró, y otros ajustes.
Se realizaron las acciones establecidas en el PLAN DE MEJORAMIENTO CIERRE DE BRECHAS MIPG 2022</t>
  </si>
  <si>
    <t>Plan anual de caja ejecutado</t>
  </si>
  <si>
    <t>Ordenes de Pago radicadas</t>
  </si>
  <si>
    <t>Radican para giro las ordenes de pago en el correo carguebancosv@udistrital.edu.co
Giro oportuno de las ordenes de pago recibidas
G -7, G16, G17, G19</t>
  </si>
  <si>
    <t>Paz y salvo del docente por concepto de avances de la unidad ejecutora 001</t>
  </si>
  <si>
    <t xml:space="preserve">•Soportes diarios de los meses correspondientes de enero a marzo con los registros contabilizados por diferentes conceptos.
</t>
  </si>
  <si>
    <t>Ordenes de pago revisadas</t>
  </si>
  <si>
    <t>Durante el primer trimestre de la vigencia, se gestionaron un total de 100 certificaciones, 98 correspondientes a certificaciones de pago solicitadas por estudiantes y las 2 restantes a solicitudes de reintegro.
certificaciones  de pago por concepto de matriculas, certificaciones reintegro</t>
  </si>
  <si>
    <t>Certificaciones de pago y reintegros</t>
  </si>
  <si>
    <t>N7 notas de ajuste contable en SIIGO</t>
  </si>
  <si>
    <t>a) inconvenientes para el cargue manual de los archivos al sistema por estructura de archivo plano
b) los soportes no lleguen completos
c) algunos de los recursos no llegan totalmente  identificados
d)el sistema presenta inconvenientes por la cantidad de registros que se cargan</t>
  </si>
  <si>
    <t xml:space="preserve">Declaraciones presentadas y pagadas </t>
  </si>
  <si>
    <t>(Número de declaraciones elaborados y presentados oportunamente / 54 declaraciones de obligatorio cumplimento) * 100%</t>
  </si>
  <si>
    <t>Revisar, verificar y elaborar comprobantes contables de ingresos para el registro en el sistema contable SIIGO, de todos los movimientos de ingresos que se reportan a diario en las cuentas bancarias de la Unidad Ejecutora 01 de la Universidad Distrital. Hacer gestión para determinar de forma oportuna la identificación de concepto y el depositante de aquellos ingresos que se consignan y sobre los cuales no se tiene información en tiempo real.</t>
  </si>
  <si>
    <t>• Boletín diario de Tesorería, 
• Balance de la cuentas bancarias 11, cta 12 cdt, cta 19 fondo de préstamos y de pensiones en sus cuentas de ahorros y CDT</t>
  </si>
  <si>
    <t>Analizar, verificar y reconocer inicialmente las transacciones, hechos económicos y operaciones en las cuentas contables para entes del Estado aplicables a la Universidad, inherentes a las operaciones de Tesorería General de acuerdo con las directrices, lineamientos y procedimientos contables establecidos por la Sección de Contabilidad.</t>
  </si>
  <si>
    <t>• Verificar la liquidación tributaria de pago, información del tercero beneficiario del giro de las Órdenes de pago elaboradas en la División de Recursos Financieros con cargo al Presupuesto de la Universidad.
• Se hace la observación pertinente si es el caso
•  Se recepción la solicitud</t>
  </si>
  <si>
    <t>Elaborar  Certificaciones de Recaudo y certificaciones para reintegro</t>
  </si>
  <si>
    <t xml:space="preserve">Realizadas las tareas que hacen parte del proceso, se dio cumplimiento a la Expedición del total de los 413 CDPs solicitados por los ordenadores del gasto en el segundo trimestre de 2022, para un total de 1.759 en el primer semestre de 2022. Las cifras del sistema SICAPITAL son las siguientes: 
Valor Expediciones:   $ 86.613.493.549
Valor anulaciones:             -279.611.029
Valor Reintegros:                                   0
</t>
  </si>
  <si>
    <t xml:space="preserve">Incongruencia en la información comparativa de los informes de los sistemas Sicapital y Tike que dificulta la elaboración de estadísticas e indicadores </t>
  </si>
  <si>
    <r>
      <t xml:space="preserve">Registro de pago y anulaciones de </t>
    </r>
    <r>
      <rPr>
        <b/>
        <sz val="11"/>
        <color theme="1"/>
        <rFont val="Calibri"/>
        <family val="2"/>
        <scheme val="minor"/>
      </rPr>
      <t>Reservas Presupuestales</t>
    </r>
  </si>
  <si>
    <r>
      <t>Registro de pago y anulaciones de</t>
    </r>
    <r>
      <rPr>
        <b/>
        <sz val="11"/>
        <color theme="1"/>
        <rFont val="Calibri"/>
        <family val="2"/>
        <scheme val="minor"/>
      </rPr>
      <t xml:space="preserve"> Pasivos exigible</t>
    </r>
    <r>
      <rPr>
        <sz val="11"/>
        <color theme="1"/>
        <rFont val="Calibri"/>
        <family val="2"/>
        <scheme val="minor"/>
      </rPr>
      <t>s</t>
    </r>
  </si>
  <si>
    <r>
      <t xml:space="preserve">Base de datos </t>
    </r>
    <r>
      <rPr>
        <b/>
        <sz val="11"/>
        <color theme="1"/>
        <rFont val="Calibri"/>
        <family val="2"/>
        <scheme val="minor"/>
      </rPr>
      <t>solicitudes tramitadas</t>
    </r>
  </si>
  <si>
    <r>
      <t xml:space="preserve">Resoluciones de </t>
    </r>
    <r>
      <rPr>
        <b/>
        <sz val="11"/>
        <color theme="1"/>
        <rFont val="Calibri"/>
        <family val="2"/>
        <scheme val="minor"/>
      </rPr>
      <t>Modificación</t>
    </r>
    <r>
      <rPr>
        <sz val="11"/>
        <color theme="1"/>
        <rFont val="Calibri"/>
        <family val="2"/>
        <scheme val="minor"/>
      </rPr>
      <t xml:space="preserve"> </t>
    </r>
    <r>
      <rPr>
        <b/>
        <sz val="11"/>
        <color theme="1"/>
        <rFont val="Calibri"/>
        <family val="2"/>
        <scheme val="minor"/>
      </rPr>
      <t>presupuestal</t>
    </r>
  </si>
  <si>
    <t>Surtidas las tareas que hacen parte del proceso, se dio cumplimiento al registro del total de las  7 solicitudes de anulación de Pasivos Exigibles en el primer trimestre de 2022. No hubo solicitudes de pago. 
Las cifras son las siguientes:
Valor Pasivos años 2020 a 2008:   $ 30.416.312.838
Valor anulaciones:                                   $        22.532.722</t>
  </si>
  <si>
    <t>Realizadas las tareas que hacen parte del proceso, se dio cumplimiento al registro del total de las  362 solicitudes de anulación de Pasivos Exigibles en el segundo trimestre de 2022. No hubo solicitudes de pago. 
Las cifras son las siguientes:
Valor Pasivos años 2020 a 2008:   $ 30.416.312.838
Valor anulaciones:                                   $        22.532.722</t>
  </si>
  <si>
    <t>La modificación en el sistema de la UD Sicapital no tuvo inconvenientes. El cargue en el sistema BogData de SHD  no ha sido posible ya que persiste diferencia  en los compromisos mensuales y totales, la cual fue informada.</t>
  </si>
  <si>
    <t>•  En la siguiente ruta   pueden consultarse todos los documentos procesados 
Z:\Presupuesto\Presupuesto 2022\TRAMITES 2022.
Sistema BogData
• Firmas tramitadas Reporte segundo trimestre.xlsx</t>
  </si>
  <si>
    <t>• Muestra aleatoria de CDPs expedidos en el segundo trimestre de 2022
•  En la siguiente ruta   pueden consultarse todos los documentos expedidos 
Z:\Presupuesto\Presupuesto 2022\TRAMITES 2022.</t>
  </si>
  <si>
    <t xml:space="preserve">• Muestra aleatoria de CRPs expedidos en el segundo trimestre de 2022
•  En la siguiente ruta   pueden consultarse todos los documentos expedidos 
Z:\Presupuesto\Presupuesto 2022\TRAMITES 2022.
</t>
  </si>
  <si>
    <t>Realizadas las tareas que hacen parte del proceso, se dio cumplimiento a la Expedición del total de los 2.974 CDPs solicitados por los ordenadores del gasto en el primer trimestre de 2022. 
Como información, las cifras del sistema SICAPITAL son las siguientes: 
Valor Expediciones:   $103.004.673.926
Vr. anulaciones          $     8.071.027.117</t>
  </si>
  <si>
    <t xml:space="preserve">Realizadas las tareas que hacen parte del proceso, se dio cumplimiento a la Expedición del total de los 1.798 CRPs solicitados por los ordenadores del gasto en el segundo trimestre de 2022, para un total de 4.772 en el primer semestre de 2022. Las cifras informativas del sistema SICAPITAL son las siguientes: 
Valor Expediciones:   $ 110.821.764.700
Valor anulaciones:         </t>
  </si>
  <si>
    <r>
      <t xml:space="preserve">Certificados de </t>
    </r>
    <r>
      <rPr>
        <b/>
        <sz val="11"/>
        <rFont val="Calibri"/>
        <family val="2"/>
        <scheme val="minor"/>
      </rPr>
      <t>Disponibilidad</t>
    </r>
    <r>
      <rPr>
        <sz val="11"/>
        <rFont val="Calibri"/>
        <family val="2"/>
        <scheme val="minor"/>
      </rPr>
      <t xml:space="preserve"> presupuestal expedidos</t>
    </r>
  </si>
  <si>
    <r>
      <t xml:space="preserve">Certificados de </t>
    </r>
    <r>
      <rPr>
        <b/>
        <sz val="11"/>
        <rFont val="Calibri"/>
        <family val="2"/>
        <scheme val="minor"/>
      </rPr>
      <t xml:space="preserve">Registro </t>
    </r>
    <r>
      <rPr>
        <sz val="11"/>
        <rFont val="Calibri"/>
        <family val="2"/>
        <scheme val="minor"/>
      </rPr>
      <t xml:space="preserve"> presupuestal expedidos</t>
    </r>
  </si>
  <si>
    <t>se relacionan las ordenes de pago dea cuerdo a los conceptos y al primer trimestre del año 2022</t>
  </si>
  <si>
    <t>Gestionar planes de mejoramiento correspondientes a la División de Recursos Financieros   generados en el marco de las auditorias internas y externas. Al igual que los diferentes informes solicitados por los entes de control.</t>
  </si>
  <si>
    <t>Poco tiempo para dar respuesta y en algunos casos se cruzan las solicitudes de información por diferentes dependencias y entidades al tiempo, adicional a los vencimientos propios de la Sección de Contabilidad</t>
  </si>
  <si>
    <t>Se realizaron las acciones establecidas en el PLAN DE MEJORAMIENTO CIERRE DE BRECHAS MIPG 2022</t>
  </si>
  <si>
    <t>• N7 notas de ajuste contable en SIIGO</t>
  </si>
  <si>
    <t>•Soportes diarios de los meses correspondientes de abril a junio con los registros contabilizados por diferentes conceptos.</t>
  </si>
  <si>
    <t>• No se presentan observaciones, el reporte es consistente y las evidencias fueron cargadas en el drive.</t>
  </si>
  <si>
    <t>Una vez recibidas las solicitudes, se efectuó el registro y control del pago o anulación de las Reservas presupuestales:   
• Registro y control de las 670 órdenes de pago de Reservas Presupuestales
• Registro y control de las 43 solicitudes de anulación de Reservas 
En pesos: A manera de información se detalla que la suma de pagos y anulaciones de $17.486.872.664 representa el 56,23% de las Reservas Presupuestales constituidas en 2021 $31.098.308.962 cifra base que es fija para toda la vigencia 2022. Respecto al primer trimestre de 2022 que fue del 15,17%, se resalta el aumento en dicha gestión en un 41,06%</t>
  </si>
  <si>
    <t>•  Res_2022-009 MODIFICACION PRESUPUESTAL en formato PDF</t>
  </si>
  <si>
    <t>Durante el segundo  trimestre de 2022 se dio cumplimiento estricto al ciclo  de los trámites presupuestales, desde el recibo de solicitudes, hasta el envío de los mismos, de forma digital. Se tramitaron 313 solicitudes Incluyen solicitudes generales, de informes, reportes, derechos de petición y estados de cuenta</t>
  </si>
  <si>
    <t>• CONTROL RADICADOS A JUNIO 2022</t>
  </si>
  <si>
    <t>En este trimestre no se solicitaron prestamos por tal motivo no se tramitaron prestamos
• se generaron 2 libranzas por valores de  $ 5812774 y $ 6117786</t>
  </si>
  <si>
    <t xml:space="preserve">• De acuerdo con lo discutido en la sesión de socialización de lineamientos para el seguimiento al Plan de Acción (realizada el pasado 8 de julio) respecto a los indicadores de demanda que se reportan en cero, se efectúa la corrección correspondiente en el primer indicador. </t>
  </si>
  <si>
    <t>• Correos  y oficios de respuesta 
•CONTROL RADICADOS A JUNIO 2022(Presupuesto)</t>
  </si>
  <si>
    <t>• En el reporte de avance del trimestre relacionar únicamente la gestión realizada por la dependencia, lo que se desarrolló, ejecutó, revisó, aprobó o avanzó, en el marco de la presente actividad.</t>
  </si>
  <si>
    <t>• En el reporte de avance del trimestre, en la medida de lo posible redactar en tiempo pasado la gestión adelantada.
• En el campo dificultades, es necesario relacionar aquello, que es un obstáculo, genera un retraso o pone en riesgo la ejecución de la actividad. Se debe aclarar  de qué manera la situación que se presenta impacta la actividad.</t>
  </si>
  <si>
    <t xml:space="preserve">Informes enviados: 
• SNIES
• SIVICOF
• SIRECI
</t>
  </si>
  <si>
    <t>• En cuanto al reporte de avance, se recomienda ampliar la información de tal manera que se  relacione la gestión realizada por la dependencia, lo que se desarrolló, ejecutó, revisó, aprobó o avanzó, en el marco de la presente actividad; detallar elementos como, las fechas de presentación de los formularios y pagos realizados.</t>
  </si>
  <si>
    <t>Durante el segundo trimestre de la vigencia, se gestionaron un total de 286 certificaciones, 266 correspondientes a certificaciones de pago solicitadas por estudiantes, certificaciones por otros conceptos y las 20 restantes a solicitudes de reintegro.
certificaciones  de pago por concepto de matriculas, certificaciones reintegro</t>
  </si>
  <si>
    <t>SNIES ENVÍO ENE-FEB-MAR 2022
ENVIO SIVICOF ENE-FEB-MAR 2022
EnvioSIRECI
estados financieros con corte a Diciembre de 2021.</t>
  </si>
  <si>
    <t xml:space="preserve">•SEGUIMIENTO PLAN DE MEJORAMIENTO CIERRE DE BRECHAS MIPG 2022 </t>
  </si>
  <si>
    <t>• Teniendo en cuenta que la actividad se programó para ejecutarse durante toda la vigencia, en el campo avance del trimestre, se debe explicar las razones por las cuales no se adelantó su ejecución durante el presente trimestre.</t>
  </si>
  <si>
    <t>• Frente al reporte cuantitativo es necesario que se considere que no se ha programado cronograma de la impimentacion de las NICSP por o que e avance seria 0</t>
  </si>
  <si>
    <t xml:space="preserve"> ordenes de pago tramitadas</t>
  </si>
  <si>
    <r>
      <t xml:space="preserve">• Es necesario validar el reporte generado ya que en el reporte de avance se mencionan 313 solicitudes, mientras que en el reporte cuantitativo se relacionan 740.
</t>
    </r>
    <r>
      <rPr>
        <sz val="11"/>
        <color rgb="FF7030A0"/>
        <rFont val="Calibri"/>
        <family val="2"/>
        <scheme val="minor"/>
      </rPr>
      <t xml:space="preserve">Para claridad se corrige la cifra Total de trámites en el reporte de avance y en el archivo soporte, esto es 1.053 trámites realizados respecto a 1.100 recibidos (columnas AE y AF). Se adjunta archivo </t>
    </r>
    <r>
      <rPr>
        <b/>
        <sz val="11"/>
        <color rgb="FF7030A0"/>
        <rFont val="Calibri"/>
        <family val="2"/>
        <scheme val="minor"/>
      </rPr>
      <t>15 Actividad 7-FIRMAS TRAMITADAS BOGDATA A JUNIO 2022</t>
    </r>
  </si>
  <si>
    <r>
      <t xml:space="preserve">• Es necesario validar el reporte cuantitativo
</t>
    </r>
    <r>
      <rPr>
        <sz val="11"/>
        <color rgb="FF7030A0"/>
        <rFont val="Calibri"/>
        <family val="2"/>
        <scheme val="minor"/>
      </rPr>
      <t xml:space="preserve">
</t>
    </r>
  </si>
  <si>
    <t xml:space="preserve">•  giros de compromisos de la vigencia , de acuerdo con las fuentes presupuestales afectadas.
</t>
  </si>
  <si>
    <t>• Ordenes de pago de la vigencia recibidas para giro de los meses abril, mayo y junio del 2022 , escogidos de manera aleatoria</t>
  </si>
  <si>
    <t>• Comprobantes identificados.</t>
  </si>
  <si>
    <t>• Muestra aleatoria de CDPs expedidos en el tercer trimestre de 2022
• Archivo ACTIVIDAD 1- Disponibilidades consecutivo SICAPITAL Enero 1 a Sept 30-2022.pdf
•  Ruta   documentos expedidos: 
Z:\Presupuesto\Presupuesto 2022\TRAMITES 2022.</t>
  </si>
  <si>
    <t xml:space="preserve">Realizadas las tareas que hacen parte del proceso, se dio cumplimiento a la Expedición del total de 1.865 CRPs solicitados por los ordenadores del gasto en el tercer trimestre de 2022, para un total de 6.637 que suman $304.859.568.660 hasta septiembre de 2022. Las cifras totales  del sistema SICAPITAL son las siguientes: 
Valor Expediciones:   $ 304.859.568.660
Valor anulaciones:              9.409.006.601    </t>
  </si>
  <si>
    <t>• Muestra aleatoria de CRPs expedidos en el tercer trimestre de 2022
• Archivo ACTIVIDAD 2- RP POR FUENTES A SEPT 30 Y ESTADISTICA
•  Ruta  documentos expedidos 
Z:\Presupuesto\Presupuesto 2022\TRAMITES 2022.</t>
  </si>
  <si>
    <t>Realizadas las tareas que hacen parte del proceso, se dio cumplimiento al registro del total de las  29  solicitudes de anulación de Pasivos Exigibles en el tercer trimestre de 2022.
Las cifras son las siguientes:
Valor Pasivos años 2020 a 2008:   $30.416.312.838
Valor anulaciones: $11.934.098.740, ésta última contiene el valor de aquellos pasivos que se pagan con cargo a la vigencia actual, de acuerdo con la Res. 009 CSU.</t>
  </si>
  <si>
    <t>En el tercer trimestre de 2022 se efectuó el Registro y control de la modificación presupuestal expedida mediante  Resolución 013 CSU (28 de julio de 2022)    por medio de la cual efectuaron modificaciones al Presupuesto de Rentas e Ingresos, Gastos e Inversiones de la Universidad.    La fecha de atención de las modificaciones presupuestales, es la semana siguiente a la recepción de la Resolución.</t>
  </si>
  <si>
    <t xml:space="preserve">• Archivo ACTIVIDAD 5 res_2022-013,pdf
</t>
  </si>
  <si>
    <t>En el tercer  trimestre de 2022 se dio cumplimiento estricto al ciclo  de los trámites presupuestales, desde el recibo de solicitudes, hasta el envío de los mismos, de forma digital, tramitando  2.647  solicitudes  generales, de informes, reportes, derechos de petición y estados de cuenta</t>
  </si>
  <si>
    <t xml:space="preserve">• Archivo ACTIVIDAD 6- SOLICITUDES PRESUPUESTO
</t>
  </si>
  <si>
    <t xml:space="preserve">Causas como documentación incompleta o vencida originan la devolución de algunas solicitudes </t>
  </si>
  <si>
    <t xml:space="preserve"> Ordenes de pago tramitadas</t>
  </si>
  <si>
    <t>Acta No. 002/2022</t>
  </si>
  <si>
    <t xml:space="preserve">Correo por parte de la secretaria general </t>
  </si>
  <si>
    <t xml:space="preserve">Actas de Reuniones </t>
  </si>
  <si>
    <t>Documento nuevo marco Normativo Contable</t>
  </si>
  <si>
    <t>erodriguez@udistrital.edu.co</t>
  </si>
  <si>
    <t xml:space="preserve">•  Ruta   documentos procesados:
Z:\Presupuesto\Presupuesto 2022\TRAMITES 2022.
•  Sistema BogData
</t>
  </si>
  <si>
    <t xml:space="preserve">•Soportes diarios de los meses correspondientes de julio a septiembre con los registros contabilizados por diferentes conceptos.
</t>
  </si>
  <si>
    <t>Realizadas las tareas que hacen parte del proceso, se dio cumplimiento a la Expedición del total de los 2.467 CDPs solicitados por los ordenadores del gasto en el  tercer trimestre de 2022, para un total de 3.226 expediciones que suman  $330.932.291.744 hasta septiembre de 2022. Las cifras totales del sistema SICAPITAL son las siguientes: 
Valor Expediciones:   $330.932.291.744
Valor anulaciones:         -16.365.350.114</t>
  </si>
  <si>
    <t>El reporte es coherente no se presentan observaciones.</t>
  </si>
  <si>
    <t>Una vez recibidas las solicitudes, se efectuó el registro y control del pago o anulación de las Reservas presupuestales en el tercer trimestre 2022:   
• Registro y control de las 198 órdenes de pago de Reservas Presupuestales
• Registro y control de las 8 solicitudes de anulación de Reservas 
En pesos, la suma de pagos y anulaciones de $23.825.318.397 representa el 76,61% de las Reservas Presupuestales constituidas en 2021 por $31.098.308.962 cifra base que es fija para toda la vigencia 2022. Respecto al segundo trimestre de 2022 (56,23%) el aumento en dicha gestión fue del 20,38%.</t>
  </si>
  <si>
    <t>Reporte de avance del trimestre</t>
  </si>
  <si>
    <t xml:space="preserve">Producto asociado </t>
  </si>
  <si>
    <t>En cuanto al reporte cuantitativo, teniendo en cuenta el indicador establecido no es de la forma A/B,  el denominador debe ser "1"</t>
  </si>
  <si>
    <t>En cuanto al reporte cuantitativo, teniendo en cuenta que la matriz acumula automáticamente el reporte generado en cada trimestre es necesario que para cada período se reporte únicamente o que corresponde a la gestión de periodo que se esta reportando, en este caso y de acuerdo a lo que se señala debería reportarse "1" en e numerador.</t>
  </si>
  <si>
    <t xml:space="preserve">Check list de boletines revisados al azar y estados financieros </t>
  </si>
  <si>
    <t xml:space="preserve">• Correos  y oficios de respuesta 
• Archivo ACTIVIDAD 14- SOLICITUDES PRESUPUESTO.xls </t>
  </si>
  <si>
    <t>Poco tiempo para dar respuesta y en algunos casos se cruzan las solicitudes de información por diferentes dependencias y entidades al tiempo, adicional a los vencimientos propios de la Sección.</t>
  </si>
  <si>
    <t>Solicitud de recursos ante la SHD, se realizó el cargue de archivos planos en el aplicativo Bogdata, con el objeto de realizar la solicitud de las órdenes de pago cuya afectación proviene de la fuente 012 recursos del Distrito
Solicitud de recursos para la Universidad Distrital
• Julio: se presentaron limitantes para la solicitud de los recursos en virtud de lo informado por parte de la sección de presupuesto, en este sentido no se realizó solicitud de recursos ante la SHD y solo se solicitaron recursos de reservas por valor de $17.661.605.112
•Agosto: se realizó la solicitud de $ 20.740.915.303, los cuales fueron cargados en el aplicativo dispuesto por el Distrito Capital para giros y pagos con fuentes del recurso del Distrito.
• Septiembre: se realizó la solicitud de recursos por valor de  $15.384.523.779 ante la Secretaría Distrital de Hacienda, para lo correspondiente a recursos de fuente 12.</t>
  </si>
  <si>
    <t>Frente a los productos intermedios, tener en cuenta que los mismos representan el soporte de la gestión descrita en el reporte de avance del trimestre; en ese sentido sería:
- Soportes ejecución PAC</t>
  </si>
  <si>
    <t>Frente a los productos intermedios, tener en cuenta que los mismos representan el soporte de la gestión descrita en el reporte de avance del trimestre; en ese sentido sería:
- Órdenes de pago</t>
  </si>
  <si>
    <t>Validar en términos de forma el reporte de avance del trimestre.</t>
  </si>
  <si>
    <t>Frente a los productos intermedios, tener en cuenta que los mismos representan el soporte de la gestión descrita en el reporte de avance del trimestre; en ese sentido sería:
- Soportes declaraciones tributarias</t>
  </si>
  <si>
    <t>Frente al reporte de avance del trimestre es necesario tener en cuenta la forma en la que se reportó en el trimestre anterior, ya que como se describe en el tercer trimestre suena como lo que se busca con la actividad y no como algo que fue desarrollado durante el periodo.</t>
  </si>
  <si>
    <t>Frente al reporte de avance del trimestre se sugiere tener en cuenta la manera en la que se reportó la gestión para el segundo trimestre.</t>
  </si>
  <si>
    <t>Se sugiere ampliar la información respecto a los estados financieros presentados, si es posible incluir fechas o los nombres de los entes a los que se presentaron. (Tener en cuenta la manera en la que se reportó la gestión para el segundo trimestre.)</t>
  </si>
  <si>
    <t>Soportes Ordenes de pago elaboradas por la división financiera 
Autorización de giro firmada por los respectivos ordenadores del gasto.</t>
  </si>
  <si>
    <t>Registros contables</t>
  </si>
  <si>
    <t>Se sugiere plantear en dificultades "Teniendo en cuenta que la propuesta de estatuto fue presentada XX fecha y que aun no se ha recibido respuesta por parte del Consejo Superior la División se encuentra a la espera de XXX"
o bien podría establecerse en términos de "Desde la División fue remitida a la Secretaría General el documento de propuesta el pasado XX fecha, frente a la cual se esta a la espera de la convocatoria para la presentación XX"</t>
  </si>
  <si>
    <t>los soportes de las Ordenes de pago elaboradas por la división financiera</t>
  </si>
  <si>
    <t xml:space="preserve">•se generaron distintas notas de ajustes tales como N7 de ajustes de la vigencia y 3 N13 </t>
  </si>
  <si>
    <t>los soportes de las Ordenes de pago elaboradas y radicadas para giro.</t>
  </si>
  <si>
    <t>En el tercer trimestre correspondiente al periodo del mes de Julio a Septiembre de 2022 se pagaron un total de 9289 ordenes de pago.</t>
  </si>
  <si>
    <t>Se prestaron y pagaron las declaraciones tributarias.</t>
  </si>
  <si>
    <t xml:space="preserve">Se adjuntan estados financieros a mes de junio de 2022
Informes enviados tercer trimestre Sección de Presupuesto: 
• SNIES
• SIVICOF
• SIRECI
</t>
  </si>
  <si>
    <t>Se realizaron las acciones establecidas en el plan de mejoramiento cierre de brechas Mipg 2022. segundo cuatrimestre 
La meta se cumplió en el segundo trimestre, se anexa captura pantalla  GRF-PR-003 MODIFICADO Y PUBLICADO EN SIGUD (contiene firma profesional) con el ajuste solicitado.</t>
  </si>
  <si>
    <r>
      <t xml:space="preserve">Realizadas las tareas que hacen parte del proceso, se dio cumplimiento al  Registro y control de las   546 órdenes de pago y 19 solicitudes de anulación de Reservas Presupuestales. 
En pesos: A manera de información se detalla que la suma de pagos y anulaciones $4.717.623.785 representa el 15,17% de las Reservas Presupuestales constituidas en 2021 </t>
    </r>
    <r>
      <rPr>
        <b/>
        <sz val="10"/>
        <rFont val="Calibri"/>
        <family val="2"/>
        <scheme val="minor"/>
      </rPr>
      <t>$31.098.308.962</t>
    </r>
    <r>
      <rPr>
        <sz val="10"/>
        <rFont val="Calibri"/>
        <family val="2"/>
        <scheme val="minor"/>
      </rPr>
      <t xml:space="preserve"> cifra base que es fija para toda la vigencia 2022.
</t>
    </r>
  </si>
  <si>
    <t xml:space="preserve">Denominador Acumulado* </t>
  </si>
  <si>
    <t>Numerador</t>
  </si>
  <si>
    <t>Denominador</t>
  </si>
  <si>
    <t>Brecha</t>
  </si>
  <si>
    <t>Realizadas las tareas que hacen parte del proceso, se dio cumplimiento a la Expedición del total de los 1,364 CDPs solicitados por los ordenadores del gasto en el  cuarto trimestre de 2022, para un total de 4,590 expediciones que suman  $442,692,358,781 hasta diciembre 27 de 2022. Las cifras totales del sistema SICAPITAL son las siguientes: 
Valor Expediciones:   $442,692,358,781
Valor anulaciones:       -39,763,492,239
Valor reintegros:                 261,919,571</t>
  </si>
  <si>
    <t>• Muestra aleatoria de CDPs expedidos en el cuarto trimestre de 2022
• Archivo ACTIVIDAD 1- Disponibilidades consecutivo SICAPITAL Enero  a Diciembre de 2022.pdf
•  Ruta   documentos expedidos: 
Z:\Presupuesto\Presupuesto 2022\TRAMITES 2022.</t>
  </si>
  <si>
    <t xml:space="preserve">Realizadas las tareas que hacen parte del proceso, se dio cumplimiento a la Expedición del total de 4.541 CRPs solicitados por los ordenadores del gasto en el cuarto trimestre de 2022, para un total de 11.178  que suman $407.783.028.292 hasta Diciembre 27 de 2022. Las cifras totales  del sistema SICAPITAL son las siguientes: 
Valor Expediciones:   $ 407.783.028.292
Valor anulaciones:        -18.271.714.440    </t>
  </si>
  <si>
    <t>• Muestra aleatoria de CRPs expedidos en el tercer trimestre de 2022
• Archivo ACTIVIDAD 2 listado_rp_20220101_20221226_01
•  Ruta  documentos expedidos 
Z:\Presupuesto\Presupuesto 2022\TRAMITES 2022.</t>
  </si>
  <si>
    <r>
      <t>Una vez recibidas las solicitudes, se efectuó el registro y control del pago o anulación de las Reservas presupuestales en el cuarto trimestre 2022:   
• Registro y control de las 58 órdenes de pago de Reservas Presupuestales
• Registro y control de las 7 solicitudes de anulación de Reservas 
En pesos, la suma de pagos y anulaciones de $26.980.530.816 representa el 86,76% de las Reservas Presupuestales constituidas en 2021 por $31.098.308.962 cifra base que es fija para toda la vigencia 2022.</t>
    </r>
    <r>
      <rPr>
        <sz val="10"/>
        <color rgb="FFFF0000"/>
        <rFont val="Calibri"/>
        <family val="2"/>
        <scheme val="minor"/>
      </rPr>
      <t xml:space="preserve"> </t>
    </r>
  </si>
  <si>
    <r>
      <t>• Archivo</t>
    </r>
    <r>
      <rPr>
        <sz val="10"/>
        <rFont val="Calibri"/>
        <family val="2"/>
        <scheme val="minor"/>
      </rPr>
      <t xml:space="preserve"> ACTIVIDAD 5 res_2022-021.</t>
    </r>
    <r>
      <rPr>
        <sz val="10"/>
        <color theme="1"/>
        <rFont val="Calibri"/>
        <family val="2"/>
        <scheme val="minor"/>
      </rPr>
      <t>pdf
• Archivo ACTIVIDAD 5 res_2022-023.pdf
• Archivo ACTIVIDAD 5 res_2022-024.pdf</t>
    </r>
  </si>
  <si>
    <t>En el cuarto  trimestre de 2022 se dio cumplimiento estricto al ciclo  de los trámites presupuestales, desde el recibo de solicitudes, hasta el envío de los mismos, de forma digital, tramitando 2.390 solicitudes  generales, de informes, reportes, derechos de petición y estados de cuenta</t>
  </si>
  <si>
    <t xml:space="preserve">• Archivo ACTIVIDAD 6y7 CONTROL RADICADOS
</t>
  </si>
  <si>
    <t>Se adjuntan estados financieros a mes de septiembre  de 2022.                                            Informes enviados cuarto trimestre Sección de Presupuesto: 
• SNIES
• SIVICOF
• SIRECI
• CHIP</t>
  </si>
  <si>
    <t xml:space="preserve">Ninguna </t>
  </si>
  <si>
    <t>Estado final de la Acción de mejora: completada</t>
  </si>
  <si>
    <t>Se realizaron las acciones establecidas en el plan de mejoramiento del cierre de brechas MIPG 2022, segundo cuatrimestre.   
La meta se cumplió en el segundo trimestre, se anexó captura pantalla  GRF-PR-003 MODIFICADO Y PUBLICADO EN SIGUD (contiene firma profesional) con el ajuste solicitado.</t>
  </si>
  <si>
    <t xml:space="preserve">Oficio al Consejo Superior </t>
  </si>
  <si>
    <t>En este cuarto trimestre , no se solicitaron  prestamos  ni libranzas .</t>
  </si>
  <si>
    <r>
      <t>Productos intermedios</t>
    </r>
    <r>
      <rPr>
        <sz val="10"/>
        <rFont val="Calibri"/>
        <family val="2"/>
        <scheme val="minor"/>
      </rPr>
      <t xml:space="preserve"> </t>
    </r>
  </si>
  <si>
    <r>
      <t>Dificultades</t>
    </r>
    <r>
      <rPr>
        <sz val="10"/>
        <rFont val="Calibri"/>
        <family val="2"/>
        <scheme val="minor"/>
      </rPr>
      <t xml:space="preserve"> </t>
    </r>
  </si>
  <si>
    <t>Teniendo en cuenta el indicador establecido, se ajusta el reporte del denominador.</t>
  </si>
  <si>
    <t xml:space="preserve">• Correos  y oficios de respuesta 
• Archivo ACTIVIDAD 14 CONTROL RADICADOS.xls </t>
  </si>
  <si>
    <t>Sin reporte</t>
  </si>
  <si>
    <t>Es necesario validar el reporte cuantitativo con el enlace de la OAPC, a fin de validar el cumplimiento de la meta.</t>
  </si>
  <si>
    <t>• Frente al producto asociado, ya que este es el resultado al final de la ejecución de la actividad general, debe darse de manera genérica, en ese sentido se recomienda relacionar en dicho ítem "CDP expedidos".
• En cuanto al reporte del avance del trimestre, se sugiere ampliar la información detallando elementos como, la cantidad de CDP por ordenador de gasto el valor total de los CDP expedidos.
• En cuanto a las dificultades, se sugiere ampliar la información sobre las incongruencias encontradas entre los sistemas; por ejemplo valores, fechas, entre otros.</t>
  </si>
  <si>
    <t xml:space="preserve"> • Frente al producto asociado, ya que este es el resultado al final de la ejecución de la actividad general, debe darse de manera genérica, en ese sentido se recomienda relacionar en dicho ítem "CRP expedidos".
• En cuanto al reporte del avance del trimestre, se sugiere ampliar la información detallando elementos como, la cantidad de CRP por ordenador de gasto el valor total de los CRP expedidos.
• En cuanto a las dificultades, se sugiere ampliar la información sobre las incongruencias encontradas entre los sistemas; por ejemplo valores, fechas, entre otros.</t>
  </si>
  <si>
    <t>• Frente al producto asociado, ya que este es el resultado al final de la ejecución de la actividad general, debe darse de manera genérica, en ese sentido se recomienda relacionar en dicho ítem "Registro de pago y anulaciones de reservas".
• En cuanto al reporte del avance del trimestre, se sugiere ampliar la información detallando elementos como, los ordenadores que  realizaron las solicitudes y si es posible los valores de las mismas.</t>
  </si>
  <si>
    <t xml:space="preserve">• Archivo en Excel  Actividad 3- Reservas y Pasivos Pagos-Anulaciones-Saldos Ftes a Junio 30 Acumulado 2022
• Archivo en Excel Solicitudes atendidas Reservas y Pasivos Abril a Junio 2022
</t>
  </si>
  <si>
    <t xml:space="preserve">• Archivo en Excel ACTIVIDAD 3 y 4- Reservas y Pasivos Pagos-Anulaciones-Saldos Fuentes a Sep 30 Acumulado 2022 - copia
• Archivo en Excel ACTIVIDAD 3 y 4- Solicitudes atendidas Reservas y Pasivos Julio a Septiembre 2022 
</t>
  </si>
  <si>
    <t xml:space="preserve">• Archivo comprimido zip ACTIVIDAD 3y4 ejecución pasivos 2008 a 2020 corte Nov 30 de 2022
• Archivo en Excel ACTIVIDAD 3y4 Reservas y Pasivos Pagos-Anulaciones-Saldos Fuentes a Nov 30 Acumulado 2022
• Archivo Excel ACTIVIDAD 3y4- Solicitudes atendidas Reservas y Pasivos Octubre a Diciembre 2022
</t>
  </si>
  <si>
    <t>Sistema SICAPITAL
• Ejecución Reservas y Pasivos a Marzo 30 de 2022.7zip
• Solicitudes atendidas Reservas y Pasivos Enero Marzo 2022</t>
  </si>
  <si>
    <t>• Frente al producto asociado, ya que este es el resultado al final de la ejecución de la actividad general, debe darse de manera genérica, en ese sentido se recomienda relacionar en dicho ítem "Registro de pago y anulaciones de pasivos exigibles".
• En cuanto al reporte del avance del trimestre, se sugiere ampliar la información detallando elementos como, los ordenadores que  realizaron las solicitudes y si es posible los valores de las mismas.</t>
  </si>
  <si>
    <r>
      <t xml:space="preserve">Realizadas las tareas que hacen parte del proceso, se dio cumplimiento al registro del total de las 8 solicitudes de anulación de Pasivos Exigibles en el cuarto trimestre de 2022.
Las cifras son las siguientes:
Valor Pasivos años 2020 a 2008:   </t>
    </r>
    <r>
      <rPr>
        <sz val="10"/>
        <rFont val="Calibri"/>
        <family val="2"/>
        <scheme val="minor"/>
      </rPr>
      <t>$30.416.312.838</t>
    </r>
    <r>
      <rPr>
        <sz val="10"/>
        <color theme="1"/>
        <rFont val="Calibri"/>
        <family val="2"/>
        <scheme val="minor"/>
      </rPr>
      <t xml:space="preserve">
Valor anulaciones: $</t>
    </r>
    <r>
      <rPr>
        <sz val="10"/>
        <rFont val="Calibri"/>
        <family val="2"/>
        <scheme val="minor"/>
      </rPr>
      <t>13.341.027.799</t>
    </r>
    <r>
      <rPr>
        <sz val="10"/>
        <color theme="1"/>
        <rFont val="Calibri"/>
        <family val="2"/>
        <scheme val="minor"/>
      </rPr>
      <t>, ésta última contiene el valor de aquellos pasivos que se pagan con cargo a la vigencia actual, de acuerdo con la Res. 009 CSU. Representan el 43,86%  de la cifra constituida.</t>
    </r>
  </si>
  <si>
    <t>• res_2022-001 Modificación presupuestal
• EJECUCION MENSUAL DE RENTAS E INGRESOS UD MARZO 2022 - copia</t>
  </si>
  <si>
    <r>
      <t xml:space="preserve"> • Frente al producto asociado, ya que este es el resultado al final de la ejecución de la actividad general, debe darse de manera genérica, en ese sentido se recomienda relacionar en dicho ítem "Resoluciones de modificación".
• En cuanto al reporte del avance del trimestre, se sugiere ampliar la información detallando elementos como, la fecha de atención de las modificaciones presupuestales, el proceso que se llevo a cabo para la aprobación de las mismas y los valores de modificación generales; y es en este campo </t>
    </r>
    <r>
      <rPr>
        <i/>
        <sz val="11"/>
        <color theme="1"/>
        <rFont val="Calibri"/>
        <family val="2"/>
        <scheme val="minor"/>
      </rPr>
      <t xml:space="preserve">reporte del avance </t>
    </r>
    <r>
      <rPr>
        <sz val="11"/>
        <color theme="1"/>
        <rFont val="Calibri"/>
        <family val="2"/>
        <scheme val="minor"/>
      </rPr>
      <t>donde se referencia la resolución de modificación.</t>
    </r>
  </si>
  <si>
    <t>En el segundo trimestre de 2022 se efectuó el Registro y control de la modificación presupuestal expedida mediante  Resolución 009 de mayo 3 de 2022 por medio de la cual efectuaron modificaciones al Presupuesto de Rentas e Ingresos, Gastos e Inversiones de la Universidad.    La fecha de atención de las modificaciones presupuestales, es la semana siguiente a la recepción de la Resolución.</t>
  </si>
  <si>
    <r>
      <t>En el cuarto trimestre de 2022 se efectuó el Registro y control de las modificaciones presupuestales expedidas mediante  Resoluciones CSU 021, 023 y 024  (</t>
    </r>
    <r>
      <rPr>
        <sz val="10"/>
        <rFont val="Calibri"/>
        <family val="2"/>
        <scheme val="minor"/>
      </rPr>
      <t>Octubre 11, Octubre 31 y Noviembre 24 de</t>
    </r>
    <r>
      <rPr>
        <sz val="10"/>
        <color theme="1"/>
        <rFont val="Calibri"/>
        <family val="2"/>
        <scheme val="minor"/>
      </rPr>
      <t xml:space="preserve"> 2022)    por medio de las cuales se efectuaron modificaciones al Presupuesto de Rentas e Ingresos, Gastos e Inversiones de la Universidad.    La fecha de atención de las modificaciones presupuestales, es la semana siguiente a la recepción de la Resolución. El total en la vigencia fue 6 Modificaciones presupuestales</t>
    </r>
  </si>
  <si>
    <t>Un leve margen de solicitudes radicadas se devuelven de forma definitiva, 20 en el primer trimestre de 2022, por causas como documentación incompleta o vencida. Algunas son subsanadas en el trascurso del día y pasan para trámite normalmente; otras no pasan el primer filtro de verificación las cuales no se están contabilizando en la base de datos de trámites, mejora que se implementará para el próximo monitoreo trimestral.</t>
  </si>
  <si>
    <t>• Es necesario garantizar que la información reportada en esta actividad, no se repita en lo reportado en la actividad número 14.
• Frente al producto asociado, ya que este es el resultado al final de la ejecución de la actividad general, debe darse de manera genérica, en ese sentido se recomienda relacionar en dicho ítem "Base de datos solicitudes tramitadas".
• En cuanto al reporte del avance del trimestre, se sugiere ampliar la información detallando elementos como, la cantidad de personas atendidas virtual y presencialmente.
• En cuanto a las dificultades, se sugiere ampliar la información relacionando la cantidad de solicitudes devueltas.</t>
  </si>
  <si>
    <t>Un leve margen de solicitudes se devuelven sin radicar  por causas como documentación incompleta o vencida.</t>
  </si>
  <si>
    <t>• Firma y Cargue de solicitudes CDPs y CRPs, proceso que se da en 4 fases:
1. Autorizar el documento en el sistema Bogdata.
2. Generar la vista en formato PDF para visualizar el documento.
3. Una vez actualizado, se descarga el documento para firmarlo (colocar la firma electrónica del jefe de presupuesto).
4. El documento firmado se carga nuevamente al sistema Bogdata.    
• Proyectar y Archivar los oficios de la sección de Presupuesto 
• Archivar los diferentes documentos generados por la Sección de Presupuesto</t>
  </si>
  <si>
    <t>• Frente al producto asociado, ya que este es el resultado al final de la ejecución de la actividad general, debe darse de manera genérica, en ese sentido se recomienda relacionar en dicho ítem "Solicitudes firmadas".
• En cuanto al reporte del avance del trimestre, se sugiere ampliar la información describiendo el proceso de firma y cargue, por ejemplo mencionando el o los sistemas al que fueron cargados, la revisión previa al cargue y la firma de las solicitudes, etc.; así como el formato de archivo.</t>
  </si>
  <si>
    <t>En el trimestre Abril a Junio de 2022 se realizó el proceso para  la firma y cargue de CDPs y CRPs de 1.407 documentos firmados
• Firma y Cargue de solicitudes CDPs y CRPs, proceso que se da en 4 fases:
1. Autorizar el documento en el sistema Bogdata.
2. Generar la vista en formato PDF para visualizar el documento.
3. Una vez actualizado, se descarga el documento para firmarlo (colocar la firma electrónica del jefe de presupuesto).
4. El documento firmado se carga nuevamente al sistema Bogdata.    
• Proyectar y Archivar los oficios de la sección de Presupuesto 
• Archivar los diferentes documentos generados por la Sección de Presupuesto</t>
  </si>
  <si>
    <r>
      <t xml:space="preserve">• En el reporte de avance del trimestre se sugiere retomar la forma como se reporto la información en el primer trimestre relacionando en esta la cantidad de documentos firmados.
</t>
    </r>
    <r>
      <rPr>
        <sz val="11"/>
        <color rgb="FF7030A0"/>
        <rFont val="Calibri"/>
        <family val="2"/>
        <scheme val="minor"/>
      </rPr>
      <t>Se ajusta colocando nuevamente en la columna AB el proceso que se surtió en el primer trimestre.</t>
    </r>
  </si>
  <si>
    <t>En el tercer trimestre de 2022 se realizó el proceso para  la firma y cargue de CDPs y CRPs de 2.852 documentos firmados:
• Firma y Cargue de solicitudes CDPs y CRPs, proceso que se da en 4 fases:
1. Autorizar el documento en el sistema Bogdata.
2. Generar la vista en formato PDF para visualizar el documento.
3. Una vez actualizado, se descarga el documento para firmarlo (colocar la firma electrónica del jefe de presupuesto).
4. El documento firmado se carga nuevamente al sistema Bogdata.    
• Proyectar y Archivar los oficios de la sección de Presupuesto 
• Archivar los diferentes documentos generados por la Sección de Presupuesto</t>
  </si>
  <si>
    <t>En el cuarto trimestre de 2022 se realizó el proceso para  la firma y cargue de CDPs y CRPs de 7.052 documentos firmados:
• Firma y Cargue de solicitudes CDPs y CRPs, proceso que se da en 4 fases:
1. Autorizar el documento en el sistema Bogdata.
2. Generar la vista en formato PDF para visualizar el documento.
3. Una vez actualizado, se descarga el documento para firmarlo (colocar la firma electrónica del jefe de presupuesto).
4. El documento firmado se carga nuevamente al sistema Bogdata.    
• Proyectar y Archivar algunos oficios de la sección de Presupuesto 
• Archivar los diferentes documentos generados por la Sección de Presupuesto</t>
  </si>
  <si>
    <t>Se  realizaron las respectivas ordenes de pago de cuerdo a lo solicitado clasificadas  de acuerdo a su categoría  diariamente para ir consolidando mensualmente la información y generar el presente reporte</t>
  </si>
  <si>
    <t>Se  realizaron las respectivas ordenes de pago de cuerdo a lo solicitado clasificadas  de acuerdo a su categoría  diariamente para ir consolidando mensualmente la información y generar el presente reporte para un valor total de $ 90,689,497,118</t>
  </si>
  <si>
    <t xml:space="preserve">se devolvieron 7  ordenes de pago correspondiente a pago de prestaciones según resolución RES No.83/2022 </t>
  </si>
  <si>
    <t xml:space="preserve">• En el reporte de avance del trimestre se sugiere mencionar los valores de las ordenes de pago elaboradas y las recibidas.
• En los productos intermedios solo debe señalarse el nombre del producto, en ese sentido para a actividad seria
- ordenes de pago según resolución RES No.83/2022 </t>
  </si>
  <si>
    <t>Se  realizaron las respectivas ordenes de pago de cuerdo a lo solicitado clasificadas  de acuerdo a su categoría  diariamente para ir consolidando la información y generar el presente reporte para un valor total de $ 50,289,457,698 según la categoría P12 .</t>
  </si>
  <si>
    <t>Se devolvieron 2 ordenes de pago a Proveedor  ALIANZA SAS, por valor de $6.969.600 se  devolvió sin trámite la solicitud de la referencia informando que la entrada de almacén adjunta no corresponde con la relación de la factura EA121.   Proveedor a FUNDACION PARA LA EDUCACION Y DESARROLLO SOCIAL - FEDESS por valor de $21.277.000  se devolvió sin trámite la solicitud de la referencia informando que deben adjuntar la
factura que cumpla con los requisitos de ley</t>
  </si>
  <si>
    <t>Frente a las dificultades señaladas, es necesario que se amplie la descripción dada de tal manera que se detallen por ejemplo el nombre del proveedor, los motivos por las que las órdenes fueron devueltas, así como los valores de las órdenes.</t>
  </si>
  <si>
    <t>Se  realizaron las respectivas ordenes de pago de cuerdo a lo solicitado clasificadas  de acuerdo a su categoría  diariamente para ir consolidando la información y generar el presente reporte para un valor total de $ 108.799.479.194  según la categoría P12 .</t>
  </si>
  <si>
    <t>Informes de gestión trimestral</t>
  </si>
  <si>
    <t>Se solicito a las secciones la información necesaria para consolidar y cargar el informe de gestión correspondiente al primer trimestre de 2022: se envió correo a electrónico a cada una de las secciones; presupuesto, contabilidad y Tesorería para la respectiva consolidación, las secciones de presupuesto y tesorería enviaron la información solicitada pero la sección de contabilidad no la envió despues.Se espera  publicar el informe la primera semana de mayo</t>
  </si>
  <si>
    <t>•correo a las secciones para solicitar el informe de gestión
•correo de reiteración para solicitar el informe de gestión.
•Borrador infme de gestión con las secciones que enviaron información</t>
  </si>
  <si>
    <t>Las secciones de presupuesto, y tesorería enviaron los informes para la respectiva consolidación  pero la sección de contabilidad debido a cambio de jefatura y cambio de personal encargado para este fin entrego posteriormente.</t>
  </si>
  <si>
    <t>• En cuanto al reporte del avance del trimestre, se sugiere ampliar la información describiendo por ejemplo algo de lo descrito en productos intermedios así: "Para la consolidación del informe de gestión de la División, a través de correo electrónico se solicito a cada una de las secciones la información correspondiente al periodo enero-marzo, para lo cual desde la División se genero un espacio en drive que permitió la consolidación del informe y su respectiva publicación en el espacio web de la División en XX fecha".
• Lo relacionado en productos intermedios, no debe ser una descripción de las acciones desarrolladas, en este campo se debe asociar el nombre da la evidencia que permite validar lo descrito en el reporte del avance; para este caso por ejemplo podría asociase:
- Correos de solicitud a las secciones
- Informe del trimestre
• Frente a las dificultades, es necesario que se describan las razones por las que no se presento el avance o el informe por parte de la Sección de Contabilidad, por ejemplo "debido al cambio en la jefatura de la sección de contabilidad, el cual se llevo a cabo en XX fecha, se presentaron retrasos en ..."
• En cuanto al reporte cuantitativo, ya que la fórmula establecida es un número índice, el reporte en el numerador debe ser un valor entero (para el caso del primer trimestre debería ser 1 si el informe del trimestre ya se encuentra terminado y publicado) en caso contrario el reporte debe ser cero.</t>
  </si>
  <si>
    <t>Se publico el  primer informe de Gestión  de la División de Recursos Financieros y Se solicito a las secciones la información necesaria para consolidar y cargar el  informe de gestión correspondiente al segundo trimestre de 2022: se envió correo a electrónico a cada una de las secciones; presupuesto, contabilidad y Tesorería para la respectiva consolidación.</t>
  </si>
  <si>
    <t xml:space="preserve">•Publicación del Informe de Gestión Primer Trimestre 2022 en el enlace https://viceadmin.udistrital.edu.co/division-recursos- financieros/index.php/informes-gestión-financiera.
  y se envió correo a la Vicerrectoría Administrativa y Financiera con el Informe respectivo
•correo a las secciones para solicitar el informe de gestión
•Publicación del Informe de Gestión Segundo Trimestre 2022 en el enlace https://viceadmin.udistrital.edu.co/division-recursos- financieros/index.php/informes-gestión-financiera.
  y se envió correo a la Vicerrectoría Administrativa y Financiera con el Informe </t>
  </si>
  <si>
    <t>Se publico el  tercer  informe de Gestión  de la División de Recursos Financieros para lo cual, se solicito a las secciones la información necesaria para consolidar y cargar el  informe de gestión correspondiente al tercer  trimestre de 2022: se envió correo a electrónico a cada una de las secciones; presupuesto, contabilidad y Tesorería para la respectiva consolidación.</t>
  </si>
  <si>
    <t xml:space="preserve">•Publicación del Informe de Gestión Tercer Trimestre 2022 en el enlace https://viceadmin.udistrital.edu.co/division-recursos- financieros/index.php/informes-gestión-financiera.
  y se envió correo a la Vicerrectoría Administrativa y Financiera con el Informe respectivo
•correo a las secciones para solicitar el informe de gestión
•Publicación del Informe de Gestión Tercer Trimestre 2022 en el enlace https://viceadmin.udistrital.edu.co/division-recursos- financieros/index.php/informes-gestión-financiera.
  y se envió correo a la Vicerrectoría Administrativa y Financiera con el Informe </t>
  </si>
  <si>
    <t>Por temas de cierre no se logro recopilar toda la información para generar este informe.</t>
  </si>
  <si>
    <t>La información relacionada es consistente, no se presentan observaciones.</t>
  </si>
  <si>
    <t xml:space="preserve">Se asistieron a las respectivas  reuniones a las cuales hace parte la División de Recursos financieros como son :
Comité de sostenibilidad Contable realizadas dos sesiones una el 28 de febrero del 2022 y tora realizada el 24 de marzo de 2022.
Comité de inversiones  realizadas en este periodo dos sesiones una el día 3 de marzo y la otra realizada el 14 de marzo.
Reunión de seguimiento beneficio institucional IDEXUD realizada el  30 de marzo </t>
  </si>
  <si>
    <t>actas de comités Ye invitaciones a comités reuniones o mesas de trabajos  reunión respectivas 2 actas de comité de sostenibilidad contable, 2 actas de comité de inversiones y 1 acta al seguimiento beneficio institucional</t>
  </si>
  <si>
    <t>• Frente al reporte del avance del trimestre, es necesario que se amplie la información, detallando elementos como los nombres de las sesiones a las cuales se asistió así como las fechas en las que estos fueron desarrolladas y las temáticas abordadas.
• Lo relacionado en productos intermedios, no debe ser una descripción de las acciones desarrolladas, en este campo se debe asociar el nombre da la evidencia que permite validar lo descrito en el reporte del avance; para este caso por ejemplo podría asociase: Acta sesión X.
• Los productos intermedios deben coincidir con las evidencias, en el drive solo hay un acta de una de las sesiones mencionadas.
• El reporte cuantitativo no es consistente con las evidencias cargadas, dado que en dicho reporte se registran dos sesiones, sin embargo solo hay soporte de una.
• Teniendo en cuenta que el seguimiento al benéfico del IDEXUD se contempla en otra actividad, no se debe relacionar la información asociada a dicho seguimiento en esta actividad.</t>
  </si>
  <si>
    <t>Se asistieron a las respectivas  reuniones a las cuales hace parte la División de Recursos financieros como son :
Comité de sostenibilidad Contable realizada el 31 de Mayo del 2022 
Reunión de seguimiento beneficio institucional IDEXUD realizada el  29 de Junio de 2022
Quinta mesa de trabajo Incapacidades y Cuotas partes el 12 de Mayo 2022
 CITACIÓN REUNIÓN REQUERIMIENTO UNIVERSIDAD DISTRITAL CGR realizada el 11 de mayo 2022
Mesa de Trabajo Informe Preliminar Auditoria de Regularidad  COD,24,PAD 2022
MESA DE TRABAJO
Cuenta bancaria Convenio Jóvenes a la "U el día 27 de mayo de 2022
MESA PRESENCIAL SEGUIMIENTO  avances SISTEMAS DE INFORMACIÓN el día 8 de Junio de 2022
Mesa de trabajo-Oferente Universidad Nacional- Nuevo marco Normativo Contable 8 de junio de 2022.
Mesa de trabajo, actualización documental mar 28 de junio de 2022</t>
  </si>
  <si>
    <t>actas de comités  e invitaciones a mesas de trabajo asistidas en el segundo trimestre 2022</t>
  </si>
  <si>
    <t xml:space="preserve">Se asistieron a las respectivas  reuniones a las cuales hace parte la División de Recursos financieros como son :    * Revisión y Aprobación de procedimiento de Informes Contables realizada el día 30 Agosto de 2022 en donde se aprobaron  los ajustes realizados al documento .*   Mesa de Trabajo Beneficio Institucional  realizada el día 22 de agosto del 2022 .  * Mesa de Trabajo Organización Documental realizada el día 9 de septiembre de 2022 donde se intervinieron los libros contables , tesorería y presupuesto .*Revisión de la creación, modificación o eliminación documental correspondiente a la División Financiera y Aprobación de la documentación que se  mantiene. realizada el 18 de julio de 2022     *   Reunión Reitero a la Secretaria de Hacienda  realizada el 5 de septiembre de 2022  se documenta el proceso de reintegro por concepto de recursos solicitados .   * Comité de Inventarios 2022 realizado el 29 de julio de 2022 .      *    Aprobación del indicador GRF-234 “Órdenes de pago tramitadas” realizada el 18 de julio de 2022 .                                    
Comité Inversión se  realizaron 2 en el mes de Julio y 1 en octubre del 2022                                </t>
  </si>
  <si>
    <t>actas de comités  e invitaciones a mesas de trabajo asistidas en el tercer  trimestre 2022</t>
  </si>
  <si>
    <t>Se sugiere ampliar la información relacionada en la descripción de avance del trimestre, aplicar la manera en la que se reporto el trimestre anterior.</t>
  </si>
  <si>
    <t>Se asistieron a las respectivas  reuniones a las cuales hace parte la División de Recursos financieros como son:    
* Mesa de Trabajo Beneficio Institucional  realizada el día 27 de Diciembre del  2022 .  
* Comité de Vivienda realizado el 15 de Diciembre de 2022.  
* Comité de Sostenibilidad Contabilidad  realizado el 14 de Diciembre de 2022 .</t>
  </si>
  <si>
    <t>Actas de comités  e invitaciones a mesas de trabajo asistidas en el tercer  trimestre 2022</t>
  </si>
  <si>
    <t xml:space="preserve">Actas de reunión </t>
  </si>
  <si>
    <t xml:space="preserve">Se programo primer seguimiento 2022, se realizo la reunión con  de seguimiento al Beneficio Instituciona del IDEXUD el día 30 de marzo de 2022 y se envió oficio de aprobación a la apropiación generada en el informe realizado por IDEXUD </t>
  </si>
  <si>
    <t>Correo de cronograma de seguimiento al Beneficio Institucional 2022.
Acta de la reunión de seguimiento
Oficio de aprobación a la apropiación</t>
  </si>
  <si>
    <t xml:space="preserve">Se programo segundo seguimiento 2022, se realizo la reunión con  de seguimiento al Beneficio Instituciona del IDEXUD el día 29 de junio de 2022, con acompañamiento de la Oficina Asesor de Control Interno </t>
  </si>
  <si>
    <t>Correo de solicitud del segundo Informe de apropiación beneficio Institucional correspondiente al segundo trimestre de 2022 Y acta de reunión realizada el 29 de Junio de 2022, pendiente firmas, donde se le solicita al IDEXUDaclaracion frente a los porcentajes de apropiación de los convenios que están por debajo a lo estipulado y se solicita reunión con el Director del IDEXUD para estos temas.</t>
  </si>
  <si>
    <t>• Frente al reporte del avance del trimestre, se sugiere ampliar a información detallando algunos elementos importantes del seguimiento desarrollado, los compromisos que quedaron establecidos luego de la sesión de seguimiento, entre otros.</t>
  </si>
  <si>
    <t>Se realizar una reunión de seguimiento al Beneficio Institucional del IDEXUD el día 22 de agosto  de 2022,</t>
  </si>
  <si>
    <t xml:space="preserve">Se realizaron 2 reuniones de seguimiento al Beneficio Instituciona del IDEXUD el día 3 de Octubre de 2022 y la Ultima reunión fue el 21 de Diciembre de 2022, con el acompañamiento de la Oficina Asesora de Control Interno </t>
  </si>
  <si>
    <r>
      <t>se generaron un préstamo por valor de $</t>
    </r>
    <r>
      <rPr>
        <sz val="10"/>
        <color rgb="FFFF0000"/>
        <rFont val="Calibri"/>
        <family val="2"/>
        <scheme val="minor"/>
      </rPr>
      <t xml:space="preserve"> </t>
    </r>
    <r>
      <rPr>
        <sz val="10"/>
        <rFont val="Calibri"/>
        <family val="2"/>
        <scheme val="minor"/>
      </rPr>
      <t>1,900,000</t>
    </r>
    <r>
      <rPr>
        <sz val="10"/>
        <color theme="1"/>
        <rFont val="Calibri"/>
        <family val="2"/>
        <scheme val="minor"/>
      </rPr>
      <t xml:space="preserve">
se generaron  9 libranzas por valores de  $4.376.184,$ 7.439.520,$6.236.064,$6.236.064,$2.571.008,$2.571.008,$4.966.968,$4.224.745,$3.737.461,$4.946.769,$6.117.786
</t>
    </r>
  </si>
  <si>
    <t>Relación de prestamos y libranzas realizadas</t>
  </si>
  <si>
    <t>• Frente al reporte del avance del trimestre, es necesario que se amplie la información, detallando elementos como la información recibida, discriminar la cantidad de prestamos y libranzas y si es posible el valor de los mismos.
• Lo relacionado en productos intermedios, no debe ser una descripción de las acciones desarrolladas, en este campo se debe asociar el nombre da la evidencia que permite validar lo descrito en el reporte del avance.
• Frente al reporte cuantitativo, para el primer indicador, de acuerdo con la fórmula establecida y las evidencias cargadas, el reporte debería ser: numerador=1 y denominador=7</t>
  </si>
  <si>
    <t>• Relación de Libranzas realizadas</t>
  </si>
  <si>
    <r>
      <t>Se generaron 8 prestamos ordinarios  por valor de $</t>
    </r>
    <r>
      <rPr>
        <sz val="10"/>
        <color rgb="FFFF0000"/>
        <rFont val="Calibri"/>
        <family val="2"/>
        <scheme val="minor"/>
      </rPr>
      <t xml:space="preserve"> </t>
    </r>
    <r>
      <rPr>
        <sz val="10"/>
        <rFont val="Calibri"/>
        <family val="2"/>
        <scheme val="minor"/>
      </rPr>
      <t xml:space="preserve">1,900,000 c/u. </t>
    </r>
  </si>
  <si>
    <t xml:space="preserve">El reporte cuantitativo no es coherente con el reporte de avance descrito, ya que en uno se mencionan 8 presentamos y en otro se relacionan 19.
Se ajusta el reporte cuantitativo para el segundo indicador, asumiendo que no se recibieron solicitudes de libranzas. </t>
  </si>
  <si>
    <t>• Frente al reporte de avance del trimestre se sugiere ampliar la información respecto al tramite de libranzas realizado, relacionando por ejemplo fechas de recibido, de trámite, entre otros.</t>
  </si>
  <si>
    <t>Se  reviso y aprobó Estados financieros mes de marzo
•Revisión y aprobación Estados financieros mes de marzo
•se observan si  corresponde a los movimiento diarios
•se verifica si esta con la documentación completa</t>
  </si>
  <si>
    <t>• Frente al reporte del avance del trimestre, es necesario que se amplie la información, detallando elementos como las fechas de los boletines que fueron revisados y la observación que se menciona se realizó frente a los mismos; así como los detalles mencionados en el campo de productos intermedios.
• Lo relacionado en productos intermedios, no debe ser una descripción de las acciones desarrolladas, en este campo se debe asociar el nombre da la evidencia que permite validar lo descrito en el reporte del avance.
• Respecto al reporte cuantitativo, en cuanto al primer indicador en la descripción cualitativa se menciona la revisión del Estado Financiero de marzo, sin embargo, no se asocia avance numérico; por lo cual es necesario validar.
Por otro lado, en cuanto al segundo indicador, la fórmula establecida es un número índice por lo cual el reporte del denominador debe ser 1</t>
  </si>
  <si>
    <t>Se  reviso y aprobó Estados financiero del  mes de abril 
•Revisión y aprobación Estados financieros mes de marzo
•se observan si  corresponde a los movimiento diarios
•se verifica si esta con la documentación completa</t>
  </si>
  <si>
    <t>Se  reviso y aprobó Estados financiero del  mes de Agosto 
• Revisión y aprobación Estados financieros mes de Agosto 
• Se observan si  corresponde a los movimiento diarios
• Se verifica si esta con la documentación completa</t>
  </si>
  <si>
    <t>Se  reviso y aprobó Estados financiero del  mes de Octubre 
• Revisión y aprobación Estados financieros mes de Octubre 
• Se observan si  corresponde a los movimiento diarios
• Se verifica si esta con la documentación completa</t>
  </si>
  <si>
    <t>Transversal
(División de Recursos Financieros, sección de Presupuesto, sección de Contabilidad y Sección de Tesorería)</t>
  </si>
  <si>
    <t>Se contestaron los diferentes requerimientos solicitados por entes de Control como la Contraloría, la personería , la veeduría y Control Interno por parte de la División de Recursos Financieros .• Se identifico si pertenecía a la División de Recursos Financieros y se redireccionaba si le correspondía a una sección o directamente a la División
• Se recopilaba información para consolidar y dar respuesta a los requerimientos
•Se envió la respectiva respuesta
Se atendió por parte de la Sección de Presupuesto 123 solicitudes que incluyen solicitudes de informes, reportes, derechos de petición y estados de cuenta.
En el primer Trimestre del Año 2022 se respondieron por la Sección de Contabilidad:
4 Requerimientos de OACI
17 Requerimientos de la Contraloría de Bogotá
1 Requerimiento del MEN</t>
  </si>
  <si>
    <t>correos de respuesta a los entes de control y copias de los Oficios
• CONTROL RADICADOS 2022 a marzo.xls</t>
  </si>
  <si>
    <t>Poco tiempo para dar respuesta y en algunos casos se cruzan las solicitudes de información por diferentes dependencias y entidades al tiempo, adicional a los vencimientos propios de la División de Recursos Financieros</t>
  </si>
  <si>
    <t>Lo relacionado en productos intermedios, no debe ser una descripción de las acciones desarrolladas, en este campo se debe asociar el nombre da la evidencia que permite validar lo descrito en el reporte del avance; en ese sentido, lo que se relacionó en este campo podría asociarse dentro del campo de reporte de avance.</t>
  </si>
  <si>
    <t xml:space="preserve">Se atendieron requerimientos en este trimestre de Contraloría Distrital y Contraloría General, al igual que requerimientos de la Oficina Asesora de Control Interno 
• Se recopilaba información para consolidar y dar respuesta a los requerimientos
•Se envió la respectiva respuesta
En el segundo Trimestre del Año 2022 se respondieron por la Sección de Contabilidad:
3 Requerimientos de OACI
1 Requerimientos de la Contraloría de Bogotá
1 Requerimiento del OAD
Durante el segundo  trimestre de 2022 Se atendió por parte de la Sección de Presupuesto 313 solicitudes que incluyen solicitudes de informes, reportes, derechos de petición y estados de cuenta
</t>
  </si>
  <si>
    <t>Se atendieron requerimientos en este trimestre de Contraloría Distrital y Contraloría General, al igual que requerimientos de la Oficina Asesora de Control Interno 
• Se recopilaba información para consolidar y dar respuesta a los requerimientos
• Se envió la respectiva respuesta desde la Sección de Contabilidad en este trimestre del año 2022 se respondieron: 6 Requerimientos OACI;  3 Requerimientos de la contraloría de Bogotá; 10 Requerimientos de OAD                                                                                             En el tercer trimestre se atendieron por parte de la Sección de Presupuesto 185 solicitudes que incluyen solicitudes de informes, reportes, derechos de petición y estados de cuenta.   Tesorería dio respuesta a 8 PQRS .</t>
  </si>
  <si>
    <t>Se atendieron requerimientos en este trimestre de Contraloría Distrital y Contraloría General, al igual que requerimientos de la Oficina Asesora de Control Interno 
Se recopilaba información para consolidar y dar respuesta a los requerimientos
• Desde la Sección de Contabilidad se respondió: 1 Requerimiento de la Contraloría de Bogotá.                
• Desde la Sección de Presupuesto se atendieron  2.390 solicitudes que incluyen solicitudes de informes, reportes, derechos de petición y estados de cuenta.</t>
  </si>
  <si>
    <t>Solicitud de recursos ante la SHD se realizó el cargue de archivos planos en el aplicativo Bogdata, con el objeto de realizar la solicitud de las órdenes de pago cuya afectación proviene de la fuente 012 recursos del Distrito
Solicitud de recursos para la Universidad Distrital
• Enero: se presentaron limitantes para la solicitud de los recursos en virtud de lo informado por parte de la sección de presupuesto, en este sentido no se realizó solicitud de recursos ante la SHD y solo se solicitaron recursos de reservas por valor de $532.862.982. 
• Febrero: se realizó la solicitud de $ 17.830.051.248, los cuales fueron cargados en el aplicativo dispuesto por el Distrito Capital para giros y pagos con fuentes del recurso del Distrito.
• Marzo: se realizó la solicitud de recursos por valor de  $12.064.125.373 ante la Secretaría Distrital de Hacienda, para lo correspondiente a recursos de fuente 12.</t>
  </si>
  <si>
    <t>• Carpetas de la Ejecución PAC por mes Enero, Febrero y Marzo 2022</t>
  </si>
  <si>
    <t>• fallas en aplicativo Bogdata, en los reportes presupuestales, en el reporte del PAC por falta de homologación de códigos presupuestales.
• falta de herramientas tecnológicas, conexión, falta de parametrización para generar un archivo masivo que elimine el proceso manual así como la difultad para consultar las diferentes bases de datos que existen al interior de la Universidad para generar un solo producto
• sistemas de información independientes.
• no hay soporte técnico en SHD para soluciones a los contratiempos que se presentan.</t>
  </si>
  <si>
    <t xml:space="preserve"> • Frente al producto asociado, ya que este es el resultado al final de la ejecución de la actividad general, debe darse de manera genérica, en ese sentido se recomienda relacionar en dicho ítem "Soporte ejecución PAC".
• Lo relacionado en productos intermedios, no debe ser una descripción de las acciones desarrolladas, en este campo se debe asociar el nombre da la evidencia que permite validar lo descrito en el reporte del avance; en ese sentido se podría relacionar "archivos planos solicitud de recursos"</t>
  </si>
  <si>
    <t>Solicitud de recursos ante la SHD se realizó el cargue de archivos planos en el aplicativo Bogdata, con el objeto de realizar la solicitud de las órdenes de pago cuya afectación proviene de la fuente 012 recursos del Distrito
Solicitud de recursos para la Universidad Distrital
• Abril: se presentaron limitantes para la solicitud de los recursos en virtud de lo informado por parte de la sección de presupuesto, en este sentido no se realizó solicitud de recursos ante la SHD y solo se solicitaron recursos de reservas por valor de $16,033,191,278
•Mayo: se realizó la solicitud de $ 7,178,762,750, los cuales fueron cargados en el aplicativo dispuesto por el Distrito Capital para giros y pagos con fuentes del recurso del Distrito.
• Junio: se realizó la solicitud de recursos por valor de  $16.256,404,303 ante la Secretaría Distrital de Hacienda, para lo correspondiente a recursos de fuente 12.</t>
  </si>
  <si>
    <t>•Se generan archivos planos para la solicitud de los recursos ante la Secretaria de Hacienda.</t>
  </si>
  <si>
    <t>a) fallas en aplicativo Bogdata, en los reportes presupuestales, en el reporte del pac por falta de homologación de códigos presupuestales
b) falta de herramientas tecnológicas, conexión, falta de parametrización para generar un archivo masivo que elimine el proceso manual así como la difultad para consultar las diferentes bases de datos que existen al interior de la universidad para generar un solo producto
c) sistemas de información independientes
g) no hay soporte técnico en shd para soluciones a los contratiempos que se presentan</t>
  </si>
  <si>
    <t>soportes ejecución PAC de los recursos solicitaron de VA-RECURSO DISTRITO para que la tesorería general realice los pagos</t>
  </si>
  <si>
    <t>Se presentan varias dificultades en el cargue de los lotes dado que el proceso es muy manual, se cuenta con unas bases de datos que se deben cruzar por diferentes características para poder solicitar el valor real de lo pagado.</t>
  </si>
  <si>
    <t>Ordenes de pago recibidas de la División Financiera para revisión y pago</t>
  </si>
  <si>
    <t>Todas las ordenes de pago recibidas al correo electrónico fueron revisadas
• Orden de pago elaborada por la división financiera.                                                                                                   • Soportes con firmas de los funcionarios encargados .</t>
  </si>
  <si>
    <t>• Tres archivos en PDF correspondientes a los meses enero, febrero y marzo de giros que realiza la sección de manera aleatoria dado el volumen de Ordenes de Pago que se recibe con su correspondientes soportes. Estos soportes son únicamente de pasivos exigibles y reservas.</t>
  </si>
  <si>
    <t>Las ordenes de pago llegan a ultima hora y ultimo momento para su revisión.</t>
  </si>
  <si>
    <t>Se revisaron las ordenes de pago recibidas por un valor de                 $ 9598615396 , mediante correo electrónico dispuesto para los giros teniendo en cuenta la siguiente información:
• Orden de pago elaborada por la división financiera.                                                                                                   • Soportes con firmas de los funcionarios encargados .</t>
  </si>
  <si>
    <t>•  Tres archivos en PDF correspondientes a los meses abril, mayo y junio de giros que realiza la sección de manera aleatoria dado el volumen de Ordenes de Pago que se recibe con su correspondientes soportes. Estos soportes son únicamente de pasivos exigibles y reservas.</t>
  </si>
  <si>
    <r>
      <t xml:space="preserve">• En el reporte de avance del trimestre es necesario ampliar la información frente al proceso de revisión de las ordenes de pago, por ejemplo la cantidad de órdenes de pago que fueron revisadas; si mismo se recomienda relatar en pasado la gestión realizada </t>
    </r>
    <r>
      <rPr>
        <i/>
        <sz val="11"/>
        <color theme="1"/>
        <rFont val="Calibri"/>
        <family val="2"/>
        <scheme val="minor"/>
      </rPr>
      <t>"Se revisaron XX órdenes de pago remitidas a través de correo electrónico  por un valor de XX …"</t>
    </r>
    <r>
      <rPr>
        <sz val="11"/>
        <color theme="1"/>
        <rFont val="Calibri"/>
        <family val="2"/>
        <scheme val="minor"/>
      </rPr>
      <t xml:space="preserve">
• En productos intermedios, relacionar únicamente el nombre las evidencias cargadas en la carpeta drive; así
- ordenes de pago (soportes aleatorios)</t>
    </r>
  </si>
  <si>
    <t xml:space="preserve">Durante el tercer trimestre de Julio a Septiembre de 2022 se revisaron las Ordenes de pago por valor de $52695481403 por medio del correo electrónico opvirtualesv@udistrital.edu.co </t>
  </si>
  <si>
    <t>Una posible dificultad es que no vengan adjunto todos los soportes requeridos por lo cual se devuelve hasta que envíen el soporte requerido faltante</t>
  </si>
  <si>
    <t>Nota contable N7 del sistema de información SIIGO</t>
  </si>
  <si>
    <t>a) disminución en gran cantidad el numero de partidas conciliatorias en el mes
b) minimizando el riesgo de error evitando partidas conciliatorias</t>
  </si>
  <si>
    <t>a) errores en la identificación de cuentas bancarias diligenciadas en las op, lo cual genera rechazos en el pago a terceros
 b) demora en el cobro de pagos en efectivo por parte de los terceros beneficiarios del giro, debido a la emergencia sanitaria evitando que se desplacen al banco a reclamar los dineros
 c) demora en el reporte de información requerido por la tesorería general para la consecución de soportes de ingresos con conceptos no identificados</t>
  </si>
  <si>
    <t>Se generaron las notas N/7s en el sistema de información Contable SIIGO, evidenciando:
a) disminución en gran cantidad el numero de partidas conciliatorias en el mes
b) minimizando el riesgo de error evitando partidas conciliatorias</t>
  </si>
  <si>
    <t>Para el tercer trimestre la tesorería general después de haber realizado distintas mesas de trabajo informa los avance que listamos a continuación
a) disminución en gran cantidad el numero de partidas conciliatorias en el mes
b) minimizando el riesgo de error evitando partidas conciliatorias
c) Resolución de Rectoría 512 de 16 septiembre de 2022 depuración extraordinaria de saldos pendientes por legalizar por diferentes conceptos con antigüedad mayor a 5 años</t>
  </si>
  <si>
    <t xml:space="preserve">• Partidas conciliatorias por identificar (incapacidades sobre las cuales no se ha recibido información por parte de los responsables que es la División de Recursos Humanos). La Tesorería General depende de la gestión de esta área.
</t>
  </si>
  <si>
    <t>Se sugiere revisar el reporte de avance del trimestre ya que al parecer hace falta un párrafo introductorio. 
Frente a los productos intermedios, tener en cuenta que los mismos representan el soporte de la gestión descrita en el reporte de avance del trimestre; en ese sentido sería:
- Notas de ajusta N7 y N13</t>
  </si>
  <si>
    <t xml:space="preserve">• giros de compromisos de la vigencia , de acuerdo con las fuentes presupuestales afectadas. Giro realizado previa verificación de los anexos que soportan los compromisos a girar. 
</t>
  </si>
  <si>
    <t>En el momento de bajar los archivo planos del sistema Sicpaital para encriptarlo al banco se presentan errores generalmente en las cuentas bancarias lo cual no nos permite subir estos archivos planos al portal de acceder del banco de occidente</t>
  </si>
  <si>
    <t>• Se sugiere ajustar el producto asociado por "ordenes de pago radicadas".
• En el campo avance del trimestre se debe, describir de manera genérica el proceso que surtieron las 5774 ordenes de pago para ser radicadas del tal manera que se pueda extraer mas información de esta gestión.
• El producto intermedio debe ser mas claro, de tal manera que lo relacionado coincida con el soporte que se carga.</t>
  </si>
  <si>
    <t>Durante el segundo trimestre de la vigencia a través de correo electrónico se recibieron 9692 obligaciones que fueron radicadas en su totalidad de acuerdo con los criterios establecidos por la jefatura dela División de Recursos Financieros y tesorería General. Se radicaron  para giro las ordenes de pago en el correo carguebancosv@udistrital.edu.co
Giro oportuno de las ordenes de pago recibidas
G -7, G16, G17, G19</t>
  </si>
  <si>
    <t>En el momento de bajar los archivo planos del sistema Sicpaital para encriptarlo al banco se presentan errores generalmente en las cuentas bancarias lo cual no nos permite subir estos archivos planos al portal de occired del banco de occidente</t>
  </si>
  <si>
    <r>
      <t xml:space="preserve">• En el reporte de avance del trimestre relacionar a manera de párrafo la gestión realizada por la dependencia, lo que se desarrolló, ejecutó, revisó, aprobó o avanzó, en el marco de la presente actividad; podría ser de a siguiente manera, </t>
    </r>
    <r>
      <rPr>
        <i/>
        <sz val="11"/>
        <color theme="1"/>
        <rFont val="Calibri"/>
        <family val="2"/>
        <scheme val="minor"/>
      </rPr>
      <t xml:space="preserve">"Durante el segundo trimestre de la vigencia a través de XX medio se recibieron XX obligaciones que fueron radicadas en su totalidad de acuerdo con los criterios..." </t>
    </r>
    <r>
      <rPr>
        <sz val="11"/>
        <color theme="1"/>
        <rFont val="Calibri"/>
        <family val="2"/>
        <scheme val="minor"/>
      </rPr>
      <t xml:space="preserve">
• En productos intermedios relacionar de manera breve el nombre de las evidencias cargadas en la carpeta drive por </t>
    </r>
    <r>
      <rPr>
        <sz val="11"/>
        <color rgb="FF7030A0"/>
        <rFont val="Calibri"/>
        <family val="2"/>
        <scheme val="minor"/>
      </rPr>
      <t>ejemplo 
- giros mes de abril</t>
    </r>
  </si>
  <si>
    <t>Se sugiere ampliar la información relacionada en la descripción de avance del trimestre, podría asociarse por ejemplo el valor total de las obligaciones que se pagaron.
Frente a los productos intermedios, tener en cuenta que los mismos representan el soporte de la gestión descrita en el reporte de avance del trimestre; en ese sentido sería:
- Soportes de giro</t>
  </si>
  <si>
    <t>a) la solicitud de avance se realiza en línea a través de correos institucionales
b) radicación en medio magnético (correo) los soportes para legalización de avances
c) si el titular así lo desea solicitar la consignación del avance por abono en cuenta de nomina evitando así la exposición en publico para disponer de los recursos otorgados por resolución
d) contacto directo vía correo institucional y con la profesional encargada de legalizar vía telefónica facilitando así las consultas inmediatas que puedan surgir al momento de la legalización
*a) verificación del formato de visto bueno para la solicitud de avances
b) incorporación comprobantes contables sistema SIIGO C:\Siigo
c) dispuesto en la carpeta Z:\Y:\Tesorería\PIEDAD\AVANCES-2022-PIEDAD
d) Z:\SERIE COD. 09 - COMPROBANTES CONTABLE\AÑO 2022\LEGALIZACIONES
el)correo institucional Legalización Y Avances Universidad Distrital enlace &lt;legalizacionavances@udistrital.edu.co&gt;
•Comprobantes contables C3 
 • Comprobantes contables R2
 • Soporte boletín diario de Tesorería
 • Expedición paz y salvo (si lo requiere)</t>
  </si>
  <si>
    <t>• Comprobantes contables C3 
• Comprobantes contables R2
• Soporte boletín diario de Tesorería
• Expedición paz y salvo si lo requiere</t>
  </si>
  <si>
    <t>• Solicitud de avances girados por retiro en efectivo a giro por abono en cuenta; esta solicitud es realizada por el titular del avance y radica básicamente en evitar trasladarse al banco por cuestiones de emergencia sanitaria.
• Avance que retuvieron un mayor valor en ICA por lo tanto se procedió a realizar acta de devolución a los conferencistas.Dado el cambio de personal la asistente del proyecto no retuvo correctamente el porcentaje del ICA el cual es 0.966% ; se retuvo el 9,66% ocasionando un mayor valor retenido a la conferencista el cual ya fue devuelto mediante una Orden de devolución a nombre del contribuyente.</t>
  </si>
  <si>
    <t>• Se sugiere que en el campo avance de reporte, se redacte en tiempo pasado y se describa a manera de relato las acciones adelantadas en el cumplimiento de la actividad.
• Frente a las dificultades señaladas, es necesario que se aclare las razones por las que la solicitud de avances girados por retiro en efectivo a giro por abono en cuenta generan inconveniente; así mismo se sugiere aclarar mejor la segunda dificultad señalada.
• En cuanto al reporte cuantitativo, es necesario que este coincida con la fórmula establecida, en ese sentido, la fórmula hace referencia al valor de los avances legalizados y el valor de los avances girados.</t>
  </si>
  <si>
    <t>• Comprobantes contables C3 
• Comprobantes contables R2
• Soporte boletín diario de Tesorería
• Expedición paz y salvo cuando lo requiere</t>
  </si>
  <si>
    <t>• Solicitud de avances girados por retiro en efectivo a giro por abono en cuenta; esta solicitud es realizada por el titular del avance y radica básicamente en evitar trasladarse al banco por cuestiones de emergencia sanitaria.</t>
  </si>
  <si>
    <t xml:space="preserve">Para este trimestre la solicitud y legalización de avances se realizo de la siguiente manera:
a) la solicitud de avance se realiza en línea a través de correos institucionales
b) radicación en medio magnético (correo) los soportes para legalización de avances
c) si el titular así lo desea solicitar la consignación del avance por abono en cuenta de nomina evitando así la exposición en publico para disponer de los recursos otorgados por resolución
d) contacto directo vía correo institucional y con la profesional encargada de legalizar vía telefónica facilitando así las consultas inmediatas que puedan surgir al momento de la legalización
</t>
  </si>
  <si>
    <t>Los comprobantes producto del desarrarrllo de la función son: 
• Comprobantes contables C3 
• Comprobantes contables R2
• Soporte boletín diario de Tesorería
• Expedición paz y salvo cuando lo requiere el)correo institucional Legalización Y Avances Universidad Distrital enlace &lt;legalizacionavances@udistrital.edu.co&gt;</t>
  </si>
  <si>
    <t xml:space="preserve">1) Revisar, preparar y conciliar con la Sección de Contabilidad los registros para las declaraciones de Impuestos como las retenciones en la fuente por todo concepto, con base en los registros del sistema de información contable de la Universidad Distrital, para ser presentadas ante la DIAN y declaración de retención de Ica, estampillas ante la Secretaría Distrital de Hacienda.
2) Para elaborar la información Exógena se solicita la información a Sección de Novedades, Sección de compras, Oficina Asesora Jurídica e IDEXUD, luego se consolida  y se hace un muestreo aleatorio  para  Prepararla  y hacer la respectiva presentación Exógena ante la DIAN y la S.D.H. </t>
  </si>
  <si>
    <t>Formularios de declaración de  retención en la fuente (mensual), la declaración de retención de ica (bimensual), y las declaraciones de estampilla proadulto mayor, procultura y estampilla UD (mensual).
Se presentaron las declaraciones de retención en la fuente, la declaración de retención de ica, y las declaraciones de estampilla proadulto mayor, procultura y estampilla ud</t>
  </si>
  <si>
    <t>Carpetas de Enero a marzo, con los correspondientes formularios y evidencias de pago de las declaración de  retención en la fuente, la declaración de retención de ica, y las declaraciones de estampilla proadulto mayor, procultura y estampilla UD.</t>
  </si>
  <si>
    <t xml:space="preserve">
• Generación de reportes de siigo
• Conexión
Las siguientes dificultades son presentadas por los sistemas de información que manejan la DIAN y La Secretaria de Hacienda Distrital.
• Poca capacidad de respuesta de office para los archivos que tienen mas de 10,000 registros
• Puede presentar colapso en la plataforma externas como el "muisca" por gran cantidad de usuarios en la misma tarea
• Plataforma de la Secretaria de Hacienda -oficina virtual caída.</t>
  </si>
  <si>
    <t>• Frente al producto asociado, es necesario replantear lo descrito y dejarlo de manera mas genérica, por ejemplo "declaraciones presentadas".
• En cuanto al reporte de avance, se recomienda ampliar la información de tal manera que se detallen elementos como, las fechas de presentación de los formularios y pagos realizados.
• Lo relacionado en productos intermedios, no debe ser una descripción de las acciones desarrolladas o las dificultades presentadas, en este campo se debe asociar el nombre de la evidencia que permite validar lo descrito en el reporte del avance; en ese sentido se podría relacionar "formularios de declaraciones".
• En cuanto a las dificultades, se sugiere ampliar la información del listado señalado.
• Frente al reporte cuantitativo, en la fórmula se establecieron 54 declaraciones de obligatorio cumplimiento, por lo que el reporte del denominador debería ser este (54).</t>
  </si>
  <si>
    <t>Se presentaron dentro de las fechas establecidas los Formularios de declaración de  retención en la fuente (mensual), la declaración de retención de ica (bimensual), y las declaraciones de estampilla proadulto mayor, procultura y estampilla UD (mensual).
Se presentaron las declaraciones de retención en la fuente, la declaración de retención de ica, y las declaraciones de estampilla proadulto mayor, procultura y estampilla ud</t>
  </si>
  <si>
    <t>• Carpetas de abril mayo y junio, con los correspondientes formularios y evidencias de pago de las declaración de  retención en la fuente, la declaración de retención de ica, y las declaraciones de estampilla proadulto mayor, procultura y estampilla UD.</t>
  </si>
  <si>
    <t>• Generación de reportes de siigo
• Conexión
Las siguientes dificultades son presentadas por los sistemas de información que manejan la DIAN y La Secretaria de Hacienda Distrital.
• Poca capacidad de respuesta de office para los archivos que tienen mas de 10,000 registros
• Puede presentar colapso en la plataforma externas como el "muisca" por gran cantidad de usuarios en la misma tarea
• Plataforma de la Secretaria de Hacienda -oficina virtual caída.</t>
  </si>
  <si>
    <t>Se presentaron las declaraciones en las fechas establecidas conforme al diligenciamientos de los formularios en las respectivas paginas como lo es DIAN y SHD, la declaración en la fuente, las declaraciones de estampilla y obra, la declaración de retención de ICA.</t>
  </si>
  <si>
    <t>La tesorería depende de las demás áreas que terminen el proceso de registro de las retenciones practicadas durante el mes o bimensual, para que pueda generar los reportes requeridos.</t>
  </si>
  <si>
    <t>Comprobantes Generados por el Sistema de información SIIGO de ingresos®</t>
  </si>
  <si>
    <t>• Políticas de autocontrol y mejoramiento continuo. Se  logro migrar en forma oportuna a los diferentes rubros presupuestales de ingresos, las cifras de recaudo que se evidenciaron en la ejecución presupuestal de ingresos
• Entrega oportuna de los soportes contables en SIIGO para boletines diarios.
• Recaudo en Línea (valores pecuniarios e inscripciones posgrados)
• Recaudo en Código de Barras (valores pecuniarios de inscripciones pregrado y matriculas pregrado y posgrado) 
• Ingresos por PSE (valores pecuniarios inscripciones pregrado, posgrados y matriculas posgrado y pregrado)
• Recaudos de Terceros (Recaudos ACH)
• Los comprobantes contables se identifican así; R3 para ingresos, R6 ingresos de terceros y R7 comprobantes para recuperación de cartera</t>
  </si>
  <si>
    <t>• Partidas conciliatorias por identificar (incapacidades sobre las cuales no se ha recibido información por parte de los responsables que es la División de Recursos Humanos). La Tesorería General depende de la gestión de esta área.
• Falta de identificación por parte de la entidad Bancaria al momento de recibir los recursos, como por ejemplo las Transferencias las cuales llegan no identificadas.  
• Consignaciones de estudiantes por otros medios diferentes a los autorizados por la Universidad.</t>
  </si>
  <si>
    <t xml:space="preserve">• Se sugiere replantear el nombre de los productos asociados así "Comprobantes recaudos XX".
• Es necesario que en el campo de productos intermedios se relacionen las evidencias cargadas en el drive.
</t>
  </si>
  <si>
    <t>• Se registraron diariamente  durante el segundo trimestre y siguiendo las Políticas de autocontrol y mejoramiento continuo. Se  logro migrar en forma oportuna a los diferentes rubros presupuestales de ingresos, las cifras de recaudo que se evidenciaron en la ejecución presupuestal de ingresos
• Se Entregaron oportunamente los soportes contables en SIIGO para boletines diarios.
• Se  registraron los recaudos en Línea (valores pecuniarios e inscripciones posgrados)
• Se registraron los recaudo en Código de Barras (valores pecuniarios de inscripciones pregrado y matriculas pregrado y posgrado) 
• Se registraron oportunamente lo Ingresos por PSE (valores pecuniarios inscripciones pregrado, posgrados y matriculas posgrado y pregrado)
• Se contabilizaron lo recaudos de Terceros (Recaudos ACH)
 Y los comprobantes contables se identifican así; R3 para ingresos, R6 ingresos de terceros y R7 comprobantes para recuperación de cartera</t>
  </si>
  <si>
    <t>• En la medida de lo posible redactar en tiempo pasado el reporte del avance del trimestre; si mismo se sugiere ampliar la información detallando elementos como, las fechas, los entes a los que fue remitida la información, entre otros.</t>
  </si>
  <si>
    <t>• Se registraron diariamente  durante el tercer trimestre y siguiendo las Políticas de autocontrol y mejoramiento continuo. Se  logro migrar en forma oportuna a los diferentes rubros presupuestales de ingresos, las cifras de recaudo que se evidenciaron en la ejecución presupuestal de ingresos
• Se entregaron oportunamente los soportes contables en SIIGO para boletines diarios.
• Se  registraron los recaudos en Línea (valores pecuniarios e inscripciones posgrados)
• Se registraron los recaudos en Código de Barras (valores pecuniarios de inscripciones pregrado y matriculas pregrado y posgrado) 
• Se registraron oportunamente los Ingresos por PSE (valores pecuniarios inscripciones pregrado, posgrados y matriculas posgrado y pregrado)
• Se contabilizaron los recaudos de Terceros (Recaudos ACH) y los comprobantes contables se identifican así; R3 para ingresos, R6 ingresos de terceros y R7 comprobantes para recuperación de cartera</t>
  </si>
  <si>
    <t>• Partidas conciliatorias por identificar (incapacidades sobre las cuales no se ha recibido información por parte de los responsables que es la División de Recursos Humanos). La Tesorería General depende de la gestión de esta área.
• Falta de identificación por parte de la entidad Bancaria al momento de recibir los recursos, como por ejemplo las Transferencias las cuales llegan no identificadas.  
• Consignaciones de estudiantes por otros medios diferentes a los autorizados por la Univer</t>
  </si>
  <si>
    <t>• Revisar, verificar y proponer ajustes sobre los registros y movimientos diarios de ingresos y egresos, previo cotejo de soportes de ingresos y egresos vs movimientos bancarios reportados por cada entidad bancaria. 
• Preparar mensualmente el  estados de Tesorería, presentación mensual de informes de SIVICOF y entes de control, Conciliación de Ingresos con Presupuesto.</t>
  </si>
  <si>
    <t>Boletín diario de Tesorería.
Balance de Cuentas</t>
  </si>
  <si>
    <t>Obtener un control exacto de las partidas diarias en el cual se evidencia la presentación de la información financiera con el cumplimiento diario.
• Boletín diario de Tesorería 
  • Balance de la cuentas bancarias 11, cta 12 cdt, cta 19 fondo de préstamos y de pensiones en sus cuentas de ahorros y cdt</t>
  </si>
  <si>
    <t>• Inconsistencias en registro de giros los cuales son detectados de manera oportuna antes del cierre del día .
• Conexión, se presenta cuando el profesional encargado debe trabajar desde casa por cuestiones de salud, presentando intermitencia en al conexión.
• problemas en los cargues de los masivos; dado el volumen y el trabajo manual que requiere el mencionado cargue.
• Arreglo y ajustes de cuentas contables
• Errores humanos e involuntarios ocasionados por los usuarios de los registros en fechas posterior</t>
  </si>
  <si>
    <t>• Frente al producto asociado, es necesario replantear lo descrito y dejarlo de manera mas genérica, por ejemplo:
- Boletines diarios ed tesorería
- Balance de cuentas bancarias
• Respecto al campo reporte de avance, se sugiere ampliar la información, detallando el proceso de consolidación de boletines.
• En cuanto a las dificultades, se sugiere ampliar la información del listado señalado.
• En cuanto al reporte cuantitativo, la fórmula establecida es un número índice por lo cual el reporte del denominador debe ser 1.</t>
  </si>
  <si>
    <t>Se consolido diariamente la gestión realizada los operativos de la sección de tesorería con el fin de :
• Se obtuvo un control exacto de las partidas diarias en el cual se evidencia la presentación de la información financiera con el cumplimiento diario.
• se generó  Boletín diario de Tesorería 
  •Una de las tareas relevantes dentro de la realización del Boletín fue realizar Balance de la cuentas bancarias 11, cta 12 cdt, cta 19 fondo de préstamos y de pensiones en sus cuentas de ahorros y cdt</t>
  </si>
  <si>
    <t>• En reporte del avance relacionar en pasado, únicamente la gestión realizada por la dependencia, lo que se desarrolló, ejecutó, revisó, aprobó o avanzó, en el marco de la presente actividad, dado que lo relacionado, no permite concluir cual fue la gestión que se adelantó. Podría relacionarse por ejemplo el proceso de consolidación de boletines.</t>
  </si>
  <si>
    <t>la sección de tesorería obtuvo un control exacto de las partidas diarias presentadas fruto de la información financiera con el cumplimiento diario, esto al final del día se ve reflejado en lo contabilizado en  los siguientes componentes:
• Boletín diario de Tesorería 
• Balance de la cuentas bancarias 11, cta 12 cdt, cta 19 fondo de préstamos y de pensiones en sus cuentas de ahorros y cdt</t>
  </si>
  <si>
    <t>Asegurar que se cumplan con los principios, normas técnicas y procedimientos fijados por la Contaduría General de la Nación y demás entes de control, en el proceso de identificación, clasificación, registro, consolidación de registros inherentes a la Tesorería General que afecten contablemente la revelación de los Estados Financieros de acuerdo con las políticas contables establecidas por la Sección de Contabilidad</t>
  </si>
  <si>
    <t>contabilización de registros contables para presentación de informes</t>
  </si>
  <si>
    <t>La gestión de Tesorería a través de políticas de autocontrol y mejoramiento continuo, nos permite entregar en forma oportuna la información a la sección de presupuesto para el cargue de la ejecución presupuestal</t>
  </si>
  <si>
    <t>documentos contables  contabilizados en el sistema de información SIIGO
C2,C3,G7,G8,G16,G17,N7,R2.R3.R6,R7,R8,R9,</t>
  </si>
  <si>
    <t>Durante el trimestre se generaron  46125 registros contables , es decir numero de comprobantes en la sección de Tesorería , la cual a través de políticas de autocontrol y mejoramiento continuo,  permitió entregar en forma oportuna la información a la sección de presupuesto para el cargue de la ejecución presupuestal.</t>
  </si>
  <si>
    <t>• En cuanto al reporte de avance, se recomienda ampliar la información de tal manera que se  relacione la gestión realizada por la dependencia, lo que se desarrolló, ejecutó, revisó, a partir de qué se obtiene a información entre otros.
• Se recomienda revisar el valor reportado en el denominador como hechos económicos y financieros, dado que el indicador del periodo presenta un avance en más del 447%.</t>
  </si>
  <si>
    <t>Durante el trimestre se generaron  42898 registros contables , es decir numero de comprobantes en la sección de Tesorería , la cual a través de políticas de autocontrol y mejoramiento continuo,  permitió entregar en forma oportuna la información a la sección de presupuesto para el cargue de la ejecución presupuestal.</t>
  </si>
  <si>
    <t>Informes realizados, certificaciones y archivo plano validado para el cargue de cívico</t>
  </si>
  <si>
    <t>Cumplimiento por parte de la Sección de Presupuesto de la preparación, validación y  cargue y/o envío de la información presupuestal solicitada por los entes de control dentro de los plazos establecidos: 
• SNIES
• SIVICOF
• SIRECI
En el Mes de Febrero de 2022 se presentaron los Estados financieros Consolidados de la Universidad a los diferentes entes de control: Contaduría General de la Nación, SHD, Contraloría General de la Nación y MEN.</t>
  </si>
  <si>
    <t>La información requerida para la consolidación y presentación de los estados financieros NO se recibe de forma oportuna ni con la Calidad Requería</t>
  </si>
  <si>
    <t>• En el campo producto asociado, de acuerdo a lo establecido en la actividad general, se debería relacionar " Informes realizados".
• Frente al reporte del avance, es necesario que se detalle la descripción brindada de tal manera que se mencionen los informes que se generaron y a que ente fueron remitidos.
• No es clara la dificultad a la que se hace referencia.
• Respecto al reporte cuantitativo, el numerador debe ser la cantidad de informes anuales.</t>
  </si>
  <si>
    <t xml:space="preserve">En el Mes de abril de 2022 se presentaron los Estados financieros Consolidados de la Universidad a los diferentes entes de control: Contaduría General de la Nación, SHD, Contraloría General de la Nación y MEN.
En el segundo trimestre de 2022 se dio cumplimiento por parte de la Sección de Presupuesto de la preparación, validación y  cargue y/o envío de la información presupuestal solicitada por los entes de control dentro de los plazos establecidos Cumplimiento por parte de la Sección de Presupuesto de la preparación, validación y  cargue y/o envío de la información presupuestal solicitada por los entes de control dentro de los plazos establecidos: 
• SIVICOF </t>
  </si>
  <si>
    <t xml:space="preserve">La información requerida para la consolidación y presentación de los estados financieros NO se recibe de forma oportuna ni con la Calidad Requería.
Incongruencia en la información comparativa de los informes de los sistemas Si capital y Tike que dificulta la elaboración de estadísticas e indicadores </t>
  </si>
  <si>
    <t>En el Mes de Julio  de 2022 se presentaron los Estados financieros Consolidados de la Universidad a los diferentes entes de control: Contaduría General de la Nación, SHD, Contraloría General de la Nación y MEN.  Durante el tercer trimestre del año en curso la  Sección de Presupuesto cumplió con la preparación, validación y  cargue y/o envío de la información presupuestal solicitada por los entes de control dentro de los plazos establecidos: 
• SNIES
• SIVICOF
• SIRECI</t>
  </si>
  <si>
    <t>Demoras en la entrega de información para la consolidación y presentación por parte de otras dependencias de la universidad.     Incongruencia en la información comparativa de los informes de los sistemas Sicapital y Tike  dificulta la elaboración de estadísticas e indicadores presupuestales.</t>
  </si>
  <si>
    <t>En el mes de Octubre de 2022 se presentaron los Estados financieros Consolidados de la Universidad a los diferentes entes de control: Contaduría General de la Nación, SHD, Contraloría General de la Nación y MEN.                                        En cumplimiento por parte de la Sección de Presupuesto de la preparación, validación y  cargue y/o envío de la información presupuestal solicitada por los entes de control dentro de los plazos establecidos en el cuarto trimestre 2022: 
• SNIES
• SIVICOF
• SIRECI
• CHIP</t>
  </si>
  <si>
    <t>Demoras en la entrega de información para la consolidación y presentación por parte de otras dependencias de la universidad. Desde la Sección de Presupuesto aporta existe Incongruencia en la información comparativa de los informes de los sistemas Sicapital y Tike  dificulta la elaboración de estadísticas e indicadores presupuestales, lo cual debe verificarse de forma manual.</t>
  </si>
  <si>
    <t>Todas las ordenes de pago recibidas al correo dispuesto para esta labor fuero revisadas y pagadas.
Las Ordenes del pago del primer trimestre del 2022, fueron recibidas al correo electrónico no se adjunta por seguridad, para hacer la verificación de la validez de los soportes y de la afectación tributaria de los respectivos descuentos.
• consultar en la carpeta  Z:\Y:\TESORERIA\PAC UD 2022</t>
  </si>
  <si>
    <t>Ordenes de pago de la vigencia recibidas para giro de los meses enero, febrero y marzo del 2022 , escogidos de manera aleatoria dado el volumen de Ordenes de pago recibidas durante el trimestre.</t>
  </si>
  <si>
    <t>Pagos como Nominas, Seguridad Social, servicios públicos en lo transcurrido del año 2022 han llegado para revisión el ultimo día a ultima hora.</t>
  </si>
  <si>
    <t>• El producto asociado, no debe ser una descripción del desarrollo de la actividad, en este campo es necesario relacionar el producto al final de la ejecución de la misma, en ese sentido, podría relacionarse "órdenes de pago revisadas".
• En cuanto al reporte de avance del trimestre, debería detallarse el proceso de revisión y pago de las órdenes.
• En el campo productos intermedios se debe relacionar el nombre de la evidencia, por ejemplo "órdenes de pago XX"</t>
  </si>
  <si>
    <t>Durante el segundo trimestre de la vigencia a través de correo electrónico se recibieron 9692 obligaciones que fueron radicadas en su totalidad de acuerdo con los criterios establecidos por la jefatura dela División de Recursos Financieros y tesorería General. Se radicaron  para giro las ordenes de pago en el correo carguebancosv@udistrital.edu.co
Giro oportuno de las ordenes de pago recibidas
G -7, G16, G17, 
• consultar en la carpeta  Z:\Y:\TESORERIA\PAC UD 2022</t>
  </si>
  <si>
    <t>• En cuanto al reporte de avance del trimestre, debería detallarse el proceso de revisión y pago de las órdenes.</t>
  </si>
  <si>
    <t>En el tercer trimestre correspondiente al periodo del mes de Julio a Septiembre de 2022 se radicaron 9289 obligaciones que se pagaron en su totalidad</t>
  </si>
  <si>
    <t xml:space="preserve">•  Se recepción la solicitud
• Elaboración de las certificaciones de recaudo por todo concepto en atención a las solicitudes radicadas ante la Sección de Tesorería de la Universidad Distrital
• Se firma , se autoriza y se envía por correo al estudiante </t>
  </si>
  <si>
    <t>En ocasiones en la búsqueda de un tercero no se encuentra la información en la matriz del banco vs  CONDOR</t>
  </si>
  <si>
    <t>Durante el tercer trimestre de Julio a Septiembre de 2022 se gestionaron un total de 207 certificaciones de pago solicitadas por estudiantes y  10 certificaciones de reintegros</t>
  </si>
  <si>
    <t>Durante el segundo trimestre de 2022  la sección de Contabilidad realizó los registros contables correspondientes a este periodo los cuales:
P8; Entrada de almacén
H21: Salida de Almacén
P5: Regalías
L18: Ajuste Planillas Seguridad Social
L33: Amortización Seguro
L27: Beneficio Empleados</t>
  </si>
  <si>
    <t>• En cuanto al reporte de avance del trimestre, debería detallarse el proceso de realización de registros contables y a qué hacen referencia los nombres relacionados "P8, H21"
• En cuanto a los productos intermedios es necesario relacionar el nombre es decir
- comprobantes identificados</t>
  </si>
  <si>
    <t xml:space="preserve">Durante el tercer trimestre de 2022, la sección de contabilidad realizo los registros contables siguientes: P8: Entrada almacén; H21: salida almacén; P5: Regalías; L18: Ajuste planilla seguridad social; L33: Amortización de seguros; L27: Beneficio empleados.  </t>
  </si>
  <si>
    <t>Durante el cuarto trimestre de 2022, la Sección de Contabilidad realizo los registros contables siguientes: P8: Entrada almacén; H21: salida almacén; P5: Regalías; L18: Ajuste planilla seguridad social; L33: Amortización de seguros; L27: Beneficio empleados.</t>
  </si>
  <si>
    <t>Se están consolidando las acciones de mejora para evidenciarlas en el SISIFO.
Se respondió el requerimiento de Univalle frente a los planes de mejoramiento solicitados en su auditoria realizada en la Universidad Distrital Francisco José de Caldas.</t>
  </si>
  <si>
    <t>• Frente al reporte de avance, es necesario que se detalle información respecto al levantamiento del Plan de mejoramiento, hacer referencia de la cantidad de hallazgos que se presentaron en el marco de la auditoría integral de procesos realizada por Univalle, así como la cantidad de acciones que se establecieron en el plan.
• Lo relacionado en productos intermedios, no debe ser una descripción de las acciones desarrolladas o las dificultades presentadas, en este campo se debe asociar el nombre de la evidencia que permite validar lo descrito en el reporte del avance; en ese sentido se podría relacionar:
- Correos de respuesta
- Plan de Mejoramiento XX</t>
  </si>
  <si>
    <t xml:space="preserve">Sa realizo el plan de mejoramiento para los hallazgos encontrados en la auditoria interna de UNIVALLE
Se elaboro y radico los planes de Mejoramientos correspondientes a las Auditoria 24 Año 2022 de la Contraloría de Bogotá
Durante el segundo  trimestre de 2022 Se atendió por parte de la Sección de Presupuesto las solicitudes a informes enviados por la Oficina Asesora de Control Interno y la implementación de las acciones a que hubo lugar.  </t>
  </si>
  <si>
    <t>•Documento en Excel donde se relacionan el plan de mejoramiento para los hallazgos percibidos por lauditoria realizada por UNIVALLE
•Correo de envió de respuesta plan e mejoramiento
• Planes de Mejoramiento
Por parte de presupuesto Las siguientes evidencias enviadas, se adjuntan como soportes: 
• CorreoUDFJC -Envío SP-059 a OACI rta hallazgos AVALLE
• CorreoUDFJC- Rta definitiva NO aceptación hallazgo28Jun
• CorreoUDFJC-Cargue Avances SISIFO Hallazgos Sección de Presupuesto Mayo 2022
• PLAN DE MEJORAMIENTO- Sección Presupuesto - AJUSTADO v3
• -SP-055 Acciones PMEJ pago Pasivos Exigibles Hallazgo 3.3.3.2.5 AUD PAD-2022
• SP-059 Respuesta OACI 0628-2022 (1)
• CAPTURAS PANTALLA CARGUE EVIDENCIAS SISIFO MAYO DE 2022</t>
  </si>
  <si>
    <t>Durante todo el tercer trimestre del presente año se atendió la auditoria No. 24  de 2022 implementada por la Contraloría , en los cuales todas  secciones de la División Financiera  apoyaron desde su área  el plan de mejoramiento de dicha auditoria , cada uno con sus respectivos soportes  y cargues en la aplicación SISIFO , abarcando de igual forma todos esos avances en los hallazgos de gestión contractual y financiera .</t>
  </si>
  <si>
    <t xml:space="preserve">* Planes de mejoramiento ( Contabilidad )                                          * Archivo BASE PRIMER SEGUIMIENTO Sección Presupuesto.xls (Auditoria 24/2021)
• Archivo HALLAZGOS EVIDENCIAS Sppto.zip (Auditoria 24/2021)
• Archivo HALLAZGOS GESTION CONTRACTUAL Y FINANCIERA Sppto.xls
• ArchivoACTIVIDAD 28- EVIDENCIAS HALLAZGOS GES C Y FINAN.7zip </t>
  </si>
  <si>
    <t>Se sugiere que se establezca un párrafo que enmarque toda la gestión realizada de tal manera que si se menciona una auditoria que durante el periodo fue gestionada por varias secciones se visualice como un trabajo mancomunado</t>
  </si>
  <si>
    <t>Se continuo con el plan de mejoramiento de la auditoria 24 del año 2022.    En el cuarto trimestre la Sección de Presupuesto dio respuesta a OACI de no aceptación del hallazgo 4.8.1 NOMINA de Recursos humanos.
• Presupuesto dio respuesta a Avances gestión financiera y contractual Acción 1037-1039-1041
• La Sección de Presupuesto respondió sobre plan mejoramiento Auditoria Univalle
• La Sección de Presupuesto dio atención al 1. Seguimiento ejecución presupuestal primer semestre mediante OACI 041. 2. al OFICIO 12 CONTRALORIA -presupuesto no tiene hallazgos. 3. al Inf Preliminar Auditoría 30 PAD 2022 - Presupuesto NO TIENE HALLAZGOS</t>
  </si>
  <si>
    <t>• Planes de mejoramiento ( Contabilidad )         Desde la Sección de Presupuesto se adjunta  ACTIVIDAD 28 CorreoUDFJC- Rta definitiva NO aceptación hallazgo28Jun - copia
• ACTIVIDAD 28 Plan Mejoramiento Auditoria UniValle- DR Financieros contiene Presupuesto</t>
  </si>
  <si>
    <t>Estatuto financiero</t>
  </si>
  <si>
    <t>La vicerrectoría Financiera y administrativa envió documento para  someterse a aprobación por parte del Consejo Superior</t>
  </si>
  <si>
    <t>Esta pendiente la implementación  de acciones necesarias para  la aplicación  a este estatuto  en la División de Recursos financieros puesto que aun no se ha aprobado el documento en mención</t>
  </si>
  <si>
    <t>Aun no se ha tenido respuesta para la aprobación solicitada</t>
  </si>
  <si>
    <t xml:space="preserve">• En cuanto al producto asociado, independientemente de que no se desarrolle la actividad es necesario que se determine el producto que se obtendrá una vez finalice la ejecución de la misma.
• Teniendo en cuenta que la actividad fue planeada para ejecutarse durante toda la vigencia es necesario que se detallen las rezones por las cuales no se presentó avance en la misma.
• Es incoherente que se relacione avance cuantitativo cuando no se describe ninguna acción desarrollada en el reporte cualitativo. </t>
  </si>
  <si>
    <t>La Vicerrectoría Administrativa y Financiera envió documento para  someterse a aprobación por parte del Consejo Superior por lo que debe pasar por diferentes mesas de aprobación en este momento fue aprobado por la asamblea consultiva y aun falta mas mesas para ser aprobadas y llegar al consejo superior para su aprobación</t>
  </si>
  <si>
    <t xml:space="preserve">Esta pendiente la implementación  de acciones necesarias para  la aplicación  a este estatuto  en la División de Recursos financieros puesto que aun no se ha aprobado el documento en mención por el Consejo Superior </t>
  </si>
  <si>
    <t>Aun no se ha tenido respuesta de la aprobación solicitada de Consejo Superior porque aun falta aprobación de este hasta el momento esta en aprobación de la asamblea consultiva</t>
  </si>
  <si>
    <t xml:space="preserve">En ejecución y espera de respuesta por parte del Consejo Superior , la Secretaria reitero el pasado 29 de septiembre </t>
  </si>
  <si>
    <t xml:space="preserve">Desde la División , fue remitida a la Secretaria General , la propuesta del Estatuto Financiero el pasado 29 de Septiembre , en consecuencia se esta a la espera de la convocatoria por parte del Consejo superior y  así mismo obtener las observaciones pertinentes  o bien sea la presentación del Estatuto Final  . </t>
  </si>
  <si>
    <t xml:space="preserve">La Vicerrectoría Administrativa y Financiera, en conjunto con la División de Recursos Financiera y sus secciones envía oficio al Consejo avalando el Estatuto para su aprobación final </t>
  </si>
  <si>
    <t xml:space="preserve">Se realizo nueva ficha técnica con oferentes para la respectiva implementación de las NICPS , con sus cotizaciones se enviaron a Vicerrectoría Administrativa y Financiera para la aprobación </t>
  </si>
  <si>
    <t>Correo de envió a la Vicerrectoría Financiera y administrativa para la aprobación del nuevo marco normativo contable</t>
  </si>
  <si>
    <t>Aun Vicerrectoría Administrativa y Financiera no ha dado respuesta desde el 1 de abril que se envió la información</t>
  </si>
  <si>
    <t>• En cuanto al producto asociado, es necesario que se determine el producto que se obtendrá una vez finalice la ejecución de la misma, se sugiere "cronograma de implementación NICPS".
• Frente al reporte del avance del trimestre se sugiere ampliar la información que se brinda, de tal manera que se detalle información sobre los nuevos oferente; podría usarse lo relacionado en productos intermedios.</t>
  </si>
  <si>
    <t>Se realizo mesa de trabajo para informar el estado actual de el proceso de contratación de la implementación del NMNC.
Se realizo mesa de trabajo con las unidades administrativas y académicas que hacen parte de la implementación del NMNCy el oferente mas completo la UNAL para aterrizar mas la propuesta de acuerdo a los procedimientos de la UDFJ
Se realizo una solicitud a la UNAL para que reenviaran la propuesta de acuerdo a mesa de trabajo
Se envió solicitud de cotización a UNIVALLE
Se recibió y se envió a la Vicerrectoría Administrativa y Financiera la propuesta ajustada para confirmar si se tiene presupuesto según lo planteado en la propuesta. Por tal razón aun no se a generado el cronograma de implementación</t>
  </si>
  <si>
    <t>•Correo de citación mesas de trabajo NMNC y solicitudes
•Propuesta ajustada de la UNAL 
•Correo enviado a la Vicerrectoría Administrativa y Financiera</t>
  </si>
  <si>
    <t>Se realizo una mesa de trabajo en conjunto con la Universidad Nacional en donde se ajustaron ciertos temas a la propuesta , una vez ajustada se envió directamente a la Vicerrectoría Administrativa y Financiera para su revisión y continuar según como corresponda el proceso del mismo . Cabe resaltar que se concluyo primeramente debemos implementar el ERP para colocar en marcha el NMC</t>
  </si>
  <si>
    <t>Es necesario que se amplíe la descripción en un párrafo que permita detallar la gestión realizada frente a la actividad.
Por otro lado en cuanto al reporte cuantitativo, teniendo en cuenta que no se ha establecido un cronograma de implementación, no debería reportarse información de avance cuantitativa.</t>
  </si>
  <si>
    <t>Se realizo una mesa de trabajo en conjunto con la Universidad Nacional en donde se ajustaron ciertos temas a la propuesta , una vez ajustada se envió directamente a la Vicerrectoría Administrativa y Financiera para su revisión y continuar según como corresponda el proceso del mismo. Cabe resaltar que se concluyo que, primeramente debemos implementar el ERP para colocar en marcha el NMC</t>
  </si>
  <si>
    <t xml:space="preserve">Acta de Reunión </t>
  </si>
  <si>
    <r>
      <t xml:space="preserve">Se sugiere ampliar la información en el reporte cualitativo, detallando por ejemplo algunas fechas, así: 
</t>
    </r>
    <r>
      <rPr>
        <i/>
        <sz val="11"/>
        <color theme="1"/>
        <rFont val="Calibri"/>
        <family val="2"/>
        <scheme val="minor"/>
      </rPr>
      <t>"En XX fecha se realizo una mesa de trabajo en conjunto con la Universidad Nacional en donde se ajustaron XX temas a la propuesta. Una vez ajustada, en XX fecha dicha propuesta se remitió a la Vicerrectoría Administrativa y Financiera para su revisión y así poder dar continuidad al proceso. Cabe resaltar a partir de XX se concluyo que es necesario  implementar el ERP para colocar en marcha el NMC"</t>
    </r>
    <r>
      <rPr>
        <sz val="11"/>
        <color theme="1"/>
        <rFont val="Calibri"/>
        <family val="2"/>
        <scheme val="minor"/>
      </rPr>
      <t>.</t>
    </r>
  </si>
  <si>
    <t xml:space="preserve">1° Monitoreo Plan de Mejoramiento MIPG 2022 - DRF-Presupuesto    NO TIENE EVIDENCIAS </t>
  </si>
  <si>
    <r>
      <t xml:space="preserve"> Durante el primer trimestre se estableció que contaba con 2 acciones dentro del Plan de Mejoramiento de MIPG, de las cuales ejecutó 2. Por otro lado, durante el segundo trimestre, se  reporta una actividad la misma información. En ese contexto es necesario verificar el reporte, y tener en cuenta que el denominador considera el total de acciones incluidas en el Plan de Mejoramiento para la vigencia y una vez que la mismas se ejecuten deben ser reportadas únicamente en el trimestre que se finalizaron, con el propósito de evitar doble contabilidad.  Así, debe corregirse el reporte. 
Es por esta razón que el indicador asociado a la actividad general presenta excedente de cumplimiento.
El Equipo SIGUD hará seguimiento a la implementación y cumplimiento de las acciones del Plan de Mejoramiento de cierre de brechas MIPG 2022.
</t>
    </r>
    <r>
      <rPr>
        <sz val="11"/>
        <color rgb="FF7030A0"/>
        <rFont val="Calibri"/>
        <family val="2"/>
        <scheme val="minor"/>
      </rPr>
      <t xml:space="preserve">Para la Sección de Presupuesto se ajusta la cifra 0 en el indicador, ya que la meta se cumplió en el primer trimestre 2022 </t>
    </r>
    <r>
      <rPr>
        <sz val="11"/>
        <color theme="1"/>
        <rFont val="Calibri"/>
        <family val="2"/>
        <scheme val="minor"/>
      </rPr>
      <t xml:space="preserve">
</t>
    </r>
  </si>
  <si>
    <t>Envió seguimientos 2do cuatrimestre 2022</t>
  </si>
  <si>
    <t>Es necesario validar el reporte cuantitativo teniendo en cuenta que las acciones planteadas (denominador) NO deben cambiar en cada periodo ya que están están establecidas desde el inicio de la vigencia. En ese sentido para el primer indicador serían 4 y para el segundo serían 2</t>
  </si>
  <si>
    <t>Teniendo en cuenta el indicador establecido y las acciones definidas en el Plan de Mejoramiento de Cierre de Brechas MIPG 2022, se ajusta el reporte del denominador para el primer indicador.
Frente al mismo es necesario que se valide el reporte del numerador, ya que al cierre de la vigencia se establece como si existiera una acción adicional a las establecidas al inicio de la vigencia.</t>
  </si>
  <si>
    <t xml:space="preserve">La Sección de Presupuesto solicitó a la OAPC-Sigud, a través de los siguientes envíos:  
-CorreoUDFJC-Envío a OAPC y VAF 24 archivos actualización procedimientos Sigud
-GI-PR-005-FR-012 -ACTUALIZACIÓN GRF-PR-003, CERTIFICADO DE DISPONIBILIDAD PRESUPUESTAL
SEGUIMIENTO PLAN DE MEJORAMIENTO CIERRE DE BRECHAS MIPG 2022
</t>
  </si>
  <si>
    <t>Erika Rodríguez Acosta</t>
  </si>
  <si>
    <t>Numerador Acumulado*</t>
  </si>
  <si>
    <r>
      <t xml:space="preserve">Es necesario validar el reporte, ya que en la descripción cualitativa se hace referencia a un total de 4.590 expediciones, sin embargo, de acuerdo con el acumulado la cifra de expediciones es mayor.
</t>
    </r>
    <r>
      <rPr>
        <b/>
        <sz val="11"/>
        <color rgb="FF00B050"/>
        <rFont val="Calibri"/>
        <family val="2"/>
        <scheme val="minor"/>
      </rPr>
      <t>Presupuesto: Se corrigió la cifra en reporte del tercer monitoreo: 1.467 expediciones, para un total de 4.590 conforme al cálculo de la hoja.</t>
    </r>
  </si>
  <si>
    <t>Se relacionan las dificultades que ocasionan la devolución de solicitudes:  
- Solicitudes de inversión sin aprobación de Oficina Asesora de Planeación.
- Valores diferentes en documentos del mismo tramite.
- Documentos que no corresponden a la solicitud.
- Documentos incompletos.
- Saldos presupuestales insuficientes.
- Objetos de las solicitudes no corresponden a los rubros presupuestales.
- Terceros sin crear.
- Información errada en documentos.
- Solicitudes sin apropiación inicial.
- Solicitudes repetidas.</t>
  </si>
  <si>
    <r>
      <t xml:space="preserve">Teniendo en cuenta el reporte cuantitativo, y que no fueron atendidas todas las solicitudes, en las dificultades se sugiere relacionar si las 73 solicitudes de brecha en el cuarto trimestre, o las 212 de la vigencia obedecen al inconveniente señalado.
</t>
    </r>
    <r>
      <rPr>
        <b/>
        <sz val="11"/>
        <color rgb="FF00B050"/>
        <rFont val="Calibri"/>
        <family val="2"/>
        <scheme val="minor"/>
      </rPr>
      <t>PRESUPUESTO. Se relacionan las dificultades que ocasionan la devolución de solicitudes:  
- Solicitudes de inversión sin aprobación de Oficina Asesora de Planeación.
- Valores diferentes en documentos del mismo tramite.
- Documentos que no corresponden a la solicitud.
- Documentos incompletos.
- Saldos presupuestales insuficientes.
- Objetos de las solicitudes no corresponden a los rubros presupuestales.
- Terceros sin crear.
- Información errada en documentos.
- Solicitudes sin apropiación inicial.
- Solicitudes repetidas.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</si>
</sst>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4" formatCode="_-&quot;$&quot;\ * #,##0.00_-;\-&quot;$&quot;\ * #,##0.00_-;_-&quot;$&quot;\ * &quot;-&quot;??_-;_-@_-"/>
    <numFmt numFmtId="164" formatCode="0.0%"/>
  </numFmts>
  <fonts count="36">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3"/>
      <color theme="0"/>
      <name val="Calibri"/>
      <family val="2"/>
      <scheme val="minor"/>
    </font>
    <font>
      <b/>
      <sz val="12"/>
      <color theme="1"/>
      <name val="Calibri"/>
      <family val="2"/>
      <scheme val="minor"/>
    </font>
    <font>
      <b/>
      <sz val="12"/>
      <color theme="0"/>
      <name val="Calibri"/>
      <family val="2"/>
      <scheme val="minor"/>
    </font>
    <font>
      <sz val="12"/>
      <color rgb="FFFF0000"/>
      <name val="Calibri"/>
      <family val="2"/>
      <scheme val="minor"/>
    </font>
    <font>
      <b/>
      <sz val="11"/>
      <color theme="0"/>
      <name val="Calibri"/>
      <family val="2"/>
      <scheme val="minor"/>
    </font>
    <font>
      <sz val="11"/>
      <name val="Calibri"/>
      <family val="2"/>
      <scheme val="minor"/>
    </font>
    <font>
      <sz val="12"/>
      <color theme="0"/>
      <name val="Calibri"/>
      <family val="2"/>
      <scheme val="minor"/>
    </font>
    <font>
      <sz val="10"/>
      <color theme="1"/>
      <name val="Calibri"/>
      <family val="2"/>
      <scheme val="minor"/>
    </font>
    <font>
      <sz val="9"/>
      <color indexed="81"/>
      <name val="Tahoma"/>
      <family val="2"/>
    </font>
    <font>
      <b/>
      <sz val="9"/>
      <color indexed="81"/>
      <name val="Tahoma"/>
      <family val="2"/>
    </font>
    <font>
      <sz val="11"/>
      <color theme="0"/>
      <name val="Calibri"/>
      <family val="2"/>
      <scheme val="minor"/>
    </font>
    <font>
      <sz val="8"/>
      <color theme="1"/>
      <name val="Calibri"/>
      <family val="2"/>
      <scheme val="minor"/>
    </font>
    <font>
      <b/>
      <sz val="20"/>
      <color theme="1"/>
      <name val="Bahnschrift SemiBold SemiConden"/>
      <family val="2"/>
    </font>
    <font>
      <sz val="11"/>
      <color theme="1"/>
      <name val="Bahnschrift SemiBold SemiConden"/>
      <family val="2"/>
    </font>
    <font>
      <sz val="11"/>
      <color rgb="FFFF0000"/>
      <name val="Calibri"/>
      <family val="2"/>
      <scheme val="minor"/>
    </font>
    <font>
      <b/>
      <sz val="12"/>
      <name val="Bahnschrift SemiBold SemiConden"/>
      <family val="2"/>
    </font>
    <font>
      <i/>
      <sz val="11"/>
      <color theme="1"/>
      <name val="Calibri"/>
      <family val="2"/>
      <scheme val="minor"/>
    </font>
    <font>
      <b/>
      <i/>
      <sz val="11"/>
      <name val="Calibri"/>
      <family val="2"/>
      <scheme val="minor"/>
    </font>
    <font>
      <sz val="10"/>
      <color theme="1"/>
      <name val="Calibri"/>
      <family val="2"/>
    </font>
    <font>
      <sz val="11"/>
      <color rgb="FF7030A0"/>
      <name val="Calibri"/>
      <family val="2"/>
      <scheme val="minor"/>
    </font>
    <font>
      <b/>
      <sz val="11"/>
      <color rgb="FF7030A0"/>
      <name val="Calibri"/>
      <family val="2"/>
      <scheme val="minor"/>
    </font>
    <font>
      <u/>
      <sz val="11"/>
      <color theme="10"/>
      <name val="Calibri"/>
      <family val="2"/>
      <scheme val="minor"/>
    </font>
    <font>
      <sz val="10"/>
      <color rgb="FFFF0000"/>
      <name val="Calibri"/>
      <family val="2"/>
      <scheme val="minor"/>
    </font>
    <font>
      <sz val="10"/>
      <name val="Calibri"/>
      <family val="2"/>
      <scheme val="minor"/>
    </font>
    <font>
      <b/>
      <sz val="10"/>
      <name val="Calibri"/>
      <family val="2"/>
      <scheme val="minor"/>
    </font>
    <font>
      <sz val="10"/>
      <name val="Calibri"/>
    </font>
    <font>
      <sz val="11"/>
      <name val="Calibri"/>
    </font>
    <font>
      <sz val="10"/>
      <name val="Calibri"/>
      <family val="2"/>
    </font>
    <font>
      <sz val="10"/>
      <color theme="0"/>
      <name val="Calibri"/>
      <family val="2"/>
      <scheme val="minor"/>
    </font>
    <font>
      <b/>
      <sz val="12"/>
      <name val="Calibri"/>
      <family val="2"/>
      <scheme val="minor"/>
    </font>
    <font>
      <sz val="11"/>
      <color rgb="FF00B050"/>
      <name val="Calibri"/>
      <family val="2"/>
      <scheme val="minor"/>
    </font>
    <font>
      <b/>
      <sz val="11"/>
      <color rgb="FF00B05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rgb="FF000000"/>
      </right>
      <top/>
      <bottom style="thin">
        <color rgb="FF000000"/>
      </bottom>
      <diagonal/>
    </border>
  </borders>
  <cellStyleXfs count="5">
    <xf numFmtId="0" fontId="0" fillId="0" borderId="0"/>
    <xf numFmtId="9"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41" fontId="1" fillId="0" borderId="0" applyFont="0" applyFill="0" applyBorder="0" applyAlignment="0" applyProtection="0"/>
  </cellStyleXfs>
  <cellXfs count="402">
    <xf numFmtId="0" fontId="0" fillId="0" borderId="0" xfId="0"/>
    <xf numFmtId="0" fontId="0" fillId="0" borderId="0" xfId="0" applyAlignment="1">
      <alignment horizontal="center"/>
    </xf>
    <xf numFmtId="0" fontId="0" fillId="0" borderId="0" xfId="0" applyAlignment="1">
      <alignment horizontal="center" vertical="top"/>
    </xf>
    <xf numFmtId="0" fontId="2" fillId="0" borderId="0" xfId="0" applyFont="1" applyAlignment="1">
      <alignment vertical="top" wrapText="1"/>
    </xf>
    <xf numFmtId="0" fontId="2" fillId="0" borderId="0" xfId="0" applyFont="1" applyAlignment="1">
      <alignment wrapText="1"/>
    </xf>
    <xf numFmtId="0" fontId="0" fillId="5" borderId="0" xfId="0" applyFill="1"/>
    <xf numFmtId="0" fontId="0" fillId="0" borderId="0" xfId="0" applyAlignment="1">
      <alignment horizontal="center" vertical="center"/>
    </xf>
    <xf numFmtId="0" fontId="0" fillId="0" borderId="26" xfId="0" applyBorder="1"/>
    <xf numFmtId="0" fontId="8" fillId="5" borderId="0" xfId="0" applyFont="1" applyFill="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5" borderId="0" xfId="0" applyFill="1" applyAlignment="1">
      <alignment horizontal="center"/>
    </xf>
    <xf numFmtId="0" fontId="11" fillId="0" borderId="1" xfId="0" applyFont="1" applyBorder="1" applyAlignment="1">
      <alignment horizontal="justify" vertical="center"/>
    </xf>
    <xf numFmtId="164" fontId="0" fillId="0" borderId="2" xfId="1" applyNumberFormat="1" applyFont="1" applyBorder="1" applyAlignment="1" applyProtection="1">
      <alignment horizontal="center" vertical="center"/>
    </xf>
    <xf numFmtId="164" fontId="0" fillId="5" borderId="0" xfId="1" applyNumberFormat="1" applyFont="1" applyFill="1" applyBorder="1" applyAlignment="1" applyProtection="1">
      <alignment horizontal="center" vertical="center"/>
    </xf>
    <xf numFmtId="164" fontId="10" fillId="4" borderId="1" xfId="1" applyNumberFormat="1" applyFont="1" applyFill="1" applyBorder="1" applyAlignment="1" applyProtection="1">
      <alignment horizontal="center" vertical="center"/>
    </xf>
    <xf numFmtId="164" fontId="10" fillId="5" borderId="0" xfId="1" applyNumberFormat="1" applyFont="1" applyFill="1" applyBorder="1" applyAlignment="1" applyProtection="1">
      <alignment horizontal="center" vertical="center"/>
    </xf>
    <xf numFmtId="9" fontId="11" fillId="0" borderId="1" xfId="1" applyFont="1" applyBorder="1" applyAlignment="1" applyProtection="1">
      <alignment horizontal="center" vertical="center"/>
    </xf>
    <xf numFmtId="3" fontId="11" fillId="0" borderId="2" xfId="0" applyNumberFormat="1" applyFont="1" applyBorder="1" applyAlignment="1">
      <alignment horizontal="center" vertical="center"/>
    </xf>
    <xf numFmtId="164" fontId="1" fillId="0" borderId="2" xfId="1" applyNumberFormat="1" applyFont="1" applyBorder="1" applyAlignment="1" applyProtection="1">
      <alignment horizontal="center" vertical="center"/>
    </xf>
    <xf numFmtId="164" fontId="1" fillId="0" borderId="1" xfId="1" applyNumberFormat="1" applyFont="1" applyBorder="1" applyAlignment="1" applyProtection="1">
      <alignment horizontal="center" vertical="center"/>
    </xf>
    <xf numFmtId="0" fontId="6" fillId="4" borderId="2" xfId="0" applyFont="1" applyFill="1" applyBorder="1" applyAlignment="1">
      <alignment horizontal="center"/>
    </xf>
    <xf numFmtId="0" fontId="11" fillId="6" borderId="1" xfId="0" applyFont="1" applyFill="1" applyBorder="1" applyAlignment="1">
      <alignment horizontal="center" vertical="center" wrapText="1"/>
    </xf>
    <xf numFmtId="164" fontId="1" fillId="6" borderId="2" xfId="1" applyNumberFormat="1" applyFont="1" applyFill="1" applyBorder="1" applyAlignment="1" applyProtection="1">
      <alignment horizontal="center" vertical="center"/>
    </xf>
    <xf numFmtId="0" fontId="0" fillId="0" borderId="0" xfId="0" applyAlignment="1">
      <alignment horizontal="justify" vertical="center"/>
    </xf>
    <xf numFmtId="0" fontId="0" fillId="0" borderId="26" xfId="0" applyBorder="1" applyAlignment="1">
      <alignment horizontal="justify" vertical="center"/>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16" fillId="0" borderId="26" xfId="0" applyFont="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15" fontId="0" fillId="0" borderId="0" xfId="0" applyNumberFormat="1" applyAlignment="1">
      <alignment vertical="top" wrapText="1"/>
    </xf>
    <xf numFmtId="0" fontId="2"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0" fillId="0" borderId="0" xfId="0" applyAlignment="1">
      <alignment horizontal="justify" vertical="center" wrapText="1"/>
    </xf>
    <xf numFmtId="0" fontId="19" fillId="0" borderId="0" xfId="0" applyFont="1" applyAlignment="1">
      <alignment horizontal="left" vertical="center"/>
    </xf>
    <xf numFmtId="0" fontId="0" fillId="3" borderId="1" xfId="0" applyFill="1" applyBorder="1" applyAlignment="1">
      <alignment horizontal="center" vertical="center" wrapText="1"/>
    </xf>
    <xf numFmtId="0" fontId="0" fillId="0" borderId="0" xfId="0" applyAlignment="1">
      <alignment horizontal="center" vertical="top" wrapText="1"/>
    </xf>
    <xf numFmtId="0" fontId="0" fillId="6" borderId="1" xfId="0" applyFill="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xf numFmtId="0" fontId="14" fillId="0" borderId="0" xfId="0" applyFont="1" applyAlignment="1">
      <alignment horizontal="center" vertical="center"/>
    </xf>
    <xf numFmtId="164" fontId="14" fillId="0" borderId="0" xfId="1" applyNumberFormat="1" applyFont="1" applyFill="1" applyBorder="1" applyAlignment="1" applyProtection="1">
      <alignment horizontal="center" vertical="center"/>
    </xf>
    <xf numFmtId="164" fontId="14" fillId="0" borderId="0" xfId="0" applyNumberFormat="1" applyFont="1" applyAlignment="1">
      <alignment horizontal="center" vertical="center"/>
    </xf>
    <xf numFmtId="0" fontId="9" fillId="3" borderId="0" xfId="0" applyFont="1" applyFill="1" applyAlignment="1" applyProtection="1">
      <alignment horizontal="center"/>
      <protection locked="0"/>
    </xf>
    <xf numFmtId="0" fontId="11" fillId="0" borderId="28" xfId="0" applyFont="1" applyBorder="1" applyAlignment="1">
      <alignment horizontal="center" vertical="center" wrapText="1"/>
    </xf>
    <xf numFmtId="0" fontId="11" fillId="0" borderId="28" xfId="0" applyFont="1" applyBorder="1" applyAlignment="1">
      <alignment horizontal="justify" vertical="center"/>
    </xf>
    <xf numFmtId="0" fontId="11" fillId="0" borderId="28" xfId="0" applyFont="1" applyBorder="1" applyAlignment="1">
      <alignment horizontal="center" vertical="center"/>
    </xf>
    <xf numFmtId="9" fontId="11" fillId="0" borderId="28" xfId="1" applyFont="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9" fontId="11" fillId="0" borderId="2" xfId="1" applyFont="1" applyBorder="1" applyAlignment="1" applyProtection="1">
      <alignment horizontal="center" vertical="center"/>
    </xf>
    <xf numFmtId="0" fontId="11" fillId="0" borderId="2" xfId="1" applyNumberFormat="1" applyFont="1" applyFill="1" applyBorder="1" applyAlignment="1" applyProtection="1">
      <alignment horizontal="center" vertical="center" wrapText="1"/>
    </xf>
    <xf numFmtId="164" fontId="0" fillId="0" borderId="19"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wrapText="1"/>
    </xf>
    <xf numFmtId="0" fontId="11" fillId="0" borderId="2" xfId="0" applyFont="1" applyBorder="1" applyAlignment="1">
      <alignment horizontal="center" vertical="center"/>
    </xf>
    <xf numFmtId="164" fontId="0" fillId="0" borderId="0" xfId="0" applyNumberFormat="1"/>
    <xf numFmtId="0" fontId="0" fillId="0" borderId="0" xfId="0" applyAlignment="1">
      <alignment vertical="center"/>
    </xf>
    <xf numFmtId="0" fontId="11" fillId="0" borderId="0" xfId="0" applyFont="1"/>
    <xf numFmtId="0" fontId="8" fillId="4" borderId="0" xfId="0" applyFont="1" applyFill="1" applyAlignment="1">
      <alignment horizontal="center" vertical="center"/>
    </xf>
    <xf numFmtId="0" fontId="11" fillId="6" borderId="2" xfId="0" applyFont="1" applyFill="1" applyBorder="1" applyAlignment="1">
      <alignment horizontal="center" vertical="center" wrapText="1"/>
    </xf>
    <xf numFmtId="0" fontId="0" fillId="5" borderId="2" xfId="0" applyFill="1" applyBorder="1" applyAlignment="1" applyProtection="1">
      <alignment horizontal="center" vertical="center" wrapText="1"/>
      <protection locked="0"/>
    </xf>
    <xf numFmtId="2" fontId="0" fillId="5" borderId="2" xfId="0" applyNumberFormat="1" applyFill="1" applyBorder="1" applyAlignment="1" applyProtection="1">
      <alignment horizontal="center" vertical="center" wrapText="1"/>
      <protection locked="0"/>
    </xf>
    <xf numFmtId="0" fontId="0" fillId="0" borderId="2" xfId="0" applyBorder="1" applyAlignment="1">
      <alignment horizontal="justify" vertical="center" wrapText="1"/>
    </xf>
    <xf numFmtId="0" fontId="0" fillId="0" borderId="2" xfId="0" applyBorder="1" applyAlignment="1">
      <alignment horizontal="justify" vertical="center"/>
    </xf>
    <xf numFmtId="2" fontId="0" fillId="0" borderId="2" xfId="0" applyNumberFormat="1" applyBorder="1" applyAlignment="1">
      <alignment horizontal="center" vertical="center"/>
    </xf>
    <xf numFmtId="0" fontId="0" fillId="0" borderId="2" xfId="0" quotePrefix="1" applyBorder="1" applyAlignment="1">
      <alignment horizontal="justify" vertical="center" wrapText="1"/>
    </xf>
    <xf numFmtId="0" fontId="0" fillId="0" borderId="2" xfId="0" quotePrefix="1" applyBorder="1" applyAlignment="1">
      <alignment horizontal="justify" vertical="center"/>
    </xf>
    <xf numFmtId="0" fontId="18" fillId="0" borderId="2" xfId="0" applyFont="1" applyBorder="1" applyAlignment="1">
      <alignment horizontal="justify" vertical="center"/>
    </xf>
    <xf numFmtId="0" fontId="0" fillId="0" borderId="1" xfId="0" applyBorder="1"/>
    <xf numFmtId="0" fontId="11" fillId="0" borderId="1" xfId="1" applyNumberFormat="1" applyFont="1" applyFill="1" applyBorder="1" applyAlignment="1" applyProtection="1">
      <alignment horizontal="center" vertical="center" wrapText="1"/>
    </xf>
    <xf numFmtId="2" fontId="0" fillId="0" borderId="24" xfId="0" applyNumberFormat="1" applyBorder="1" applyAlignment="1">
      <alignment horizontal="center" vertical="center"/>
    </xf>
    <xf numFmtId="0" fontId="18" fillId="0" borderId="2" xfId="0" quotePrefix="1" applyFont="1" applyBorder="1" applyAlignment="1">
      <alignment horizontal="justify" vertical="center" wrapText="1"/>
    </xf>
    <xf numFmtId="0" fontId="9" fillId="0" borderId="2" xfId="0" applyFont="1" applyBorder="1" applyAlignment="1">
      <alignment horizontal="justify" vertical="center"/>
    </xf>
    <xf numFmtId="0" fontId="11" fillId="0" borderId="28" xfId="1" applyNumberFormat="1" applyFont="1" applyFill="1" applyBorder="1" applyAlignment="1" applyProtection="1">
      <alignment horizontal="center" vertical="center" wrapText="1"/>
    </xf>
    <xf numFmtId="2" fontId="0" fillId="0" borderId="19" xfId="0" applyNumberFormat="1" applyBorder="1" applyAlignment="1">
      <alignment horizontal="center" vertical="center"/>
    </xf>
    <xf numFmtId="0" fontId="11" fillId="0" borderId="0" xfId="0" applyFont="1" applyAlignment="1">
      <alignment horizontal="justify" vertical="center"/>
    </xf>
    <xf numFmtId="0" fontId="11" fillId="0" borderId="0" xfId="0" applyFont="1" applyAlignment="1">
      <alignment horizontal="justify"/>
    </xf>
    <xf numFmtId="0" fontId="0" fillId="0" borderId="0" xfId="0" applyAlignment="1">
      <alignment horizontal="justify"/>
    </xf>
    <xf numFmtId="0" fontId="11" fillId="0" borderId="0" xfId="0" applyFont="1" applyAlignment="1">
      <alignment horizontal="center" vertical="center"/>
    </xf>
    <xf numFmtId="0" fontId="11" fillId="0" borderId="0" xfId="0" applyFont="1" applyAlignment="1" applyProtection="1">
      <alignment horizontal="justify"/>
      <protection locked="0"/>
    </xf>
    <xf numFmtId="0" fontId="11" fillId="0" borderId="0" xfId="0" applyFont="1" applyProtection="1">
      <protection locked="0"/>
    </xf>
    <xf numFmtId="0" fontId="0" fillId="0" borderId="0" xfId="0" applyAlignment="1" applyProtection="1">
      <alignment horizontal="center" vertical="center"/>
      <protection locked="0"/>
    </xf>
    <xf numFmtId="0" fontId="0" fillId="7" borderId="0" xfId="0" applyFill="1"/>
    <xf numFmtId="0" fontId="11" fillId="7" borderId="1" xfId="0" applyFont="1" applyFill="1" applyBorder="1" applyAlignment="1">
      <alignment horizontal="center" vertical="center" wrapText="1"/>
    </xf>
    <xf numFmtId="0" fontId="0" fillId="7" borderId="2" xfId="0" applyFill="1" applyBorder="1" applyAlignment="1">
      <alignment horizontal="justify" vertical="center" wrapText="1"/>
    </xf>
    <xf numFmtId="0" fontId="0" fillId="7" borderId="2" xfId="0" applyFill="1" applyBorder="1" applyAlignment="1">
      <alignment horizontal="justify" vertical="center"/>
    </xf>
    <xf numFmtId="2" fontId="0" fillId="7" borderId="2" xfId="0" applyNumberFormat="1" applyFill="1" applyBorder="1" applyAlignment="1">
      <alignment horizontal="center" vertical="center"/>
    </xf>
    <xf numFmtId="164" fontId="0" fillId="7" borderId="2" xfId="1" applyNumberFormat="1" applyFont="1" applyFill="1" applyBorder="1" applyAlignment="1" applyProtection="1">
      <alignment horizontal="center" vertical="center"/>
    </xf>
    <xf numFmtId="0" fontId="0" fillId="7" borderId="2" xfId="0" quotePrefix="1" applyFill="1" applyBorder="1" applyAlignment="1">
      <alignment horizontal="justify" vertical="center" wrapText="1"/>
    </xf>
    <xf numFmtId="0" fontId="0" fillId="7" borderId="3" xfId="0" applyFill="1" applyBorder="1" applyAlignment="1">
      <alignment horizontal="center" vertical="center"/>
    </xf>
    <xf numFmtId="0" fontId="0" fillId="7" borderId="2" xfId="0" quotePrefix="1" applyFill="1" applyBorder="1" applyAlignment="1">
      <alignment horizontal="justify" vertical="center"/>
    </xf>
    <xf numFmtId="0" fontId="0" fillId="7" borderId="1" xfId="0" applyFill="1" applyBorder="1" applyAlignment="1">
      <alignment horizontal="center" vertical="center"/>
    </xf>
    <xf numFmtId="0" fontId="11" fillId="7" borderId="27" xfId="0" applyFont="1" applyFill="1" applyBorder="1" applyAlignment="1">
      <alignment horizontal="center" vertical="center" wrapText="1"/>
    </xf>
    <xf numFmtId="0" fontId="0" fillId="8" borderId="2" xfId="0" applyFill="1" applyBorder="1" applyAlignment="1">
      <alignment horizontal="justify" vertical="center" wrapText="1"/>
    </xf>
    <xf numFmtId="0" fontId="0" fillId="8" borderId="2" xfId="0" applyFill="1" applyBorder="1" applyAlignment="1">
      <alignment horizontal="justify" vertical="center"/>
    </xf>
    <xf numFmtId="0" fontId="0" fillId="8" borderId="2" xfId="0" applyFill="1" applyBorder="1" applyAlignment="1">
      <alignment horizontal="center" vertical="center" wrapText="1"/>
    </xf>
    <xf numFmtId="2" fontId="0" fillId="8" borderId="2" xfId="0" applyNumberFormat="1" applyFill="1" applyBorder="1" applyAlignment="1">
      <alignment horizontal="center" vertical="center"/>
    </xf>
    <xf numFmtId="164" fontId="0" fillId="8" borderId="2" xfId="1" applyNumberFormat="1" applyFont="1" applyFill="1" applyBorder="1" applyAlignment="1" applyProtection="1">
      <alignment horizontal="center" vertical="center"/>
    </xf>
    <xf numFmtId="0" fontId="0" fillId="8" borderId="2" xfId="0" quotePrefix="1" applyFill="1" applyBorder="1" applyAlignment="1">
      <alignment horizontal="justify" vertical="center" wrapText="1"/>
    </xf>
    <xf numFmtId="0" fontId="0" fillId="8" borderId="0" xfId="0" applyFill="1"/>
    <xf numFmtId="0" fontId="0" fillId="8" borderId="2" xfId="0" quotePrefix="1" applyFill="1" applyBorder="1" applyAlignment="1">
      <alignment horizontal="justify" vertical="center"/>
    </xf>
    <xf numFmtId="0" fontId="18" fillId="8" borderId="2" xfId="0" applyFont="1" applyFill="1" applyBorder="1" applyAlignment="1">
      <alignment horizontal="justify" vertical="center"/>
    </xf>
    <xf numFmtId="0" fontId="32" fillId="0" borderId="0" xfId="0" applyFont="1"/>
    <xf numFmtId="2" fontId="0" fillId="6" borderId="2" xfId="0" applyNumberFormat="1" applyFill="1" applyBorder="1" applyAlignment="1">
      <alignment horizontal="center" vertical="center"/>
    </xf>
    <xf numFmtId="0" fontId="0" fillId="6" borderId="2" xfId="0" applyFill="1" applyBorder="1" applyAlignment="1">
      <alignment horizontal="center" vertical="center" wrapText="1"/>
    </xf>
    <xf numFmtId="164" fontId="0" fillId="6" borderId="2" xfId="1" applyNumberFormat="1" applyFont="1" applyFill="1" applyBorder="1" applyAlignment="1" applyProtection="1">
      <alignment horizontal="center" vertical="center"/>
    </xf>
    <xf numFmtId="2" fontId="0" fillId="6" borderId="13" xfId="0" applyNumberFormat="1" applyFill="1" applyBorder="1" applyAlignment="1">
      <alignment horizontal="center" vertical="center"/>
    </xf>
    <xf numFmtId="2" fontId="0" fillId="6" borderId="1" xfId="0" applyNumberFormat="1" applyFill="1" applyBorder="1" applyAlignment="1">
      <alignment horizontal="center" vertical="center"/>
    </xf>
    <xf numFmtId="2" fontId="0" fillId="6" borderId="19" xfId="0" applyNumberFormat="1" applyFill="1" applyBorder="1" applyAlignment="1">
      <alignment horizontal="center" vertical="center"/>
    </xf>
    <xf numFmtId="0" fontId="0" fillId="6" borderId="33" xfId="0" applyFill="1" applyBorder="1" applyAlignment="1">
      <alignment horizontal="justify" vertical="center"/>
    </xf>
    <xf numFmtId="0" fontId="0" fillId="2" borderId="2" xfId="0" applyFill="1" applyBorder="1" applyAlignment="1" applyProtection="1">
      <alignment horizontal="center" vertical="center" wrapText="1"/>
      <protection locked="0"/>
    </xf>
    <xf numFmtId="0" fontId="0" fillId="6" borderId="31" xfId="0" applyFill="1" applyBorder="1" applyAlignment="1">
      <alignment horizontal="center" vertical="center" wrapText="1"/>
    </xf>
    <xf numFmtId="0" fontId="0" fillId="6" borderId="31" xfId="0" applyFill="1" applyBorder="1" applyAlignment="1">
      <alignment horizontal="center" vertical="center"/>
    </xf>
    <xf numFmtId="0" fontId="0" fillId="6" borderId="4" xfId="0" applyFill="1" applyBorder="1" applyAlignment="1">
      <alignment horizontal="center" vertical="center" wrapText="1"/>
    </xf>
    <xf numFmtId="0" fontId="0" fillId="6" borderId="3" xfId="0" applyFill="1" applyBorder="1" applyAlignment="1">
      <alignment horizontal="center" vertical="center"/>
    </xf>
    <xf numFmtId="0" fontId="0" fillId="6" borderId="40" xfId="0" applyFill="1" applyBorder="1" applyAlignment="1">
      <alignment horizontal="center" vertical="center" wrapText="1"/>
    </xf>
    <xf numFmtId="0" fontId="0" fillId="6" borderId="2" xfId="0" applyFill="1" applyBorder="1" applyAlignment="1">
      <alignment horizontal="justify" vertical="center"/>
    </xf>
    <xf numFmtId="0" fontId="0" fillId="6" borderId="2" xfId="0" applyFill="1" applyBorder="1" applyAlignment="1">
      <alignment horizontal="justify" vertical="center" wrapText="1"/>
    </xf>
    <xf numFmtId="0" fontId="0" fillId="6" borderId="1" xfId="0" applyFill="1" applyBorder="1" applyAlignment="1">
      <alignment horizontal="center" vertical="center"/>
    </xf>
    <xf numFmtId="0" fontId="0" fillId="6" borderId="21" xfId="0" applyFill="1" applyBorder="1" applyAlignment="1">
      <alignment horizontal="center" vertical="center" wrapText="1"/>
    </xf>
    <xf numFmtId="0" fontId="0" fillId="6" borderId="21" xfId="0" applyFill="1" applyBorder="1" applyAlignment="1">
      <alignment horizontal="center" vertical="center"/>
    </xf>
    <xf numFmtId="0" fontId="11" fillId="2" borderId="2" xfId="0" applyFont="1" applyFill="1" applyBorder="1" applyAlignment="1">
      <alignment horizontal="justify" vertical="center" wrapText="1"/>
    </xf>
    <xf numFmtId="0" fontId="0" fillId="2" borderId="2" xfId="0" applyFill="1" applyBorder="1" applyAlignment="1">
      <alignment horizontal="justify" vertical="center" wrapText="1"/>
    </xf>
    <xf numFmtId="0" fontId="0" fillId="2" borderId="2" xfId="0" applyFill="1" applyBorder="1" applyAlignment="1">
      <alignment horizontal="justify" vertical="center"/>
    </xf>
    <xf numFmtId="0" fontId="0" fillId="2" borderId="2" xfId="0" applyFill="1" applyBorder="1" applyAlignment="1">
      <alignment horizontal="center" vertical="center" wrapText="1"/>
    </xf>
    <xf numFmtId="0" fontId="27" fillId="2" borderId="2" xfId="0" applyFont="1" applyFill="1" applyBorder="1" applyAlignment="1">
      <alignment horizontal="justify" vertical="center" wrapText="1"/>
    </xf>
    <xf numFmtId="0" fontId="11" fillId="2" borderId="2" xfId="0" applyFont="1" applyFill="1" applyBorder="1" applyAlignment="1">
      <alignment horizontal="justify" vertical="center"/>
    </xf>
    <xf numFmtId="0" fontId="18" fillId="2" borderId="2" xfId="0" applyFont="1" applyFill="1" applyBorder="1" applyAlignment="1">
      <alignment horizontal="center" vertical="center" wrapText="1"/>
    </xf>
    <xf numFmtId="0" fontId="0" fillId="2" borderId="13" xfId="0" applyFill="1" applyBorder="1" applyAlignment="1">
      <alignment horizontal="center" vertical="center" wrapText="1"/>
    </xf>
    <xf numFmtId="0" fontId="1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1" fillId="2" borderId="2" xfId="0" applyFont="1" applyFill="1" applyBorder="1" applyAlignment="1">
      <alignment horizontal="center" vertical="center" wrapText="1"/>
    </xf>
    <xf numFmtId="2" fontId="0" fillId="2" borderId="2" xfId="0" applyNumberFormat="1" applyFill="1" applyBorder="1" applyAlignment="1">
      <alignment horizontal="justify" vertical="center"/>
    </xf>
    <xf numFmtId="0" fontId="0" fillId="2" borderId="24" xfId="0" applyFill="1" applyBorder="1" applyAlignment="1">
      <alignment horizontal="center" vertical="center"/>
    </xf>
    <xf numFmtId="1" fontId="0" fillId="2" borderId="2" xfId="0" applyNumberFormat="1" applyFill="1" applyBorder="1" applyAlignment="1">
      <alignment horizontal="center" vertical="center" wrapText="1"/>
    </xf>
    <xf numFmtId="0" fontId="11" fillId="2" borderId="24" xfId="0" applyFont="1" applyFill="1" applyBorder="1" applyAlignment="1">
      <alignment horizontal="justify" vertical="center"/>
    </xf>
    <xf numFmtId="164" fontId="0" fillId="2" borderId="2" xfId="1" applyNumberFormat="1" applyFont="1" applyFill="1" applyBorder="1" applyAlignment="1" applyProtection="1">
      <alignment horizontal="center" vertical="center"/>
    </xf>
    <xf numFmtId="2" fontId="0" fillId="2" borderId="2" xfId="0" applyNumberFormat="1" applyFill="1" applyBorder="1" applyAlignment="1">
      <alignment horizontal="center" vertical="center"/>
    </xf>
    <xf numFmtId="0" fontId="11" fillId="2" borderId="1" xfId="0" applyFont="1" applyFill="1" applyBorder="1" applyAlignment="1">
      <alignment vertical="center"/>
    </xf>
    <xf numFmtId="0" fontId="0" fillId="2" borderId="1" xfId="0" applyFill="1" applyBorder="1" applyAlignment="1">
      <alignment vertical="center"/>
    </xf>
    <xf numFmtId="0" fontId="11" fillId="2" borderId="7" xfId="1" applyNumberFormat="1" applyFont="1" applyFill="1" applyBorder="1" applyAlignment="1" applyProtection="1">
      <alignment horizontal="left" vertical="center" wrapText="1"/>
    </xf>
    <xf numFmtId="0" fontId="0" fillId="2" borderId="19" xfId="0" applyFill="1" applyBorder="1" applyAlignment="1">
      <alignment vertical="center"/>
    </xf>
    <xf numFmtId="0" fontId="0" fillId="2" borderId="19" xfId="0"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7" xfId="0" applyFont="1" applyBorder="1" applyAlignment="1">
      <alignment horizontal="justify" vertical="center"/>
    </xf>
    <xf numFmtId="0" fontId="11" fillId="0" borderId="17" xfId="0" applyFont="1" applyBorder="1" applyAlignment="1">
      <alignment horizontal="center" vertical="center"/>
    </xf>
    <xf numFmtId="9" fontId="11" fillId="0" borderId="17" xfId="0" applyNumberFormat="1" applyFont="1" applyBorder="1" applyAlignment="1">
      <alignment horizontal="center" vertical="center"/>
    </xf>
    <xf numFmtId="0" fontId="11" fillId="0" borderId="17" xfId="0" applyFont="1" applyBorder="1" applyAlignment="1">
      <alignment horizontal="justify" vertical="center"/>
    </xf>
    <xf numFmtId="0" fontId="11" fillId="0" borderId="17" xfId="0" applyFont="1" applyBorder="1" applyAlignment="1">
      <alignment horizontal="justify" vertical="center" wrapText="1"/>
    </xf>
    <xf numFmtId="0" fontId="11"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5" fillId="0" borderId="1" xfId="0" applyFont="1" applyBorder="1" applyAlignment="1">
      <alignment horizontal="justify" vertical="center"/>
    </xf>
    <xf numFmtId="9" fontId="11"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0" fillId="0" borderId="4" xfId="0" applyBorder="1" applyAlignment="1">
      <alignment horizontal="center" vertical="center" wrapText="1"/>
    </xf>
    <xf numFmtId="164" fontId="0" fillId="0" borderId="4" xfId="1" applyNumberFormat="1"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11" fillId="0" borderId="13" xfId="1" applyNumberFormat="1" applyFont="1" applyFill="1" applyBorder="1" applyAlignment="1" applyProtection="1">
      <alignment horizontal="center" vertical="center" wrapText="1"/>
    </xf>
    <xf numFmtId="0" fontId="9" fillId="0" borderId="4" xfId="0" applyFont="1" applyBorder="1" applyAlignment="1">
      <alignment horizontal="center" vertical="center" wrapText="1"/>
    </xf>
    <xf numFmtId="0" fontId="0" fillId="0" borderId="1" xfId="0" applyBorder="1" applyAlignment="1">
      <alignment horizontal="center" vertical="center" wrapText="1"/>
    </xf>
    <xf numFmtId="0" fontId="0" fillId="6" borderId="2" xfId="0" applyFill="1" applyBorder="1" applyAlignment="1">
      <alignment horizontal="center" vertical="center"/>
    </xf>
    <xf numFmtId="0" fontId="11" fillId="2" borderId="24" xfId="0" applyFont="1" applyFill="1" applyBorder="1" applyAlignment="1">
      <alignment horizontal="justify" vertical="center" wrapText="1"/>
    </xf>
    <xf numFmtId="0" fontId="0" fillId="2" borderId="1" xfId="0" applyFill="1" applyBorder="1" applyAlignment="1">
      <alignment horizontal="justify" vertical="center"/>
    </xf>
    <xf numFmtId="164" fontId="11" fillId="2" borderId="2" xfId="1" applyNumberFormat="1" applyFont="1" applyFill="1" applyBorder="1" applyAlignment="1" applyProtection="1">
      <alignment horizontal="left" vertical="center" wrapText="1"/>
    </xf>
    <xf numFmtId="2" fontId="0" fillId="2" borderId="2" xfId="0" applyNumberFormat="1" applyFill="1" applyBorder="1" applyAlignment="1">
      <alignment horizontal="center" vertical="center" wrapText="1"/>
    </xf>
    <xf numFmtId="42" fontId="0" fillId="2" borderId="2" xfId="2" applyFont="1" applyFill="1" applyBorder="1" applyAlignment="1" applyProtection="1">
      <alignment horizontal="center" vertical="center" wrapText="1"/>
    </xf>
    <xf numFmtId="2" fontId="0" fillId="2" borderId="2" xfId="0" applyNumberFormat="1" applyFill="1" applyBorder="1" applyAlignment="1">
      <alignment horizontal="left" vertical="center" wrapText="1"/>
    </xf>
    <xf numFmtId="164" fontId="11" fillId="2" borderId="2" xfId="1" applyNumberFormat="1" applyFont="1" applyFill="1" applyBorder="1" applyAlignment="1" applyProtection="1">
      <alignment horizontal="justify" vertical="center" wrapText="1"/>
    </xf>
    <xf numFmtId="0" fontId="11" fillId="2" borderId="1" xfId="0" applyFont="1" applyFill="1" applyBorder="1" applyAlignment="1">
      <alignment horizontal="justify" vertical="center"/>
    </xf>
    <xf numFmtId="0" fontId="0" fillId="2" borderId="1" xfId="0" applyFill="1" applyBorder="1" applyAlignment="1">
      <alignment horizontal="justify" vertical="center" wrapText="1"/>
    </xf>
    <xf numFmtId="164" fontId="0" fillId="2" borderId="2" xfId="1" applyNumberFormat="1" applyFont="1" applyFill="1" applyBorder="1" applyAlignment="1" applyProtection="1">
      <alignment horizontal="justify" vertical="center"/>
    </xf>
    <xf numFmtId="2" fontId="0" fillId="6" borderId="24" xfId="0" applyNumberFormat="1" applyFill="1" applyBorder="1" applyAlignment="1">
      <alignment horizontal="center" vertical="center"/>
    </xf>
    <xf numFmtId="164" fontId="0" fillId="6" borderId="1" xfId="1" applyNumberFormat="1" applyFont="1" applyFill="1" applyBorder="1" applyAlignment="1" applyProtection="1">
      <alignment horizontal="center" vertical="center"/>
    </xf>
    <xf numFmtId="2" fontId="0" fillId="6" borderId="7" xfId="0" applyNumberFormat="1" applyFill="1" applyBorder="1" applyAlignment="1">
      <alignment horizontal="center" vertical="center"/>
    </xf>
    <xf numFmtId="164" fontId="0" fillId="6" borderId="7" xfId="1" applyNumberFormat="1" applyFont="1" applyFill="1" applyBorder="1" applyAlignment="1" applyProtection="1">
      <alignment horizontal="center" vertical="center"/>
    </xf>
    <xf numFmtId="0" fontId="11" fillId="2" borderId="28" xfId="0" applyFont="1" applyFill="1" applyBorder="1" applyAlignment="1">
      <alignment horizontal="center" vertical="center" wrapText="1"/>
    </xf>
    <xf numFmtId="0" fontId="11" fillId="2" borderId="28"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42" fontId="11" fillId="2" borderId="2" xfId="2" applyFont="1" applyFill="1" applyBorder="1" applyAlignment="1" applyProtection="1">
      <alignment horizontal="center" vertical="center" wrapText="1"/>
    </xf>
    <xf numFmtId="0" fontId="0" fillId="2" borderId="24" xfId="0" applyFill="1" applyBorder="1" applyAlignment="1">
      <alignment horizontal="justify" vertical="center"/>
    </xf>
    <xf numFmtId="0" fontId="11" fillId="2" borderId="24" xfId="0" applyFont="1" applyFill="1" applyBorder="1" applyAlignment="1">
      <alignment horizontal="left" vertical="center" wrapText="1"/>
    </xf>
    <xf numFmtId="0" fontId="11" fillId="2" borderId="19" xfId="0" applyFont="1" applyFill="1" applyBorder="1" applyAlignment="1">
      <alignment horizontal="center" vertical="center" wrapText="1"/>
    </xf>
    <xf numFmtId="41" fontId="0" fillId="2" borderId="24" xfId="4" applyFont="1"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2" borderId="2" xfId="0" applyFill="1" applyBorder="1" applyAlignment="1" applyProtection="1">
      <alignment horizontal="justify" vertical="center"/>
      <protection locked="0"/>
    </xf>
    <xf numFmtId="0" fontId="29" fillId="2" borderId="43" xfId="0" applyFont="1" applyFill="1" applyBorder="1" applyAlignment="1">
      <alignment horizontal="left" vertical="center" wrapText="1"/>
    </xf>
    <xf numFmtId="0" fontId="30" fillId="2" borderId="44" xfId="0" applyFont="1" applyFill="1" applyBorder="1" applyAlignment="1">
      <alignment horizontal="center" vertical="center"/>
    </xf>
    <xf numFmtId="1" fontId="0" fillId="2" borderId="2" xfId="1" applyNumberFormat="1" applyFont="1" applyFill="1" applyBorder="1" applyAlignment="1" applyProtection="1">
      <alignment horizontal="center" vertical="center" wrapText="1"/>
      <protection locked="0"/>
    </xf>
    <xf numFmtId="0" fontId="29" fillId="2" borderId="43" xfId="0" applyFont="1" applyFill="1" applyBorder="1" applyAlignment="1">
      <alignment horizontal="left" vertical="center"/>
    </xf>
    <xf numFmtId="0" fontId="30" fillId="2" borderId="44" xfId="0" applyFont="1" applyFill="1" applyBorder="1" applyAlignment="1">
      <alignment horizontal="center" vertical="center" wrapText="1"/>
    </xf>
    <xf numFmtId="0" fontId="0" fillId="2" borderId="2" xfId="0" applyFill="1" applyBorder="1" applyAlignment="1" applyProtection="1">
      <alignment horizontal="center" vertical="center"/>
      <protection locked="0"/>
    </xf>
    <xf numFmtId="1" fontId="0" fillId="2" borderId="2" xfId="1" applyNumberFormat="1" applyFont="1" applyFill="1" applyBorder="1" applyAlignment="1" applyProtection="1">
      <alignment horizontal="center" vertical="center"/>
      <protection locked="0"/>
    </xf>
    <xf numFmtId="1" fontId="0" fillId="2" borderId="24" xfId="0" applyNumberForma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6" borderId="7" xfId="0" applyFill="1" applyBorder="1" applyAlignment="1">
      <alignment horizontal="center" vertical="center" wrapText="1"/>
    </xf>
    <xf numFmtId="2" fontId="0" fillId="0" borderId="0" xfId="0" applyNumberFormat="1" applyAlignment="1">
      <alignment horizontal="center" vertical="center"/>
    </xf>
    <xf numFmtId="164" fontId="0" fillId="0" borderId="0" xfId="1" applyNumberFormat="1" applyFont="1" applyFill="1" applyBorder="1" applyAlignment="1" applyProtection="1">
      <alignment horizontal="center" vertical="center"/>
    </xf>
    <xf numFmtId="0" fontId="11" fillId="0" borderId="0" xfId="0" applyFont="1" applyAlignment="1">
      <alignment horizontal="center" vertical="center" wrapText="1"/>
    </xf>
    <xf numFmtId="0" fontId="15" fillId="0" borderId="0" xfId="0" applyFont="1" applyAlignment="1">
      <alignment horizontal="justify" vertical="center"/>
    </xf>
    <xf numFmtId="9" fontId="11" fillId="0" borderId="0" xfId="0" applyNumberFormat="1" applyFont="1" applyAlignment="1">
      <alignment horizontal="center" vertical="center"/>
    </xf>
    <xf numFmtId="0" fontId="11" fillId="0" borderId="0" xfId="0" applyFont="1" applyAlignment="1">
      <alignment horizontal="justify" vertical="center" wrapText="1"/>
    </xf>
    <xf numFmtId="0" fontId="1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left" vertical="center" wrapText="1"/>
    </xf>
    <xf numFmtId="0" fontId="9" fillId="0" borderId="0" xfId="0" applyFont="1"/>
    <xf numFmtId="0" fontId="11" fillId="0" borderId="4" xfId="0" applyFont="1" applyBorder="1" applyAlignment="1">
      <alignment horizontal="justify" vertical="center"/>
    </xf>
    <xf numFmtId="0" fontId="11" fillId="8" borderId="4" xfId="0" applyFont="1" applyFill="1" applyBorder="1" applyAlignment="1">
      <alignment horizontal="justify" vertical="center"/>
    </xf>
    <xf numFmtId="0" fontId="11" fillId="7" borderId="4" xfId="0" applyFont="1" applyFill="1" applyBorder="1" applyAlignment="1">
      <alignment horizontal="justify" vertical="center"/>
    </xf>
    <xf numFmtId="0" fontId="11" fillId="0" borderId="4" xfId="0" applyFont="1" applyBorder="1" applyAlignment="1">
      <alignment horizontal="justify" vertical="center" wrapText="1"/>
    </xf>
    <xf numFmtId="0" fontId="11" fillId="7" borderId="4" xfId="0" applyFont="1" applyFill="1" applyBorder="1" applyAlignment="1">
      <alignment horizontal="justify" vertical="center" wrapText="1"/>
    </xf>
    <xf numFmtId="0" fontId="11" fillId="2" borderId="30" xfId="0" applyFont="1" applyFill="1" applyBorder="1" applyAlignment="1">
      <alignment horizontal="justify" vertical="center" wrapText="1"/>
    </xf>
    <xf numFmtId="0" fontId="1" fillId="6" borderId="2" xfId="1" applyNumberFormat="1" applyFont="1" applyFill="1" applyBorder="1" applyAlignment="1" applyProtection="1">
      <alignment horizontal="center" vertical="center" wrapText="1"/>
    </xf>
    <xf numFmtId="0" fontId="1" fillId="6" borderId="13" xfId="1" applyNumberFormat="1" applyFont="1" applyFill="1" applyBorder="1" applyAlignment="1" applyProtection="1">
      <alignment horizontal="center" vertical="center" wrapText="1"/>
    </xf>
    <xf numFmtId="0" fontId="1" fillId="6" borderId="1" xfId="1" applyNumberFormat="1" applyFont="1" applyFill="1" applyBorder="1" applyAlignment="1" applyProtection="1">
      <alignment horizontal="center" vertical="center" wrapText="1"/>
    </xf>
    <xf numFmtId="0" fontId="1" fillId="6" borderId="28" xfId="1" applyNumberFormat="1" applyFont="1" applyFill="1" applyBorder="1" applyAlignment="1" applyProtection="1">
      <alignment horizontal="center" vertical="center" wrapText="1"/>
    </xf>
    <xf numFmtId="0" fontId="1" fillId="6" borderId="7" xfId="1" applyNumberFormat="1" applyFont="1" applyFill="1" applyBorder="1" applyAlignment="1" applyProtection="1">
      <alignment horizontal="center" vertical="center" wrapText="1"/>
    </xf>
    <xf numFmtId="2" fontId="0" fillId="6" borderId="33" xfId="0" applyNumberFormat="1" applyFill="1" applyBorder="1" applyAlignment="1">
      <alignment horizontal="justify" vertical="center" wrapText="1"/>
    </xf>
    <xf numFmtId="44" fontId="11" fillId="6" borderId="2" xfId="0" applyNumberFormat="1" applyFont="1" applyFill="1" applyBorder="1" applyAlignment="1">
      <alignment horizontal="center" vertical="center" wrapText="1"/>
    </xf>
    <xf numFmtId="0" fontId="29" fillId="2" borderId="50" xfId="0" applyFont="1" applyFill="1" applyBorder="1" applyAlignment="1">
      <alignment horizontal="justify" vertical="center" wrapText="1"/>
    </xf>
    <xf numFmtId="0" fontId="31" fillId="2" borderId="50" xfId="0" applyFont="1" applyFill="1" applyBorder="1" applyAlignment="1">
      <alignment horizontal="justify" vertical="center" wrapText="1"/>
    </xf>
    <xf numFmtId="0" fontId="31" fillId="2" borderId="43" xfId="0" applyFont="1" applyFill="1" applyBorder="1" applyAlignment="1">
      <alignment horizontal="left" vertical="center"/>
    </xf>
    <xf numFmtId="0" fontId="31" fillId="2" borderId="43" xfId="0" applyFont="1" applyFill="1" applyBorder="1" applyAlignment="1">
      <alignment horizontal="left" vertical="center" wrapText="1"/>
    </xf>
    <xf numFmtId="0" fontId="1" fillId="6" borderId="4" xfId="1" applyNumberFormat="1" applyFont="1" applyFill="1" applyBorder="1" applyAlignment="1" applyProtection="1">
      <alignment horizontal="center" vertical="center" wrapText="1"/>
    </xf>
    <xf numFmtId="0" fontId="0" fillId="6" borderId="46" xfId="0" applyFill="1" applyBorder="1" applyAlignment="1">
      <alignment horizontal="justify" vertical="center" wrapText="1"/>
    </xf>
    <xf numFmtId="164" fontId="31" fillId="2" borderId="50" xfId="0" applyNumberFormat="1" applyFont="1" applyFill="1" applyBorder="1" applyAlignment="1">
      <alignment horizontal="justify" vertical="center" wrapText="1"/>
    </xf>
    <xf numFmtId="0" fontId="0" fillId="6" borderId="33" xfId="0" applyFill="1" applyBorder="1" applyAlignment="1">
      <alignment horizontal="justify" vertical="center" wrapText="1"/>
    </xf>
    <xf numFmtId="2" fontId="0" fillId="7" borderId="2" xfId="0" applyNumberFormat="1" applyFill="1" applyBorder="1" applyAlignment="1">
      <alignment horizontal="center" vertical="center" wrapText="1"/>
    </xf>
    <xf numFmtId="164" fontId="0" fillId="2" borderId="2" xfId="1" applyNumberFormat="1" applyFont="1" applyFill="1" applyBorder="1" applyAlignment="1" applyProtection="1">
      <alignment horizontal="justify" vertical="center" wrapText="1"/>
    </xf>
    <xf numFmtId="0" fontId="11" fillId="2" borderId="2" xfId="0" applyFont="1" applyFill="1" applyBorder="1" applyAlignment="1">
      <alignment horizontal="justify" vertical="center" wrapText="1"/>
    </xf>
    <xf numFmtId="0" fontId="2" fillId="0" borderId="0" xfId="0" applyFont="1"/>
    <xf numFmtId="0" fontId="8" fillId="0" borderId="0" xfId="0" applyFont="1"/>
    <xf numFmtId="0" fontId="8" fillId="0" borderId="0" xfId="0" applyFont="1" applyAlignment="1">
      <alignment horizontal="center" vertical="center"/>
    </xf>
    <xf numFmtId="0" fontId="34" fillId="0" borderId="0" xfId="0" applyFont="1"/>
    <xf numFmtId="0" fontId="9" fillId="0" borderId="0" xfId="0" applyFont="1" applyAlignment="1">
      <alignment horizontal="justify" vertical="center" wrapText="1"/>
    </xf>
    <xf numFmtId="0" fontId="1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vertical="center" wrapText="1"/>
    </xf>
    <xf numFmtId="15" fontId="0" fillId="0" borderId="0" xfId="0" applyNumberFormat="1" applyAlignment="1">
      <alignment horizontal="justify" vertical="top" wrapText="1"/>
    </xf>
    <xf numFmtId="0" fontId="8" fillId="4" borderId="1" xfId="0" applyFont="1" applyFill="1" applyBorder="1" applyAlignment="1">
      <alignment horizontal="center" vertical="center" textRotation="90"/>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top" wrapText="1"/>
    </xf>
    <xf numFmtId="0" fontId="0" fillId="0" borderId="1" xfId="0" applyBorder="1" applyAlignment="1">
      <alignment horizontal="justify" vertical="top"/>
    </xf>
    <xf numFmtId="0" fontId="0" fillId="0" borderId="0" xfId="0" applyAlignment="1">
      <alignment horizontal="center" vertical="center"/>
    </xf>
    <xf numFmtId="0" fontId="2" fillId="0" borderId="0" xfId="0" applyFont="1" applyAlignment="1">
      <alignment horizontal="justify" vertical="center" wrapText="1"/>
    </xf>
    <xf numFmtId="0" fontId="0" fillId="6" borderId="45" xfId="0" applyFill="1" applyBorder="1" applyAlignment="1">
      <alignment horizontal="justify" vertical="center"/>
    </xf>
    <xf numFmtId="0" fontId="0" fillId="6" borderId="33" xfId="0" applyFill="1" applyBorder="1" applyAlignment="1">
      <alignment horizontal="justify" vertical="center"/>
    </xf>
    <xf numFmtId="0" fontId="11" fillId="2" borderId="28" xfId="0" applyFont="1" applyFill="1" applyBorder="1" applyAlignment="1">
      <alignment vertical="center" wrapText="1"/>
    </xf>
    <xf numFmtId="0" fontId="11" fillId="2" borderId="2" xfId="0" applyFont="1" applyFill="1" applyBorder="1" applyAlignment="1">
      <alignment vertical="center" wrapText="1"/>
    </xf>
    <xf numFmtId="0" fontId="0" fillId="6" borderId="45" xfId="0" applyFill="1" applyBorder="1" applyAlignment="1">
      <alignment horizontal="justify" vertical="center" wrapText="1"/>
    </xf>
    <xf numFmtId="0" fontId="0" fillId="6" borderId="20" xfId="0" applyFill="1" applyBorder="1" applyAlignment="1">
      <alignment horizontal="justify" vertical="center"/>
    </xf>
    <xf numFmtId="0" fontId="28" fillId="3" borderId="17"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11" fillId="2" borderId="28"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28" fillId="3" borderId="34"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justify" vertical="center" wrapText="1"/>
    </xf>
    <xf numFmtId="0" fontId="2" fillId="0" borderId="1" xfId="0" applyFont="1" applyBorder="1" applyAlignment="1">
      <alignment horizontal="left"/>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2"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25" fillId="2" borderId="1" xfId="3" applyFill="1" applyBorder="1" applyAlignment="1" applyProtection="1">
      <alignment horizontal="center" vertical="center"/>
    </xf>
    <xf numFmtId="0" fontId="3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32"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2" xfId="0" applyFont="1" applyFill="1" applyBorder="1" applyAlignment="1">
      <alignment horizontal="center" vertical="center"/>
    </xf>
    <xf numFmtId="0" fontId="28" fillId="2" borderId="17"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7" xfId="0" applyFont="1" applyFill="1" applyBorder="1" applyAlignment="1">
      <alignment horizontal="center" vertical="center"/>
    </xf>
    <xf numFmtId="0" fontId="28" fillId="2" borderId="18" xfId="0" applyFont="1" applyFill="1" applyBorder="1" applyAlignment="1">
      <alignment horizontal="center" vertical="center" wrapText="1"/>
    </xf>
    <xf numFmtId="0" fontId="28" fillId="2" borderId="21" xfId="0" applyFont="1" applyFill="1" applyBorder="1" applyAlignment="1">
      <alignment horizontal="center" vertical="center"/>
    </xf>
    <xf numFmtId="0" fontId="28" fillId="3" borderId="1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xf>
    <xf numFmtId="0" fontId="28" fillId="3" borderId="19" xfId="0" applyFont="1" applyFill="1" applyBorder="1" applyAlignment="1">
      <alignment horizontal="center" vertical="center"/>
    </xf>
    <xf numFmtId="0" fontId="33" fillId="3" borderId="14"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9" xfId="0" applyFont="1" applyBorder="1" applyAlignment="1">
      <alignment horizontal="center" vertical="center" wrapText="1"/>
    </xf>
    <xf numFmtId="0" fontId="15" fillId="0" borderId="28" xfId="0" applyFont="1" applyBorder="1" applyAlignment="1">
      <alignment horizontal="justify" vertical="center"/>
    </xf>
    <xf numFmtId="0" fontId="15" fillId="0" borderId="19" xfId="0" applyFont="1" applyBorder="1" applyAlignment="1">
      <alignment horizontal="justify" vertical="center"/>
    </xf>
    <xf numFmtId="0" fontId="11" fillId="0" borderId="28" xfId="0" applyFont="1" applyBorder="1" applyAlignment="1">
      <alignment horizontal="center" vertical="center"/>
    </xf>
    <xf numFmtId="0" fontId="11" fillId="0" borderId="19" xfId="0" applyFont="1" applyBorder="1" applyAlignment="1">
      <alignment horizontal="center" vertical="center"/>
    </xf>
    <xf numFmtId="9" fontId="11" fillId="0" borderId="28" xfId="0" applyNumberFormat="1" applyFont="1" applyBorder="1" applyAlignment="1">
      <alignment horizontal="center" vertical="center"/>
    </xf>
    <xf numFmtId="9" fontId="11" fillId="0" borderId="19" xfId="0" applyNumberFormat="1" applyFont="1" applyBorder="1" applyAlignment="1">
      <alignment horizontal="center" vertical="center"/>
    </xf>
    <xf numFmtId="0" fontId="11" fillId="0" borderId="13" xfId="0" applyFont="1" applyBorder="1" applyAlignment="1">
      <alignment horizontal="center" vertical="center"/>
    </xf>
    <xf numFmtId="9" fontId="11" fillId="0" borderId="13" xfId="0" applyNumberFormat="1" applyFont="1" applyBorder="1" applyAlignment="1">
      <alignment horizontal="center" vertical="center"/>
    </xf>
    <xf numFmtId="0" fontId="11" fillId="0" borderId="13" xfId="0" applyFont="1" applyBorder="1" applyAlignment="1">
      <alignment horizontal="center" vertical="center" wrapText="1"/>
    </xf>
    <xf numFmtId="0" fontId="0" fillId="2" borderId="28" xfId="0" applyFill="1" applyBorder="1" applyAlignment="1">
      <alignment horizontal="justify" vertical="center"/>
    </xf>
    <xf numFmtId="0" fontId="0" fillId="2" borderId="2" xfId="0" applyFill="1" applyBorder="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1" fillId="2" borderId="1" xfId="0" applyFont="1" applyFill="1" applyBorder="1" applyAlignment="1">
      <alignment horizontal="justify" vertical="center" wrapText="1"/>
    </xf>
    <xf numFmtId="0" fontId="11" fillId="0" borderId="28" xfId="0" applyFont="1" applyBorder="1" applyAlignment="1">
      <alignment horizontal="justify" vertical="center" wrapText="1"/>
    </xf>
    <xf numFmtId="0" fontId="11" fillId="0" borderId="19" xfId="0" applyFont="1" applyBorder="1" applyAlignment="1">
      <alignment horizontal="justify" vertical="center"/>
    </xf>
    <xf numFmtId="0" fontId="0" fillId="0" borderId="28" xfId="0" applyBorder="1" applyAlignment="1">
      <alignment horizontal="justify" vertical="center" wrapText="1"/>
    </xf>
    <xf numFmtId="0" fontId="0" fillId="0" borderId="19" xfId="0" applyBorder="1" applyAlignment="1">
      <alignment horizontal="justify" vertical="center"/>
    </xf>
    <xf numFmtId="0" fontId="11" fillId="0" borderId="28"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0" fillId="2" borderId="1" xfId="0" applyFill="1" applyBorder="1" applyAlignment="1">
      <alignment horizontal="justify" vertical="center"/>
    </xf>
    <xf numFmtId="0" fontId="0" fillId="2" borderId="41" xfId="0" applyFill="1" applyBorder="1" applyAlignment="1">
      <alignment horizontal="justify" vertical="center" wrapText="1"/>
    </xf>
    <xf numFmtId="0" fontId="0" fillId="2" borderId="2" xfId="0" applyFill="1" applyBorder="1" applyAlignment="1">
      <alignment horizontal="justify" vertical="center" wrapText="1"/>
    </xf>
    <xf numFmtId="0" fontId="11" fillId="0" borderId="28" xfId="0" applyFont="1" applyBorder="1" applyAlignment="1">
      <alignment horizontal="justify" vertical="center"/>
    </xf>
    <xf numFmtId="0" fontId="11" fillId="0" borderId="13" xfId="0" applyFont="1" applyBorder="1" applyAlignment="1">
      <alignment horizontal="justify" vertical="center"/>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11" fillId="2" borderId="13" xfId="0" applyFont="1" applyFill="1" applyBorder="1" applyAlignment="1">
      <alignment horizontal="justify" vertical="center"/>
    </xf>
    <xf numFmtId="0" fontId="11" fillId="0" borderId="19" xfId="0" applyFont="1" applyBorder="1" applyAlignment="1">
      <alignment horizontal="justify"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9" fontId="11" fillId="0" borderId="1" xfId="0" applyNumberFormat="1" applyFont="1" applyBorder="1" applyAlignment="1">
      <alignment horizontal="center" vertical="center"/>
    </xf>
    <xf numFmtId="9" fontId="11" fillId="0" borderId="2"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justify" vertical="center"/>
    </xf>
    <xf numFmtId="0" fontId="11" fillId="0" borderId="2" xfId="0" applyFont="1" applyBorder="1" applyAlignment="1">
      <alignment horizontal="justify" vertical="center"/>
    </xf>
    <xf numFmtId="0" fontId="11" fillId="0" borderId="42" xfId="0" applyFont="1" applyBorder="1" applyAlignment="1">
      <alignment horizontal="center" vertical="center" wrapText="1"/>
    </xf>
    <xf numFmtId="0" fontId="15" fillId="0" borderId="13" xfId="0" applyFont="1" applyBorder="1" applyAlignment="1">
      <alignment horizontal="justify" vertical="center"/>
    </xf>
    <xf numFmtId="0" fontId="11" fillId="0" borderId="49" xfId="0" applyFont="1" applyBorder="1" applyAlignment="1">
      <alignment horizontal="justify" vertical="center"/>
    </xf>
    <xf numFmtId="0" fontId="11" fillId="0" borderId="4" xfId="0" applyFont="1" applyBorder="1" applyAlignment="1">
      <alignment horizontal="justify" vertical="center"/>
    </xf>
    <xf numFmtId="0" fontId="11" fillId="0" borderId="21" xfId="0" applyFont="1" applyBorder="1" applyAlignment="1">
      <alignment horizontal="justify" vertical="center"/>
    </xf>
    <xf numFmtId="0" fontId="11" fillId="2" borderId="1" xfId="0" applyFont="1" applyFill="1" applyBorder="1" applyAlignment="1">
      <alignment horizontal="justify" vertical="center"/>
    </xf>
    <xf numFmtId="0" fontId="11" fillId="2" borderId="2" xfId="0" applyFont="1" applyFill="1" applyBorder="1" applyAlignment="1">
      <alignment horizontal="justify" vertical="center"/>
    </xf>
    <xf numFmtId="0" fontId="11" fillId="2" borderId="1" xfId="0" applyFont="1" applyFill="1" applyBorder="1" applyAlignment="1">
      <alignment horizontal="center" vertical="center" wrapText="1"/>
    </xf>
    <xf numFmtId="0" fontId="0" fillId="0" borderId="28" xfId="0" quotePrefix="1" applyBorder="1" applyAlignment="1">
      <alignment horizontal="justify" vertical="center" wrapText="1"/>
    </xf>
    <xf numFmtId="0" fontId="11" fillId="0" borderId="28"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0" fillId="0" borderId="28" xfId="0" applyBorder="1" applyAlignment="1">
      <alignment horizontal="justify" vertical="center"/>
    </xf>
    <xf numFmtId="0" fontId="0" fillId="0" borderId="2" xfId="0" applyBorder="1" applyAlignment="1">
      <alignment horizontal="justify" vertical="center"/>
    </xf>
    <xf numFmtId="0" fontId="0" fillId="2" borderId="27" xfId="0" applyFill="1" applyBorder="1" applyAlignment="1">
      <alignment horizontal="center" vertical="center" wrapText="1"/>
    </xf>
    <xf numFmtId="0" fontId="0" fillId="2" borderId="2" xfId="0" applyFill="1" applyBorder="1" applyAlignment="1">
      <alignment horizontal="center" vertical="center" wrapText="1"/>
    </xf>
    <xf numFmtId="164" fontId="11" fillId="2" borderId="28" xfId="1" applyNumberFormat="1" applyFont="1" applyFill="1" applyBorder="1" applyAlignment="1" applyProtection="1">
      <alignment horizontal="justify" vertical="center" wrapText="1"/>
    </xf>
    <xf numFmtId="164" fontId="11" fillId="2" borderId="19" xfId="1" applyNumberFormat="1" applyFont="1" applyFill="1" applyBorder="1" applyAlignment="1" applyProtection="1">
      <alignment horizontal="justify" vertical="center" wrapText="1"/>
    </xf>
    <xf numFmtId="0" fontId="0" fillId="2" borderId="28" xfId="0" applyFill="1" applyBorder="1" applyAlignment="1">
      <alignment horizontal="left" vertical="center" wrapText="1"/>
    </xf>
    <xf numFmtId="0" fontId="0" fillId="2" borderId="19" xfId="0" applyFill="1" applyBorder="1" applyAlignment="1">
      <alignment horizontal="left" vertical="center" wrapText="1"/>
    </xf>
    <xf numFmtId="0" fontId="0" fillId="2" borderId="28" xfId="0" applyFill="1" applyBorder="1" applyAlignment="1">
      <alignment horizontal="center" vertical="center"/>
    </xf>
    <xf numFmtId="0" fontId="0" fillId="2" borderId="19" xfId="0" applyFill="1" applyBorder="1" applyAlignment="1">
      <alignment horizontal="center" vertical="center"/>
    </xf>
    <xf numFmtId="0" fontId="0" fillId="2" borderId="28" xfId="0" applyFill="1" applyBorder="1" applyAlignment="1">
      <alignment horizontal="justify" vertical="center" wrapText="1"/>
    </xf>
    <xf numFmtId="0" fontId="11" fillId="0" borderId="38" xfId="0" applyFont="1" applyBorder="1" applyAlignment="1">
      <alignment horizontal="center" vertical="center" wrapText="1"/>
    </xf>
    <xf numFmtId="0" fontId="15" fillId="0" borderId="1" xfId="0" applyFont="1" applyBorder="1" applyAlignment="1">
      <alignment horizontal="justify" vertical="center"/>
    </xf>
    <xf numFmtId="0" fontId="15" fillId="0" borderId="2" xfId="0" applyFont="1" applyBorder="1" applyAlignment="1">
      <alignment horizontal="justify" vertical="center"/>
    </xf>
    <xf numFmtId="0" fontId="11" fillId="2" borderId="28" xfId="0" applyFont="1" applyFill="1" applyBorder="1" applyAlignment="1">
      <alignment horizontal="justify" vertical="center"/>
    </xf>
    <xf numFmtId="0" fontId="11" fillId="2" borderId="19" xfId="0" applyFont="1" applyFill="1" applyBorder="1" applyAlignment="1">
      <alignment horizontal="justify" vertical="center"/>
    </xf>
    <xf numFmtId="0" fontId="11" fillId="8" borderId="49" xfId="0" applyFont="1" applyFill="1" applyBorder="1" applyAlignment="1">
      <alignment horizontal="justify" vertical="center" wrapText="1"/>
    </xf>
    <xf numFmtId="0" fontId="11" fillId="8" borderId="4" xfId="0" applyFont="1" applyFill="1" applyBorder="1" applyAlignment="1">
      <alignment horizontal="justify" vertical="center"/>
    </xf>
    <xf numFmtId="0" fontId="11" fillId="2" borderId="13"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13"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27" xfId="0" applyFont="1" applyFill="1" applyBorder="1" applyAlignment="1">
      <alignment horizontal="center" vertical="center"/>
    </xf>
    <xf numFmtId="0" fontId="6" fillId="0" borderId="0" xfId="0" applyFont="1" applyAlignment="1">
      <alignment horizontal="center" vertical="center"/>
    </xf>
    <xf numFmtId="0" fontId="8" fillId="4" borderId="0" xfId="0" applyFont="1" applyFill="1" applyAlignment="1">
      <alignment horizontal="center"/>
    </xf>
    <xf numFmtId="0" fontId="14" fillId="0" borderId="0" xfId="0" applyFont="1" applyAlignment="1">
      <alignment horizontal="center"/>
    </xf>
    <xf numFmtId="0" fontId="5" fillId="0" borderId="0" xfId="0" applyFont="1" applyAlignment="1">
      <alignment horizontal="center" wrapText="1"/>
    </xf>
    <xf numFmtId="0" fontId="8" fillId="4" borderId="2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 xfId="0" applyFont="1" applyFill="1" applyBorder="1" applyAlignment="1">
      <alignment horizontal="center" vertical="center"/>
    </xf>
    <xf numFmtId="0" fontId="6" fillId="4" borderId="3" xfId="0" applyFont="1" applyFill="1" applyBorder="1" applyAlignment="1">
      <alignment horizontal="center"/>
    </xf>
    <xf numFmtId="0" fontId="6" fillId="4" borderId="29" xfId="0" applyFont="1" applyFill="1" applyBorder="1" applyAlignment="1">
      <alignment horizontal="center"/>
    </xf>
    <xf numFmtId="0" fontId="6" fillId="4" borderId="27" xfId="0" applyFont="1" applyFill="1" applyBorder="1" applyAlignment="1">
      <alignment horizontal="center"/>
    </xf>
    <xf numFmtId="9" fontId="11" fillId="0" borderId="28" xfId="1" applyFont="1" applyBorder="1" applyAlignment="1" applyProtection="1">
      <alignment horizontal="center" vertical="center"/>
    </xf>
    <xf numFmtId="9" fontId="11" fillId="0" borderId="2" xfId="1" applyFont="1" applyBorder="1" applyAlignment="1" applyProtection="1">
      <alignment horizontal="center" vertical="center"/>
    </xf>
    <xf numFmtId="164" fontId="1" fillId="6" borderId="28" xfId="1" applyNumberFormat="1" applyFont="1" applyFill="1" applyBorder="1" applyAlignment="1" applyProtection="1">
      <alignment horizontal="center" vertical="center"/>
    </xf>
    <xf numFmtId="164" fontId="1" fillId="6" borderId="2" xfId="1" applyNumberFormat="1" applyFont="1" applyFill="1" applyBorder="1" applyAlignment="1" applyProtection="1">
      <alignment horizontal="center" vertical="center"/>
    </xf>
  </cellXfs>
  <cellStyles count="5">
    <cellStyle name="Hipervínculo" xfId="3" builtinId="8"/>
    <cellStyle name="Millares [0]" xfId="4" builtinId="6"/>
    <cellStyle name="Moneda [0]" xfId="2" builtinId="7"/>
    <cellStyle name="Normal" xfId="0" builtinId="0"/>
    <cellStyle name="Porcentaje" xfId="1" builtinId="5"/>
  </cellStyles>
  <dxfs count="189">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4" formatCode="#,##0.00"/>
    </dxf>
    <dxf>
      <numFmt numFmtId="14"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14" formatCode="0.00%"/>
    </dxf>
    <dxf>
      <numFmt numFmtId="2" formatCode="0.00"/>
    </dxf>
    <dxf>
      <numFmt numFmtId="3" formatCode="#,##0"/>
    </dxf>
    <dxf>
      <numFmt numFmtId="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89803486743037E-2"/>
          <c:y val="0.10319917440660474"/>
          <c:w val="0.93305523298645709"/>
          <c:h val="0.80103914255300135"/>
        </c:manualLayout>
      </c:layout>
      <c:barChart>
        <c:barDir val="col"/>
        <c:grouping val="clustered"/>
        <c:varyColors val="0"/>
        <c:ser>
          <c:idx val="1"/>
          <c:order val="0"/>
          <c:spPr>
            <a:solidFill>
              <a:schemeClr val="accent4">
                <a:lumMod val="40000"/>
                <a:lumOff val="60000"/>
              </a:schemeClr>
            </a:solidFill>
            <a:ln>
              <a:solidFill>
                <a:schemeClr val="tx1"/>
              </a:solidFill>
            </a:ln>
          </c:spPr>
          <c:invertIfNegative val="0"/>
          <c:dLbls>
            <c:spPr>
              <a:noFill/>
              <a:ln>
                <a:noFill/>
              </a:ln>
              <a:effectLst/>
            </c:spPr>
            <c:txPr>
              <a:bodyPr rot="-5400000" vert="horz" wrap="square" lIns="38100" tIns="19050" rIns="38100" bIns="19050" anchor="ctr">
                <a:spAutoFit/>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Evaluación!$AA$23:$AA$53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Evaluación!$AB$23:$AB$53</c:f>
              <c:numCache>
                <c:formatCode>0.0%</c:formatCode>
                <c:ptCount val="31"/>
                <c:pt idx="0">
                  <c:v>1</c:v>
                </c:pt>
                <c:pt idx="1">
                  <c:v>1</c:v>
                </c:pt>
                <c:pt idx="2">
                  <c:v>1</c:v>
                </c:pt>
                <c:pt idx="3">
                  <c:v>1</c:v>
                </c:pt>
                <c:pt idx="4">
                  <c:v>1</c:v>
                </c:pt>
                <c:pt idx="5">
                  <c:v>0.97402279132459257</c:v>
                </c:pt>
                <c:pt idx="6">
                  <c:v>1</c:v>
                </c:pt>
                <c:pt idx="7">
                  <c:v>0.99939923903611239</c:v>
                </c:pt>
                <c:pt idx="8">
                  <c:v>0.75</c:v>
                </c:pt>
                <c:pt idx="9">
                  <c:v>1</c:v>
                </c:pt>
                <c:pt idx="10">
                  <c:v>1</c:v>
                </c:pt>
                <c:pt idx="11">
                  <c:v>1</c:v>
                </c:pt>
                <c:pt idx="12">
                  <c:v>1</c:v>
                </c:pt>
                <c:pt idx="13">
                  <c:v>1</c:v>
                </c:pt>
                <c:pt idx="14">
                  <c:v>0.1428050517867552</c:v>
                </c:pt>
                <c:pt idx="15">
                  <c:v>0.71810342807668193</c:v>
                </c:pt>
                <c:pt idx="16">
                  <c:v>0.63297872340425532</c:v>
                </c:pt>
                <c:pt idx="17">
                  <c:v>1</c:v>
                </c:pt>
                <c:pt idx="18">
                  <c:v>0.89489355193036435</c:v>
                </c:pt>
                <c:pt idx="19">
                  <c:v>0</c:v>
                </c:pt>
                <c:pt idx="20">
                  <c:v>0.99948105648356478</c:v>
                </c:pt>
                <c:pt idx="21">
                  <c:v>0</c:v>
                </c:pt>
                <c:pt idx="22">
                  <c:v>0.29786262270557945</c:v>
                </c:pt>
                <c:pt idx="23">
                  <c:v>0.61224489795918369</c:v>
                </c:pt>
                <c:pt idx="24">
                  <c:v>1</c:v>
                </c:pt>
                <c:pt idx="25">
                  <c:v>1</c:v>
                </c:pt>
                <c:pt idx="26">
                  <c:v>1</c:v>
                </c:pt>
                <c:pt idx="27">
                  <c:v>1</c:v>
                </c:pt>
                <c:pt idx="28">
                  <c:v>0</c:v>
                </c:pt>
                <c:pt idx="29">
                  <c:v>0</c:v>
                </c:pt>
                <c:pt idx="30">
                  <c:v>1</c:v>
                </c:pt>
              </c:numCache>
            </c:numRef>
          </c:val>
          <c:extLst>
            <c:ext xmlns:c16="http://schemas.microsoft.com/office/drawing/2014/chart" uri="{C3380CC4-5D6E-409C-BE32-E72D297353CC}">
              <c16:uniqueId val="{00000003-7F8D-4E94-9A74-F95A4465E25C}"/>
            </c:ext>
          </c:extLst>
        </c:ser>
        <c:dLbls>
          <c:showLegendKey val="0"/>
          <c:showVal val="0"/>
          <c:showCatName val="0"/>
          <c:showSerName val="0"/>
          <c:showPercent val="0"/>
          <c:showBubbleSize val="0"/>
        </c:dLbls>
        <c:gapWidth val="150"/>
        <c:axId val="319367120"/>
        <c:axId val="319122328"/>
      </c:barChart>
      <c:lineChart>
        <c:grouping val="standard"/>
        <c:varyColors val="0"/>
        <c:ser>
          <c:idx val="0"/>
          <c:order val="1"/>
          <c:spPr>
            <a:ln w="19050" cap="rnd">
              <a:solidFill>
                <a:srgbClr val="C00000"/>
              </a:solidFill>
              <a:round/>
            </a:ln>
            <a:effectLst/>
          </c:spPr>
          <c:marker>
            <c:symbol val="none"/>
          </c:marker>
          <c:cat>
            <c:numRef>
              <c:f>Evaluación!$AA$23:$AA$53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Evaluación!$AC$23:$AC$53</c:f>
              <c:numCache>
                <c:formatCode>0.0%</c:formatCode>
                <c:ptCount val="31"/>
                <c:pt idx="0">
                  <c:v>0.78966294678494675</c:v>
                </c:pt>
                <c:pt idx="1">
                  <c:v>0.78966294678494675</c:v>
                </c:pt>
                <c:pt idx="2">
                  <c:v>0.78966294678494675</c:v>
                </c:pt>
                <c:pt idx="3">
                  <c:v>0.78966294678494675</c:v>
                </c:pt>
                <c:pt idx="4">
                  <c:v>0.78966294678494675</c:v>
                </c:pt>
                <c:pt idx="5">
                  <c:v>0.78966294678494675</c:v>
                </c:pt>
                <c:pt idx="6">
                  <c:v>0.78966294678494675</c:v>
                </c:pt>
                <c:pt idx="7">
                  <c:v>0.78966294678494675</c:v>
                </c:pt>
                <c:pt idx="8">
                  <c:v>0.78966294678494675</c:v>
                </c:pt>
                <c:pt idx="9">
                  <c:v>0.78966294678494675</c:v>
                </c:pt>
                <c:pt idx="10">
                  <c:v>0.78966294678494675</c:v>
                </c:pt>
                <c:pt idx="11">
                  <c:v>0.78966294678494675</c:v>
                </c:pt>
                <c:pt idx="12">
                  <c:v>0.78966294678494675</c:v>
                </c:pt>
                <c:pt idx="13">
                  <c:v>0.78966294678494675</c:v>
                </c:pt>
                <c:pt idx="14">
                  <c:v>0.78966294678494675</c:v>
                </c:pt>
                <c:pt idx="15">
                  <c:v>0.78966294678494675</c:v>
                </c:pt>
                <c:pt idx="16">
                  <c:v>0.78966294678494675</c:v>
                </c:pt>
                <c:pt idx="17">
                  <c:v>0.78966294678494675</c:v>
                </c:pt>
                <c:pt idx="18">
                  <c:v>0.78966294678494675</c:v>
                </c:pt>
                <c:pt idx="19">
                  <c:v>0.78966294678494675</c:v>
                </c:pt>
                <c:pt idx="20">
                  <c:v>0.78966294678494675</c:v>
                </c:pt>
                <c:pt idx="21">
                  <c:v>0.78966294678494675</c:v>
                </c:pt>
                <c:pt idx="22">
                  <c:v>0.78966294678494675</c:v>
                </c:pt>
                <c:pt idx="23">
                  <c:v>0.78966294678494675</c:v>
                </c:pt>
                <c:pt idx="24">
                  <c:v>0.78966294678494675</c:v>
                </c:pt>
                <c:pt idx="25">
                  <c:v>0.78966294678494675</c:v>
                </c:pt>
                <c:pt idx="26">
                  <c:v>0.78966294678494675</c:v>
                </c:pt>
                <c:pt idx="27">
                  <c:v>0.78966294678494675</c:v>
                </c:pt>
                <c:pt idx="28">
                  <c:v>0.78966294678494675</c:v>
                </c:pt>
                <c:pt idx="29">
                  <c:v>0.78966294678494675</c:v>
                </c:pt>
                <c:pt idx="30">
                  <c:v>0.78966294678494675</c:v>
                </c:pt>
              </c:numCache>
            </c:numRef>
          </c:val>
          <c:smooth val="0"/>
          <c:extLst>
            <c:ext xmlns:c16="http://schemas.microsoft.com/office/drawing/2014/chart" uri="{C3380CC4-5D6E-409C-BE32-E72D297353CC}">
              <c16:uniqueId val="{00000002-7F8D-4E94-9A74-F95A4465E25C}"/>
            </c:ext>
          </c:extLst>
        </c:ser>
        <c:dLbls>
          <c:showLegendKey val="0"/>
          <c:showVal val="0"/>
          <c:showCatName val="0"/>
          <c:showSerName val="0"/>
          <c:showPercent val="0"/>
          <c:showBubbleSize val="0"/>
        </c:dLbls>
        <c:marker val="1"/>
        <c:smooth val="0"/>
        <c:axId val="319367120"/>
        <c:axId val="319122328"/>
      </c:lineChart>
      <c:catAx>
        <c:axId val="31936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9122328"/>
        <c:crosses val="autoZero"/>
        <c:auto val="1"/>
        <c:lblAlgn val="ctr"/>
        <c:lblOffset val="100"/>
        <c:noMultiLvlLbl val="0"/>
      </c:catAx>
      <c:valAx>
        <c:axId val="3191223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19367120"/>
        <c:crosses val="autoZero"/>
        <c:crossBetween val="between"/>
      </c:valAx>
    </c:plotArea>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27888584411529"/>
          <c:y val="9.2802831464248794E-2"/>
          <c:w val="0.48531594343658585"/>
          <c:h val="0.83459635727352266"/>
        </c:manualLayout>
      </c:layout>
      <c:doughnutChart>
        <c:varyColors val="1"/>
        <c:ser>
          <c:idx val="0"/>
          <c:order val="0"/>
          <c:spPr>
            <a:solidFill>
              <a:schemeClr val="accent4">
                <a:lumMod val="40000"/>
                <a:lumOff val="60000"/>
              </a:schemeClr>
            </a:solidFill>
          </c:spPr>
          <c:explosion val="4"/>
          <c:dPt>
            <c:idx val="0"/>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1-4555-4E0F-BF40-462233358DD9}"/>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3-4555-4E0F-BF40-462233358DD9}"/>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5-4555-4E0F-BF40-462233358DD9}"/>
              </c:ext>
            </c:extLst>
          </c:dPt>
          <c:dPt>
            <c:idx val="3"/>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7-4555-4E0F-BF40-462233358DD9}"/>
              </c:ext>
            </c:extLst>
          </c:dPt>
          <c:dPt>
            <c:idx val="4"/>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9-4555-4E0F-BF40-462233358DD9}"/>
              </c:ext>
            </c:extLst>
          </c:dPt>
          <c:dPt>
            <c:idx val="5"/>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B-4555-4E0F-BF40-462233358DD9}"/>
              </c:ext>
            </c:extLst>
          </c:dPt>
          <c:dPt>
            <c:idx val="6"/>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D-4555-4E0F-BF40-462233358DD9}"/>
              </c:ext>
            </c:extLst>
          </c:dPt>
          <c:dPt>
            <c:idx val="7"/>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F-4555-4E0F-BF40-462233358DD9}"/>
              </c:ext>
            </c:extLst>
          </c:dPt>
          <c:dPt>
            <c:idx val="8"/>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1-4555-4E0F-BF40-462233358DD9}"/>
              </c:ext>
            </c:extLst>
          </c:dPt>
          <c:dPt>
            <c:idx val="9"/>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3-4555-4E0F-BF40-462233358DD9}"/>
              </c:ext>
            </c:extLst>
          </c:dPt>
          <c:val>
            <c:numLit>
              <c:formatCode>General</c:formatCode>
              <c:ptCount val="10"/>
              <c:pt idx="0">
                <c:v>1</c:v>
              </c:pt>
              <c:pt idx="1">
                <c:v>1</c:v>
              </c:pt>
              <c:pt idx="2">
                <c:v>1</c:v>
              </c:pt>
              <c:pt idx="3">
                <c:v>1</c:v>
              </c:pt>
              <c:pt idx="4">
                <c:v>1</c:v>
              </c:pt>
              <c:pt idx="5">
                <c:v>1</c:v>
              </c:pt>
              <c:pt idx="6">
                <c:v>1</c:v>
              </c:pt>
              <c:pt idx="7">
                <c:v>1</c:v>
              </c:pt>
              <c:pt idx="8">
                <c:v>1</c:v>
              </c:pt>
              <c:pt idx="9">
                <c:v>1</c:v>
              </c:pt>
            </c:numLit>
          </c:val>
          <c:extLst>
            <c:ext xmlns:c16="http://schemas.microsoft.com/office/drawing/2014/chart" uri="{C3380CC4-5D6E-409C-BE32-E72D297353CC}">
              <c16:uniqueId val="{00000000-E914-4781-BD73-BB669AD2689A}"/>
            </c:ext>
          </c:extLst>
        </c:ser>
        <c:dLbls>
          <c:showLegendKey val="0"/>
          <c:showVal val="0"/>
          <c:showCatName val="0"/>
          <c:showSerName val="0"/>
          <c:showPercent val="0"/>
          <c:showBubbleSize val="0"/>
          <c:showLeaderLines val="1"/>
        </c:dLbls>
        <c:firstSliceAng val="0"/>
        <c:holeSize val="55"/>
      </c:doughnutChart>
      <c:doughnutChart>
        <c:varyColors val="1"/>
        <c:ser>
          <c:idx val="1"/>
          <c:order val="1"/>
          <c:dPt>
            <c:idx val="0"/>
            <c:bubble3D val="0"/>
            <c:spPr>
              <a:noFill/>
              <a:ln w="19050">
                <a:solidFill>
                  <a:schemeClr val="lt1"/>
                </a:solidFill>
              </a:ln>
              <a:effectLst/>
            </c:spPr>
            <c:extLst>
              <c:ext xmlns:c16="http://schemas.microsoft.com/office/drawing/2014/chart" uri="{C3380CC4-5D6E-409C-BE32-E72D297353CC}">
                <c16:uniqueId val="{00000008-E914-4781-BD73-BB669AD2689A}"/>
              </c:ext>
            </c:extLst>
          </c:dPt>
          <c:dPt>
            <c:idx val="1"/>
            <c:bubble3D val="0"/>
            <c:spPr>
              <a:solidFill>
                <a:schemeClr val="bg1">
                  <a:alpha val="76000"/>
                </a:schemeClr>
              </a:solidFill>
              <a:ln w="19050">
                <a:solidFill>
                  <a:schemeClr val="lt1"/>
                </a:solidFill>
              </a:ln>
              <a:effectLst/>
            </c:spPr>
            <c:extLst>
              <c:ext xmlns:c16="http://schemas.microsoft.com/office/drawing/2014/chart" uri="{C3380CC4-5D6E-409C-BE32-E72D297353CC}">
                <c16:uniqueId val="{00000009-E914-4781-BD73-BB669AD2689A}"/>
              </c:ext>
            </c:extLst>
          </c:dPt>
          <c:val>
            <c:numRef>
              <c:f>Evaluación!$AB$57:$AC$57</c:f>
              <c:numCache>
                <c:formatCode>0.0%</c:formatCode>
                <c:ptCount val="2"/>
                <c:pt idx="0">
                  <c:v>0.78289863884039668</c:v>
                </c:pt>
                <c:pt idx="1">
                  <c:v>0.21710136115960332</c:v>
                </c:pt>
              </c:numCache>
            </c:numRef>
          </c:val>
          <c:extLst>
            <c:ext xmlns:c16="http://schemas.microsoft.com/office/drawing/2014/chart" uri="{C3380CC4-5D6E-409C-BE32-E72D297353CC}">
              <c16:uniqueId val="{00000007-E914-4781-BD73-BB669AD2689A}"/>
            </c:ext>
          </c:extLst>
        </c:ser>
        <c:dLbls>
          <c:showLegendKey val="0"/>
          <c:showVal val="0"/>
          <c:showCatName val="0"/>
          <c:showSerName val="0"/>
          <c:showPercent val="0"/>
          <c:showBubbleSize val="0"/>
          <c:showLeaderLines val="1"/>
        </c:dLbls>
        <c:firstSliceAng val="0"/>
        <c:holeSize val="5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404812</xdr:colOff>
      <xdr:row>18</xdr:row>
      <xdr:rowOff>1319212</xdr:rowOff>
    </xdr:from>
    <xdr:ext cx="237053" cy="253339"/>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C785D387-3CF0-4885-BE4D-5952D2102D24}"/>
                </a:ext>
              </a:extLst>
            </xdr:cNvPr>
            <xdr:cNvSpPr txBox="1"/>
          </xdr:nvSpPr>
          <xdr:spPr>
            <a:xfrm>
              <a:off x="5434012" y="9767887"/>
              <a:ext cx="237053"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a:t> </a:t>
              </a:r>
              <a14:m>
                <m:oMath xmlns:m="http://schemas.openxmlformats.org/officeDocument/2006/math">
                  <m:d>
                    <m:dPr>
                      <m:ctrlPr>
                        <a:rPr lang="es-CO" sz="1100" i="1">
                          <a:latin typeface="Cambria Math" panose="02040503050406030204" pitchFamily="18" charset="0"/>
                        </a:rPr>
                      </m:ctrlPr>
                    </m:dPr>
                    <m:e>
                      <m:f>
                        <m:fPr>
                          <m:ctrlPr>
                            <a:rPr lang="es-CO" sz="1100" i="1">
                              <a:latin typeface="Cambria Math" panose="02040503050406030204" pitchFamily="18" charset="0"/>
                            </a:rPr>
                          </m:ctrlPr>
                        </m:fPr>
                        <m:num>
                          <m:r>
                            <a:rPr lang="es-CO" sz="1100" b="0" i="1">
                              <a:latin typeface="Cambria Math" panose="02040503050406030204" pitchFamily="18" charset="0"/>
                            </a:rPr>
                            <m:t>𝑎</m:t>
                          </m:r>
                        </m:num>
                        <m:den>
                          <m:r>
                            <a:rPr lang="es-CO" sz="1100" b="0" i="1">
                              <a:latin typeface="Cambria Math" panose="02040503050406030204" pitchFamily="18" charset="0"/>
                            </a:rPr>
                            <m:t>𝑏</m:t>
                          </m:r>
                        </m:den>
                      </m:f>
                    </m:e>
                  </m:d>
                </m:oMath>
              </a14:m>
              <a:endParaRPr lang="es-CO" sz="1100"/>
            </a:p>
          </xdr:txBody>
        </xdr:sp>
      </mc:Choice>
      <mc:Fallback xmlns="">
        <xdr:sp macro="" textlink="">
          <xdr:nvSpPr>
            <xdr:cNvPr id="2" name="CuadroTexto 1">
              <a:extLst>
                <a:ext uri="{FF2B5EF4-FFF2-40B4-BE49-F238E27FC236}">
                  <a16:creationId xmlns:a16="http://schemas.microsoft.com/office/drawing/2014/main" id="{C785D387-3CF0-4885-BE4D-5952D2102D24}"/>
                </a:ext>
              </a:extLst>
            </xdr:cNvPr>
            <xdr:cNvSpPr txBox="1"/>
          </xdr:nvSpPr>
          <xdr:spPr>
            <a:xfrm>
              <a:off x="5434012" y="9767887"/>
              <a:ext cx="237053"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a:t> </a:t>
              </a:r>
              <a:r>
                <a:rPr lang="es-CO" sz="1100" i="0">
                  <a:latin typeface="Cambria Math" panose="02040503050406030204" pitchFamily="18" charset="0"/>
                </a:rPr>
                <a:t>(</a:t>
              </a:r>
              <a:r>
                <a:rPr lang="es-CO" sz="1100" b="0" i="0">
                  <a:latin typeface="Cambria Math" panose="02040503050406030204" pitchFamily="18" charset="0"/>
                </a:rPr>
                <a:t>𝑎/𝑏)</a:t>
              </a:r>
              <a:endParaRPr lang="es-CO" sz="1100"/>
            </a:p>
          </xdr:txBody>
        </xdr:sp>
      </mc:Fallback>
    </mc:AlternateContent>
    <xdr:clientData/>
  </xdr:oneCellAnchor>
  <xdr:oneCellAnchor>
    <xdr:from>
      <xdr:col>4</xdr:col>
      <xdr:colOff>623887</xdr:colOff>
      <xdr:row>17</xdr:row>
      <xdr:rowOff>538162</xdr:rowOff>
    </xdr:from>
    <xdr:ext cx="4610301" cy="345800"/>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7A02853D-5E37-4709-A3E1-7BF4AD8B6DB3}"/>
                </a:ext>
              </a:extLst>
            </xdr:cNvPr>
            <xdr:cNvSpPr txBox="1"/>
          </xdr:nvSpPr>
          <xdr:spPr>
            <a:xfrm>
              <a:off x="2605087" y="7700962"/>
              <a:ext cx="4610301" cy="34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000" i="1">
                            <a:latin typeface="Cambria Math" panose="02040503050406030204" pitchFamily="18" charset="0"/>
                          </a:rPr>
                        </m:ctrlPr>
                      </m:dPr>
                      <m:e>
                        <m:f>
                          <m:fPr>
                            <m:ctrlPr>
                              <a:rPr lang="es-CO" sz="1000" i="1">
                                <a:latin typeface="Cambria Math" panose="02040503050406030204" pitchFamily="18" charset="0"/>
                              </a:rPr>
                            </m:ctrlPr>
                          </m:fPr>
                          <m:num>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𝑐𝑜𝑛</m:t>
                            </m:r>
                            <m:r>
                              <a:rPr lang="es-CO" sz="1000" b="0" i="1">
                                <a:latin typeface="Cambria Math" panose="02040503050406030204" pitchFamily="18" charset="0"/>
                              </a:rPr>
                              <m:t> </m:t>
                            </m:r>
                            <m:r>
                              <a:rPr lang="es-CO" sz="1000" b="0" i="1">
                                <a:latin typeface="Cambria Math" panose="02040503050406030204" pitchFamily="18" charset="0"/>
                              </a:rPr>
                              <m:t>𝑑𝑜𝑐𝑡𝑜𝑟𝑎𝑑𝑜</m:t>
                            </m:r>
                            <m:r>
                              <a:rPr lang="es-CO" sz="1000" b="0" i="1">
                                <a:latin typeface="Cambria Math" panose="02040503050406030204" pitchFamily="18" charset="0"/>
                              </a:rPr>
                              <m:t>+</m:t>
                            </m:r>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𝑐𝑜𝑛</m:t>
                            </m:r>
                            <m:r>
                              <a:rPr lang="es-CO" sz="1000" b="0" i="1">
                                <a:latin typeface="Cambria Math" panose="02040503050406030204" pitchFamily="18" charset="0"/>
                              </a:rPr>
                              <m:t> </m:t>
                            </m:r>
                            <m:r>
                              <a:rPr lang="es-CO" sz="1000" b="0" i="1">
                                <a:latin typeface="Cambria Math" panose="02040503050406030204" pitchFamily="18" charset="0"/>
                              </a:rPr>
                              <m:t>𝑚𝑎𝑒𝑠𝑡𝑟</m:t>
                            </m:r>
                            <m:r>
                              <a:rPr lang="es-CO" sz="1000" b="0" i="1">
                                <a:latin typeface="Cambria Math" panose="02040503050406030204" pitchFamily="18" charset="0"/>
                              </a:rPr>
                              <m:t>í</m:t>
                            </m:r>
                            <m:r>
                              <a:rPr lang="es-CO" sz="1000" b="0" i="1">
                                <a:latin typeface="Cambria Math" panose="02040503050406030204" pitchFamily="18" charset="0"/>
                              </a:rPr>
                              <m:t>𝑎</m:t>
                            </m:r>
                            <m:r>
                              <a:rPr lang="es-CO" sz="1000" b="0" i="1">
                                <a:latin typeface="Cambria Math" panose="02040503050406030204" pitchFamily="18" charset="0"/>
                              </a:rPr>
                              <m:t>+</m:t>
                            </m:r>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𝑒𝑠𝑝𝑒𝑐𝑖𝑎𝑙𝑖𝑧𝑎𝑐𝑖</m:t>
                            </m:r>
                            <m:r>
                              <m:rPr>
                                <m:sty m:val="p"/>
                              </m:rPr>
                              <a:rPr lang="es-CO" sz="1000" b="0" i="1">
                                <a:latin typeface="Cambria Math" panose="02040503050406030204" pitchFamily="18" charset="0"/>
                              </a:rPr>
                              <m:t>o</m:t>
                            </m:r>
                            <m:r>
                              <a:rPr lang="es-CO" sz="1000" b="0" i="1">
                                <a:latin typeface="Cambria Math" panose="02040503050406030204" pitchFamily="18" charset="0"/>
                              </a:rPr>
                              <m:t>𝑛</m:t>
                            </m:r>
                            <m:r>
                              <a:rPr lang="es-CO" sz="1000" b="0" i="1">
                                <a:latin typeface="Cambria Math" panose="02040503050406030204" pitchFamily="18" charset="0"/>
                              </a:rPr>
                              <m:t> </m:t>
                            </m:r>
                          </m:num>
                          <m:den>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𝑑𝑒</m:t>
                            </m:r>
                            <m:r>
                              <a:rPr lang="es-CO" sz="1000" b="0" i="1">
                                <a:latin typeface="Cambria Math" panose="02040503050406030204" pitchFamily="18" charset="0"/>
                              </a:rPr>
                              <m:t> </m:t>
                            </m:r>
                            <m:r>
                              <a:rPr lang="es-CO" sz="1000" b="0" i="1">
                                <a:latin typeface="Cambria Math" panose="02040503050406030204" pitchFamily="18" charset="0"/>
                              </a:rPr>
                              <m:t>𝑝𝑙𝑎𝑛𝑡𝑎</m:t>
                            </m:r>
                          </m:den>
                        </m:f>
                      </m:e>
                    </m:d>
                  </m:oMath>
                </m:oMathPara>
              </a14:m>
              <a:endParaRPr lang="es-CO" sz="1000"/>
            </a:p>
          </xdr:txBody>
        </xdr:sp>
      </mc:Choice>
      <mc:Fallback xmlns="">
        <xdr:sp macro="" textlink="">
          <xdr:nvSpPr>
            <xdr:cNvPr id="3" name="CuadroTexto 2">
              <a:extLst>
                <a:ext uri="{FF2B5EF4-FFF2-40B4-BE49-F238E27FC236}">
                  <a16:creationId xmlns:a16="http://schemas.microsoft.com/office/drawing/2014/main" id="{7A02853D-5E37-4709-A3E1-7BF4AD8B6DB3}"/>
                </a:ext>
              </a:extLst>
            </xdr:cNvPr>
            <xdr:cNvSpPr txBox="1"/>
          </xdr:nvSpPr>
          <xdr:spPr>
            <a:xfrm>
              <a:off x="2605087" y="7700962"/>
              <a:ext cx="4610301" cy="34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000" i="0">
                  <a:latin typeface="Cambria Math" panose="02040503050406030204" pitchFamily="18" charset="0"/>
                </a:rPr>
                <a:t>((</a:t>
              </a:r>
              <a:r>
                <a:rPr lang="es-CO" sz="1000" b="0" i="0">
                  <a:latin typeface="Cambria Math" panose="02040503050406030204" pitchFamily="18" charset="0"/>
                </a:rPr>
                <a:t>𝑑𝑜𝑐𝑒𝑛𝑡𝑒𝑠 𝑐𝑜𝑛 𝑑𝑜𝑐𝑡𝑜𝑟𝑎𝑑𝑜+𝑑𝑜𝑐𝑒𝑛𝑡𝑒𝑠 𝑐𝑜𝑛 𝑚𝑎𝑒𝑠𝑡𝑟í𝑎+𝑑𝑜𝑐𝑒𝑛𝑡𝑒𝑠 𝑒𝑠𝑝𝑒𝑐𝑖𝑎𝑙𝑖𝑧𝑎𝑐𝑖o𝑛 )/(𝑑𝑜𝑐𝑒𝑛𝑡𝑒𝑠 𝑑𝑒 𝑝𝑙𝑎𝑛𝑡𝑎))</a:t>
              </a:r>
              <a:endParaRPr lang="es-CO" sz="1000"/>
            </a:p>
          </xdr:txBody>
        </xdr:sp>
      </mc:Fallback>
    </mc:AlternateContent>
    <xdr:clientData/>
  </xdr:oneCellAnchor>
  <xdr:oneCellAnchor>
    <xdr:from>
      <xdr:col>5</xdr:col>
      <xdr:colOff>747712</xdr:colOff>
      <xdr:row>17</xdr:row>
      <xdr:rowOff>1004887</xdr:rowOff>
    </xdr:from>
    <xdr:ext cx="1248483"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77002A6-777A-4438-84C0-5792B1FE371F}"/>
                </a:ext>
              </a:extLst>
            </xdr:cNvPr>
            <xdr:cNvSpPr txBox="1"/>
          </xdr:nvSpPr>
          <xdr:spPr>
            <a:xfrm>
              <a:off x="3490912" y="8167687"/>
              <a:ext cx="1248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"=(20+15+30)"</m:t>
                    </m:r>
                  </m:oMath>
                </m:oMathPara>
              </a14:m>
              <a:endParaRPr lang="es-CO" sz="1100"/>
            </a:p>
          </xdr:txBody>
        </xdr:sp>
      </mc:Choice>
      <mc:Fallback xmlns="">
        <xdr:sp macro="" textlink="">
          <xdr:nvSpPr>
            <xdr:cNvPr id="4" name="CuadroTexto 3">
              <a:extLst>
                <a:ext uri="{FF2B5EF4-FFF2-40B4-BE49-F238E27FC236}">
                  <a16:creationId xmlns:a16="http://schemas.microsoft.com/office/drawing/2014/main" id="{B77002A6-777A-4438-84C0-5792B1FE371F}"/>
                </a:ext>
              </a:extLst>
            </xdr:cNvPr>
            <xdr:cNvSpPr txBox="1"/>
          </xdr:nvSpPr>
          <xdr:spPr>
            <a:xfrm>
              <a:off x="3490912" y="8167687"/>
              <a:ext cx="1248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"=(20+15+30)"</a:t>
              </a:r>
              <a:endParaRPr lang="es-CO" sz="1100"/>
            </a:p>
          </xdr:txBody>
        </xdr:sp>
      </mc:Fallback>
    </mc:AlternateContent>
    <xdr:clientData/>
  </xdr:oneCellAnchor>
  <xdr:oneCellAnchor>
    <xdr:from>
      <xdr:col>4</xdr:col>
      <xdr:colOff>623887</xdr:colOff>
      <xdr:row>18</xdr:row>
      <xdr:rowOff>509587</xdr:rowOff>
    </xdr:from>
    <xdr:ext cx="4610301" cy="345800"/>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D5AFCF91-13AA-4BA1-AD0C-E1803277E224}"/>
                </a:ext>
              </a:extLst>
            </xdr:cNvPr>
            <xdr:cNvSpPr txBox="1"/>
          </xdr:nvSpPr>
          <xdr:spPr>
            <a:xfrm>
              <a:off x="2605087" y="8958262"/>
              <a:ext cx="4610301" cy="34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000" i="1">
                            <a:latin typeface="Cambria Math" panose="02040503050406030204" pitchFamily="18" charset="0"/>
                          </a:rPr>
                        </m:ctrlPr>
                      </m:dPr>
                      <m:e>
                        <m:f>
                          <m:fPr>
                            <m:ctrlPr>
                              <a:rPr lang="es-CO" sz="1000" i="1">
                                <a:latin typeface="Cambria Math" panose="02040503050406030204" pitchFamily="18" charset="0"/>
                              </a:rPr>
                            </m:ctrlPr>
                          </m:fPr>
                          <m:num>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𝑐𝑜𝑛</m:t>
                            </m:r>
                            <m:r>
                              <a:rPr lang="es-CO" sz="1000" b="0" i="1">
                                <a:latin typeface="Cambria Math" panose="02040503050406030204" pitchFamily="18" charset="0"/>
                              </a:rPr>
                              <m:t> </m:t>
                            </m:r>
                            <m:r>
                              <a:rPr lang="es-CO" sz="1000" b="0" i="1">
                                <a:latin typeface="Cambria Math" panose="02040503050406030204" pitchFamily="18" charset="0"/>
                              </a:rPr>
                              <m:t>𝑑𝑜𝑐𝑡𝑜𝑟𝑎𝑑𝑜</m:t>
                            </m:r>
                            <m:r>
                              <a:rPr lang="es-CO" sz="1000" b="0" i="1">
                                <a:latin typeface="Cambria Math" panose="02040503050406030204" pitchFamily="18" charset="0"/>
                              </a:rPr>
                              <m:t>+</m:t>
                            </m:r>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𝑐𝑜𝑛</m:t>
                            </m:r>
                            <m:r>
                              <a:rPr lang="es-CO" sz="1000" b="0" i="1">
                                <a:latin typeface="Cambria Math" panose="02040503050406030204" pitchFamily="18" charset="0"/>
                              </a:rPr>
                              <m:t> </m:t>
                            </m:r>
                            <m:r>
                              <a:rPr lang="es-CO" sz="1000" b="0" i="1">
                                <a:latin typeface="Cambria Math" panose="02040503050406030204" pitchFamily="18" charset="0"/>
                              </a:rPr>
                              <m:t>𝑚𝑎𝑒𝑠𝑡𝑟</m:t>
                            </m:r>
                            <m:r>
                              <a:rPr lang="es-CO" sz="1000" b="0" i="1">
                                <a:latin typeface="Cambria Math" panose="02040503050406030204" pitchFamily="18" charset="0"/>
                              </a:rPr>
                              <m:t>í</m:t>
                            </m:r>
                            <m:r>
                              <a:rPr lang="es-CO" sz="1000" b="0" i="1">
                                <a:latin typeface="Cambria Math" panose="02040503050406030204" pitchFamily="18" charset="0"/>
                              </a:rPr>
                              <m:t>𝑎</m:t>
                            </m:r>
                            <m:r>
                              <a:rPr lang="es-CO" sz="1000" b="0" i="1">
                                <a:latin typeface="Cambria Math" panose="02040503050406030204" pitchFamily="18" charset="0"/>
                              </a:rPr>
                              <m:t>+</m:t>
                            </m:r>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𝑒𝑠𝑝𝑒𝑐𝑖𝑎𝑙𝑖𝑧𝑎𝑐𝑖</m:t>
                            </m:r>
                            <m:r>
                              <m:rPr>
                                <m:sty m:val="p"/>
                              </m:rPr>
                              <a:rPr lang="es-CO" sz="1000" b="0" i="1">
                                <a:latin typeface="Cambria Math" panose="02040503050406030204" pitchFamily="18" charset="0"/>
                              </a:rPr>
                              <m:t>o</m:t>
                            </m:r>
                            <m:r>
                              <a:rPr lang="es-CO" sz="1000" b="0" i="1">
                                <a:latin typeface="Cambria Math" panose="02040503050406030204" pitchFamily="18" charset="0"/>
                              </a:rPr>
                              <m:t>𝑛</m:t>
                            </m:r>
                            <m:r>
                              <a:rPr lang="es-CO" sz="1000" b="0" i="1">
                                <a:latin typeface="Cambria Math" panose="02040503050406030204" pitchFamily="18" charset="0"/>
                              </a:rPr>
                              <m:t> </m:t>
                            </m:r>
                          </m:num>
                          <m:den>
                            <m:r>
                              <a:rPr lang="es-CO" sz="1000" b="0" i="1">
                                <a:latin typeface="Cambria Math" panose="02040503050406030204" pitchFamily="18" charset="0"/>
                              </a:rPr>
                              <m:t>𝑑𝑜𝑐𝑒𝑛𝑡𝑒𝑠</m:t>
                            </m:r>
                            <m:r>
                              <a:rPr lang="es-CO" sz="1000" b="0" i="1">
                                <a:latin typeface="Cambria Math" panose="02040503050406030204" pitchFamily="18" charset="0"/>
                              </a:rPr>
                              <m:t> </m:t>
                            </m:r>
                            <m:r>
                              <a:rPr lang="es-CO" sz="1000" b="0" i="1">
                                <a:latin typeface="Cambria Math" panose="02040503050406030204" pitchFamily="18" charset="0"/>
                              </a:rPr>
                              <m:t>𝑑𝑒</m:t>
                            </m:r>
                            <m:r>
                              <a:rPr lang="es-CO" sz="1000" b="0" i="1">
                                <a:latin typeface="Cambria Math" panose="02040503050406030204" pitchFamily="18" charset="0"/>
                              </a:rPr>
                              <m:t> </m:t>
                            </m:r>
                            <m:r>
                              <a:rPr lang="es-CO" sz="1000" b="0" i="1">
                                <a:latin typeface="Cambria Math" panose="02040503050406030204" pitchFamily="18" charset="0"/>
                              </a:rPr>
                              <m:t>𝑝𝑙𝑎𝑛𝑡𝑎</m:t>
                            </m:r>
                          </m:den>
                        </m:f>
                      </m:e>
                    </m:d>
                  </m:oMath>
                </m:oMathPara>
              </a14:m>
              <a:endParaRPr lang="es-CO" sz="1000"/>
            </a:p>
          </xdr:txBody>
        </xdr:sp>
      </mc:Choice>
      <mc:Fallback xmlns="">
        <xdr:sp macro="" textlink="">
          <xdr:nvSpPr>
            <xdr:cNvPr id="5" name="CuadroTexto 4">
              <a:extLst>
                <a:ext uri="{FF2B5EF4-FFF2-40B4-BE49-F238E27FC236}">
                  <a16:creationId xmlns:a16="http://schemas.microsoft.com/office/drawing/2014/main" id="{D5AFCF91-13AA-4BA1-AD0C-E1803277E224}"/>
                </a:ext>
              </a:extLst>
            </xdr:cNvPr>
            <xdr:cNvSpPr txBox="1"/>
          </xdr:nvSpPr>
          <xdr:spPr>
            <a:xfrm>
              <a:off x="2605087" y="8958262"/>
              <a:ext cx="4610301" cy="34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000" i="0">
                  <a:latin typeface="Cambria Math" panose="02040503050406030204" pitchFamily="18" charset="0"/>
                </a:rPr>
                <a:t>((</a:t>
              </a:r>
              <a:r>
                <a:rPr lang="es-CO" sz="1000" b="0" i="0">
                  <a:latin typeface="Cambria Math" panose="02040503050406030204" pitchFamily="18" charset="0"/>
                </a:rPr>
                <a:t>𝑑𝑜𝑐𝑒𝑛𝑡𝑒𝑠 𝑐𝑜𝑛 𝑑𝑜𝑐𝑡𝑜𝑟𝑎𝑑𝑜+𝑑𝑜𝑐𝑒𝑛𝑡𝑒𝑠 𝑐𝑜𝑛 𝑚𝑎𝑒𝑠𝑡𝑟í𝑎+𝑑𝑜𝑐𝑒𝑛𝑡𝑒𝑠 𝑒𝑠𝑝𝑒𝑐𝑖𝑎𝑙𝑖𝑧𝑎𝑐𝑖o𝑛 )/(𝑑𝑜𝑐𝑒𝑛𝑡𝑒𝑠 𝑑𝑒 𝑝𝑙𝑎𝑛𝑡𝑎))</a:t>
              </a:r>
              <a:endParaRPr lang="es-CO" sz="1000"/>
            </a:p>
          </xdr:txBody>
        </xdr:sp>
      </mc:Fallback>
    </mc:AlternateContent>
    <xdr:clientData/>
  </xdr:oneCellAnchor>
  <xdr:oneCellAnchor>
    <xdr:from>
      <xdr:col>6</xdr:col>
      <xdr:colOff>100012</xdr:colOff>
      <xdr:row>18</xdr:row>
      <xdr:rowOff>1004887</xdr:rowOff>
    </xdr:from>
    <xdr:ext cx="560859"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3BBE91A3-794A-4840-A073-47946ABB0223}"/>
                </a:ext>
              </a:extLst>
            </xdr:cNvPr>
            <xdr:cNvSpPr txBox="1"/>
          </xdr:nvSpPr>
          <xdr:spPr>
            <a:xfrm>
              <a:off x="3605212" y="9453562"/>
              <a:ext cx="56085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"=634"</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id="{3BBE91A3-794A-4840-A073-47946ABB0223}"/>
                </a:ext>
              </a:extLst>
            </xdr:cNvPr>
            <xdr:cNvSpPr txBox="1"/>
          </xdr:nvSpPr>
          <xdr:spPr>
            <a:xfrm>
              <a:off x="3605212" y="9453562"/>
              <a:ext cx="56085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"=634"</a:t>
              </a:r>
              <a:endParaRPr lang="es-CO"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5</xdr:col>
      <xdr:colOff>171450</xdr:colOff>
      <xdr:row>3</xdr:row>
      <xdr:rowOff>9524</xdr:rowOff>
    </xdr:from>
    <xdr:to>
      <xdr:col>21</xdr:col>
      <xdr:colOff>838200</xdr:colOff>
      <xdr:row>19</xdr:row>
      <xdr:rowOff>38099</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4</xdr:row>
      <xdr:rowOff>66675</xdr:rowOff>
    </xdr:from>
    <xdr:to>
      <xdr:col>4</xdr:col>
      <xdr:colOff>2762250</xdr:colOff>
      <xdr:row>17</xdr:row>
      <xdr:rowOff>104775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57151</xdr:colOff>
      <xdr:row>9</xdr:row>
      <xdr:rowOff>85725</xdr:rowOff>
    </xdr:from>
    <xdr:to>
      <xdr:col>4</xdr:col>
      <xdr:colOff>1209675</xdr:colOff>
      <xdr:row>12</xdr:row>
      <xdr:rowOff>66675</xdr:rowOff>
    </xdr:to>
    <xdr:sp macro="" textlink="$AB$57">
      <xdr:nvSpPr>
        <xdr:cNvPr id="3" name="CuadroTexto 2">
          <a:extLst>
            <a:ext uri="{FF2B5EF4-FFF2-40B4-BE49-F238E27FC236}">
              <a16:creationId xmlns:a16="http://schemas.microsoft.com/office/drawing/2014/main" id="{00000000-0008-0000-0200-000003000000}"/>
            </a:ext>
          </a:extLst>
        </xdr:cNvPr>
        <xdr:cNvSpPr txBox="1"/>
      </xdr:nvSpPr>
      <xdr:spPr>
        <a:xfrm>
          <a:off x="1962151" y="1914525"/>
          <a:ext cx="1152524"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0A0EE68-7A39-4E77-9045-DFA0507BD3DA}" type="TxLink">
            <a:rPr lang="en-US" sz="2800" b="1" i="0" u="none" strike="noStrike">
              <a:solidFill>
                <a:schemeClr val="tx1"/>
              </a:solidFill>
              <a:latin typeface="Bahnschrift SemiBold SemiConden" panose="020B0502040204020203" pitchFamily="34" charset="0"/>
              <a:cs typeface="Calibri"/>
            </a:rPr>
            <a:pPr algn="ctr"/>
            <a:t>78,3%</a:t>
          </a:fld>
          <a:endParaRPr lang="en-US" sz="2400" b="1">
            <a:solidFill>
              <a:schemeClr val="tx1"/>
            </a:solidFill>
            <a:latin typeface="Bahnschrift SemiBold SemiConden" panose="020B0502040204020203"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e8d6a42bc91cd31/Documentos/OAPC%202021/Planes%20de%20Acci&#243;n/2021/Seguimiento/Plan%20de%20Acci&#243;n%20OAP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2e8d6a42bc91cd31/Documentos/OAPC%202021/Planes%20de%20Acci&#243;n/2021/Seguimiento/Formato%20de%20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UD"/>
      <sheetName val="Menú Inicial"/>
      <sheetName val="Supuestos, Escala Honorario CPS"/>
      <sheetName val="Lineamiento Estratégico"/>
      <sheetName val="Plan de Acción 2021"/>
      <sheetName val="Datos PED"/>
      <sheetName val="Docentes V. Especial"/>
      <sheetName val="Facultades"/>
      <sheetName val="U. Académicas y Administrativas"/>
      <sheetName val="Contratistas"/>
      <sheetName val="Plan Operativo Académico"/>
      <sheetName val="Instructivo"/>
      <sheetName val="Estrategias"/>
      <sheetName val="Estrategías"/>
      <sheetName val="Datos"/>
      <sheetName val="Procesos"/>
      <sheetName val="Tipos de Indicador"/>
      <sheetName val="P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1.1:Difusión y apropiación del Proyecto Universitario Institucional.</v>
          </cell>
          <cell r="C3" t="str">
            <v>2.1:  Definición de lineamientos curriculares institucionales con enfoque crítico-transformador que fomenten el dialogo de saberes y conocimientos, la integración curricular, la pertinencia social, la flexibilidad, la interdisciplinariedad, la investigación curricular, la innovación y el uso de metodologías pertinentes a los diversos contextos</v>
          </cell>
          <cell r="D3" t="str">
            <v>3.1: Transferencia de resultados de investigación, creación e innovación institucionales para la solución de problemas de la sociedad.</v>
          </cell>
          <cell r="E3" t="str">
            <v>4.1:Elaborar y ejecutar el Plan Maestro de Espacios Educativos</v>
          </cell>
          <cell r="F3" t="str">
            <v>5.1:Garantizar tecnologías y canales digitales que permitan generar, procesar y acceder a información oportuna sobre las funciones universitarias, los procesos y procedimientos institucionales, el trámite de servicios, la recepción de solicitudes y la generación de respuestas pertinentes y satisfactorias.</v>
          </cell>
        </row>
        <row r="4">
          <cell r="B4" t="str">
            <v>1.2: Desarrollar de manera permanente procesos de autoevaluación que se traduzcan en planes de mejoramiento continuo para programas de posgrado y pregrado.</v>
          </cell>
          <cell r="C4" t="str">
            <v>2.2:Estructuración de metodologías y estrategias de enseñanza - aprendizaje que favorezcan la construcción y resolución de situaciones problémicas</v>
          </cell>
          <cell r="D4" t="str">
            <v>3.2:Definición y desarrollo de modelos de apropiación social del conocimiento, que posibiliten el intercambio y diálogo de saberes y conocimientos con los sectores sociales, productivos y culturales.</v>
          </cell>
          <cell r="E4" t="str">
            <v>4.2: Desarrollo y actualización sostenible de la infraestructura universitaria de manera articulada entre las sedes de la Universidad; además con una relación amable y respetuosa con el ambiente.</v>
          </cell>
          <cell r="F4" t="str">
            <v>5.2:Garantizar la divulgación de toda información pública generada por la Universidad; así como el control de la información pública clasificada y reservada que maneja la institución.</v>
          </cell>
        </row>
        <row r="5">
          <cell r="B5" t="str">
            <v>1.3:.Elevar el nivel de desempeño de los estudiantes en las pruebas Saber Pro.</v>
          </cell>
          <cell r="C5" t="str">
            <v>2.3:Construcción e implementación de una reforma curricular participativa, integral y flexible que fomente la integración de las funciones universitarias y los campos, articule los niveles de formación y promueva la internacionalización de los planes de estudios</v>
          </cell>
          <cell r="D5" t="str">
            <v>3.3:Mejoramiento y cualificación de la producción y difusión científica y creativa, de tal manera que logren mayor presencia en el mundo académico</v>
          </cell>
          <cell r="E5" t="str">
            <v>4.3: Promoción de la cultura de respeto por el ambiente y la sostenibilidad ambiental</v>
          </cell>
          <cell r="F5" t="str">
            <v>5.3:Consolidación de mecanismos de democracia participativa, donde la comunidad universitaria se involucre en la toma decisiones y en las dinámicas propias de la institución</v>
          </cell>
        </row>
        <row r="6">
          <cell r="B6" t="str">
            <v xml:space="preserve"> 1.4: Adopción de mecanismos que permitan mayor equidad y disminución de las diferencias en las condiciones laborales de los docentes.</v>
          </cell>
          <cell r="C6" t="str">
            <v>2.4:Desarrollo de programas e incentivos que favorezcan mejorar los índices de permanencia y repitencia.</v>
          </cell>
          <cell r="D6" t="str">
            <v xml:space="preserve">3.4:Definición y desarrollo de la agenda de investigación-innovación-creación institucional con la comunidad universitaria y con el apoyo de actores interesados, estableciendo mecanismos de participación de acuerdo con los contextos, saberes y conocimientos de los participantes. </v>
          </cell>
          <cell r="E6" t="str">
            <v>4.4: Desarrollo y consolidación de un campus digital que conecte a las distintas dependencias académicas y administrativas y que supere las distancias territoriales entre las distintas sedes de la Universidad.</v>
          </cell>
          <cell r="F6" t="str">
            <v>5.4:Promover formas de organización, interacción y asociación de los estudiantes para su participación activa en los asuntos de la vida universitaria y de la sociedad</v>
          </cell>
        </row>
        <row r="7">
          <cell r="B7" t="str">
            <v>1.5:Consolidación de una oferta académica flexible que articule todas las metodologías de enseñanza, los niveles y los campos de formación, permitiendo el aumento y fortalecimiento de la oferta existente, articulada con la educación básica, media y superior</v>
          </cell>
          <cell r="C7" t="str">
            <v>2.5: Promoción de alternativas académicas que diversifiquen las modalidades de trabajos de grado.</v>
          </cell>
          <cell r="D7" t="str">
            <v>3.5:Formulación de una política de investigación que permita la creación de programas, proyectos, líneas y áreas de investigación que estimulen la producción científica, y la solución de problemas de la ciudad-región y del país.</v>
          </cell>
          <cell r="E7" t="str">
            <v>4.5: Fortalecimiento de un sistema integral de información institucional que garantice su disponibilidad y la memoria institucional</v>
          </cell>
          <cell r="F7" t="str">
            <v xml:space="preserve">5.5: Adelantar diálogos con las diferentes representaciones de la sociedad civil, las agencias de cooperación, el sector privado y la academia para cualificar el proceso de rendición pública de cuentas. </v>
          </cell>
        </row>
        <row r="8">
          <cell r="B8" t="str">
            <v>1.6:Consolidación y aumento de una oferta académica flexible que articule los diferentes niveles de formación desde el nivel básico hasta el superior.</v>
          </cell>
          <cell r="C8" t="str">
            <v>2.6:Adoptar y desarrollar un programa de admisión y permanencia que permita un tránsito flexible en la malla curricular y las posibilidades de titulación, cotitulación y doble titulación.</v>
          </cell>
          <cell r="D8" t="str">
            <v>3.6: Consolidar y cualificar los grupos y semilleros de investigación</v>
          </cell>
          <cell r="E8" t="str">
            <v xml:space="preserve">4.6: Favorecer los indicadores de área por estudiante para el desarrollo de la actividad curricular. </v>
          </cell>
          <cell r="F8" t="str">
            <v xml:space="preserve">5.6: Garantizar la recepción y respuesta al 100% de las peticiones, quejas y reclamos, a través de canales y medios que se ajusten a las necesidades y capacidades de las personas que los interponen. </v>
          </cell>
        </row>
        <row r="9">
          <cell r="B9" t="str">
            <v>1.7 Promoción del intercambio, la circulación y el dialogo de conocimientos y saberes, a través de encuentros multidisciplinarios de conocimiento.</v>
          </cell>
          <cell r="C9" t="str">
            <v>2.7: Fortalecimiento de un modelo de formación docente continuo, que permita fomentar las dimensiones pedagógicas, didácticas, profesionales y humanas y los procesos de innovación pedagógica.</v>
          </cell>
          <cell r="D9" t="str">
            <v>3.7:Creación de redes de investigación, nacionales e internacionales; y promover las membresías pertinentes.</v>
          </cell>
          <cell r="E9" t="str">
            <v>4.7: Desarrollo y actualización sostenible de la infraestructura universitaria de manera articulada entre las sedes de la Universidad; ademas con una relación amable y respetuosa con el medio ambiente.</v>
          </cell>
          <cell r="F9" t="str">
            <v>5.7: Construir, ejecutar y evaluar periódicamente la estrategia de participación y rendición de cuentas.</v>
          </cell>
        </row>
        <row r="10">
          <cell r="B10" t="str">
            <v>1.8 Gestión de proyectos que promuevan la investigación y la proyección social como instrumentos de articulación de la universidad con la sociedad.</v>
          </cell>
          <cell r="C10" t="str">
            <v>2.9:Construcción de una política cultural universitaria que propenda la diversidad de las expresiones artísticas, culturales, deportivas y el desarrollo de la pertenencia institucional.</v>
          </cell>
          <cell r="D10" t="str">
            <v>3.8: Promover la categorización de grupos de investigación en las convocatorias que para efecto se reglamenten.</v>
          </cell>
          <cell r="E10" t="str">
            <v>4.8: Creación e implementación del sistema CRAI (Centro de Recursos para el Aprendizaje y la Investigación) que articule los medios educativos de la Universidad.</v>
          </cell>
          <cell r="F10" t="str">
            <v>5.8: Implementar un sistema integrado de comunicaciones que permita gestionar, articular y medir su impacto en la publicidad, difusión, acceso y apropiación de la información para favorecer la visibilidad institucional nacional e internacionalmente.</v>
          </cell>
        </row>
        <row r="11">
          <cell r="B11" t="str">
            <v xml:space="preserve">1.9: Promoción de encuentros y articulación con el sector productivo a fin de responder a sus demandas y generar sinergia en la difusión y apropiación del conocimiento. </v>
          </cell>
          <cell r="C11" t="str">
            <v>2.10: Construcción de una cultura organizacional universitaria basada en la solidaridad y el respeto por lo público que permita promover la transparencia, la ética y la responsabilidad colectiva en el marco de la autonomía universitaria.</v>
          </cell>
          <cell r="D11" t="str">
            <v>3.9: Expedición de la reglamentación interna que defina el marco y las condiciones para la creación y la gestión de las empresas.</v>
          </cell>
          <cell r="E11" t="str">
            <v>4.9: Identificar los avances en materia de conocimiento científico, tecnológico y de innovación que inciden en la organización, gestión y productividad de los procesos institucionales.</v>
          </cell>
          <cell r="F11" t="str">
            <v>5.9: Estudiar las causas por las cuales se producen las peticiones, quejas y reclamos y adoptar mecanismos que permitan el mejoramiento continuo en la prestación de los servicios.</v>
          </cell>
        </row>
        <row r="12">
          <cell r="B12" t="str">
            <v>1.10: Gestión y consolidación de relaciones nacionales e internacionales para fortalecer el intercambio académico, investigativo, de creación e innovación.</v>
          </cell>
          <cell r="C12" t="str">
            <v>2.11: Crear un sistema de evaluación de los servicios de bienestar universitario.</v>
          </cell>
          <cell r="D12" t="str">
            <v>3.10: Desarrollo de las actividades que aborden las problemáticas de los sectores productivos, e integren a la comunidad universitaria en la búsqueda de soluciones efectivas que respondan a las necesidades diagnosticadas</v>
          </cell>
          <cell r="E12" t="str">
            <v xml:space="preserve">4.10: Conocer las necesidades que expresan los resultados de la evaluación del desempeño; determinar las observaciones de las auditorías, internas y externas sobre la gestión y sus resultados; y diagnosticar las necesidades de los servidores públicos en materia de conocimientos. </v>
          </cell>
          <cell r="F12" t="str">
            <v>5.10:Fortalecimiento y ampliación de mecanismos que garanticen la eficiencia, eficacia y efectividad de las funciones universitarias; la transparencia y la ética en la toma de decisiones y en la operación institucional; y la seguridad jurídica institucional.</v>
          </cell>
        </row>
        <row r="13">
          <cell r="B13" t="str">
            <v>1.11: Establecer y desarrollar un modelo de homologación y equivalencias entre los diferentes programas y las normas que lo reglamenten.</v>
          </cell>
          <cell r="D13" t="str">
            <v>3.11: Fortalecer los diálogos e intercambios con organismos internacionales, entidades estatales y sectores productivos.</v>
          </cell>
          <cell r="E13" t="str">
            <v>4.11: Construcción de una cultura organizacional universitaria basada en la solidaridad y el respeto por lo público que permita promover la transparencia, la ética y la responsabilidad colectiva en el marco de la autonomía universitaria</v>
          </cell>
          <cell r="F13" t="str">
            <v>5.11: Revisión, actualización y modernización del Estatuto General y de las demás normas estatutarias requeridas para el cumplimiento de las funciones institucionales, con las debidas consultas a la comunidad universitaria.</v>
          </cell>
        </row>
        <row r="14">
          <cell r="B14" t="str">
            <v>1.12: Establecer y desarrollar una política institucional de apropiación de la segunda lengua como parte activa de la gestión curricular, y como condición para la titulación y la evaluación.</v>
          </cell>
          <cell r="D14" t="str">
            <v>3.12: Actualización y ajuste, a los intereses de la Universidad, del Estatuto de Propiedad Intelectual.</v>
          </cell>
          <cell r="E14" t="str">
            <v>4.12:Aumentar y cualificar la planta de empleos docentes y administrativos, en correspondencia con la organización interna, la proyección de cobertura y las condiciones institucionales.</v>
          </cell>
          <cell r="F14" t="str">
            <v>5.12: Consolidación de sistemas de gestión, control, seguimiento, digitalización y acceso a la información, gestión documental, servicio en línea, trámites institucionales y atención a las personas.</v>
          </cell>
        </row>
        <row r="15">
          <cell r="B15" t="str">
            <v>1.13:Promover y consolidar convenios con universidades internacionales e incrementar los intercambios de estudiantes y docentes.</v>
          </cell>
          <cell r="D15" t="str">
            <v>3.13: Incrementar el número de doctores que participan en el desarrollo de acciones encaminadas a la apropiación social del conocimiento.</v>
          </cell>
          <cell r="E15" t="str">
            <v>4.13: Implementar estrategias orientadas a incentivar los ascensos en el escalafón de los docentes de carrera y docentes especiales</v>
          </cell>
          <cell r="F15" t="str">
            <v xml:space="preserve">5.13: Estudiar, detectar, tratar y eliminar los riesgos de corrupción, motivando la participación de la comunidad universitaria y de la sociedad en la vigilancia de la gestión y la protección del patrimonio de la Universidad. </v>
          </cell>
        </row>
        <row r="16">
          <cell r="B16" t="str">
            <v>1.14: Desarrollar y fortalecer la participación de la Universidad en el desarrollo del sistema educativo distrital.</v>
          </cell>
          <cell r="D16" t="str">
            <v>3.14: Creación y funcionamiento de un Centro de Innovación y Emprendimiento que contribuya a dar respuesta a las necesidades de los empresarios de la ciudad región, y promueva la articulación interdisciplinaria de servicios a los sectores económicos y la apropiación social del conocimiento como bien público.</v>
          </cell>
          <cell r="E16" t="str">
            <v>4.14:Motivar el conocimiento de lenguajes y actividades interactivas entre los servidores de la entidad y las personas en situación de discapacidad</v>
          </cell>
        </row>
        <row r="17">
          <cell r="B17" t="str">
            <v>1.15: Articulación con autoridades del Sector Educativo, los colegios y sus estamentos, la comunidad y los sectores económicos, con el fin de evaluar, articular y consolidar los objetivos educacionales y los procesos de formación en investigación, creación, innovación y emprendimiento, para fomentar la comprensión y solución de problemas y la potenciación de capacidades hacia la transformación de la sociedad.</v>
          </cell>
          <cell r="D17" t="str">
            <v>3.15: Establecer alianzas estratégicas y apoyar los parques tecnológicos en las áreas de influencia de la Universidad.</v>
          </cell>
          <cell r="E17" t="str">
            <v>4.15: Adecuar las instalaciones para garantizar el bienestar de las personas en situación de discapacidad.</v>
          </cell>
        </row>
        <row r="18">
          <cell r="B18" t="str">
            <v>1.16: Estudio sobre el impacto de la articulación con el Sector Educativo Distrital en el acceso, la permanencia y la titulación.</v>
          </cell>
          <cell r="D18" t="str">
            <v>3.16: Concertar acciones de investigación, formación y asesoría con las empresas de los sectores productivos de la ciudad-región</v>
          </cell>
        </row>
        <row r="19">
          <cell r="B19" t="str">
            <v>1.17: Fortalecimiento y creación de programas que fomenten la inclusión, la permanencia, la retención y la graduación</v>
          </cell>
          <cell r="D19" t="str">
            <v>3.17: Consolidación de los planes de formación doctoral para docentes de planta</v>
          </cell>
        </row>
        <row r="20">
          <cell r="B20" t="str">
            <v>1.18: Desarrollo del Sistema de Bienestar universitario integral, que mejore las condiciones de los miembros de la comunidad universitaria, con altos estándares de calidad</v>
          </cell>
        </row>
        <row r="21">
          <cell r="B21" t="str">
            <v>1.19: Promoción de la comprensión y el análisis sobre las condiciones, creencias y alternativas de proyección de los intereses de los estudiantes sobre su futuro, su situación socioeconómica y la visión que les ofrece la Universidad.</v>
          </cell>
        </row>
        <row r="22">
          <cell r="B22" t="str">
            <v>1.20: Disponer de manera funcional y jerarquizada un orden adecuado de relaciones entre las facultades, las escuelas y los programas académicos, de acuerdo con el Estatuto General.</v>
          </cell>
        </row>
      </sheetData>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Avance"/>
      <sheetName val="Seguimiento"/>
      <sheetName val="C. General"/>
    </sheetNames>
    <sheetDataSet>
      <sheetData sheetId="0"/>
      <sheetData sheetId="1"/>
      <sheetData sheetId="2"/>
      <sheetData sheetId="3">
        <row r="4">
          <cell r="C4" t="str">
            <v>Administrativa</v>
          </cell>
          <cell r="E4">
            <v>123</v>
          </cell>
        </row>
        <row r="5">
          <cell r="C5" t="str">
            <v>Administrativa</v>
          </cell>
          <cell r="E5">
            <v>123</v>
          </cell>
        </row>
        <row r="6">
          <cell r="C6" t="str">
            <v>Académico-Administrativa</v>
          </cell>
        </row>
        <row r="7">
          <cell r="C7" t="str">
            <v>Administrativa</v>
          </cell>
        </row>
        <row r="8">
          <cell r="C8" t="str">
            <v>Administrativa</v>
          </cell>
        </row>
        <row r="9">
          <cell r="C9" t="str">
            <v>Administrativa</v>
          </cell>
        </row>
        <row r="10">
          <cell r="C10" t="str">
            <v>Administrativa</v>
          </cell>
        </row>
        <row r="11">
          <cell r="C11" t="str">
            <v>Administrativa</v>
          </cell>
        </row>
        <row r="12">
          <cell r="C12" t="str">
            <v>Administrativa</v>
          </cell>
        </row>
        <row r="13">
          <cell r="C13" t="str">
            <v>Administrativa</v>
          </cell>
        </row>
        <row r="14">
          <cell r="C14" t="str">
            <v>Administrativa</v>
          </cell>
        </row>
        <row r="15">
          <cell r="C15" t="str">
            <v>Administrativa</v>
          </cell>
        </row>
        <row r="16">
          <cell r="C16" t="str">
            <v>Administrativa</v>
          </cell>
        </row>
        <row r="17">
          <cell r="C17" t="str">
            <v>Administrativa</v>
          </cell>
        </row>
        <row r="18">
          <cell r="C18" t="str">
            <v>Administrativa</v>
          </cell>
        </row>
        <row r="19">
          <cell r="C19" t="str">
            <v>Administrativa</v>
          </cell>
        </row>
        <row r="20">
          <cell r="C20" t="str">
            <v>Académica</v>
          </cell>
          <cell r="E20">
            <v>123</v>
          </cell>
        </row>
        <row r="21">
          <cell r="C21" t="str">
            <v>Académica</v>
          </cell>
        </row>
        <row r="22">
          <cell r="C22" t="str">
            <v>Administrativa</v>
          </cell>
        </row>
        <row r="23">
          <cell r="C23" t="str">
            <v>Académico-Administrativa</v>
          </cell>
        </row>
        <row r="24">
          <cell r="C24" t="str">
            <v>Académica</v>
          </cell>
        </row>
        <row r="25">
          <cell r="C25" t="str">
            <v>Académica</v>
          </cell>
        </row>
        <row r="26">
          <cell r="C26" t="str">
            <v>Académico-Administrativa</v>
          </cell>
        </row>
        <row r="27">
          <cell r="C27" t="str">
            <v>Académico-Administrativa</v>
          </cell>
        </row>
        <row r="30">
          <cell r="C30" t="str">
            <v>Académica</v>
          </cell>
        </row>
        <row r="31">
          <cell r="C31" t="str">
            <v>Académica</v>
          </cell>
        </row>
        <row r="32">
          <cell r="C32" t="str">
            <v>Académica</v>
          </cell>
        </row>
        <row r="33">
          <cell r="C33" t="str">
            <v>Académica</v>
          </cell>
        </row>
        <row r="34">
          <cell r="C34" t="str">
            <v>Académica</v>
          </cell>
        </row>
        <row r="43">
          <cell r="C43" t="str">
            <v>Académica</v>
          </cell>
        </row>
        <row r="44">
          <cell r="C44" t="str">
            <v>Académica</v>
          </cell>
        </row>
        <row r="45">
          <cell r="C45" t="str">
            <v>Académica</v>
          </cell>
        </row>
        <row r="46">
          <cell r="C46" t="str">
            <v>Académica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rodriguez@udistrital.edu.c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Normal="100" workbookViewId="0"/>
  </sheetViews>
  <sheetFormatPr baseColWidth="10" defaultColWidth="0" defaultRowHeight="15" customHeight="1" zeroHeight="1"/>
  <cols>
    <col min="1" max="1" width="3.28515625" customWidth="1"/>
    <col min="2" max="2" width="4.85546875" style="1" customWidth="1"/>
    <col min="3" max="3" width="3.7109375" customWidth="1"/>
    <col min="4" max="4" width="17.85546875" customWidth="1"/>
    <col min="5" max="15" width="11.42578125" customWidth="1"/>
    <col min="16" max="16" width="4.42578125" customWidth="1"/>
    <col min="17" max="16384" width="11.42578125" hidden="1"/>
  </cols>
  <sheetData>
    <row r="1" spans="2:23" ht="12" customHeight="1">
      <c r="B1" s="26"/>
      <c r="C1" s="26"/>
      <c r="E1" s="6"/>
      <c r="F1" s="6"/>
      <c r="G1" s="26"/>
      <c r="H1" s="24"/>
      <c r="I1" s="24"/>
      <c r="J1" s="26"/>
      <c r="K1" s="26"/>
      <c r="L1" s="26"/>
      <c r="M1" s="26"/>
      <c r="R1" s="5"/>
      <c r="S1" s="5"/>
      <c r="W1" s="6"/>
    </row>
    <row r="2" spans="2:23" ht="26.25" thickBot="1">
      <c r="B2" s="29" t="s">
        <v>49</v>
      </c>
      <c r="C2" s="27"/>
      <c r="D2" s="7"/>
      <c r="E2" s="28"/>
      <c r="F2" s="28"/>
      <c r="G2" s="27"/>
      <c r="H2" s="25"/>
      <c r="I2" s="25"/>
      <c r="J2" s="27"/>
      <c r="K2" s="27"/>
      <c r="L2" s="27"/>
      <c r="M2" s="27"/>
      <c r="N2" s="7"/>
      <c r="O2" s="7"/>
      <c r="R2" s="5"/>
      <c r="S2" s="5"/>
      <c r="W2" s="6"/>
    </row>
    <row r="3" spans="2:23"/>
    <row r="4" spans="2:23" ht="42.75" customHeight="1">
      <c r="B4" s="244" t="s">
        <v>50</v>
      </c>
      <c r="C4" s="244"/>
      <c r="D4" s="244"/>
      <c r="E4" s="244"/>
      <c r="F4" s="244"/>
      <c r="G4" s="244"/>
      <c r="H4" s="244"/>
      <c r="I4" s="244"/>
      <c r="J4" s="244"/>
      <c r="K4" s="244"/>
      <c r="L4" s="244"/>
      <c r="M4" s="244"/>
      <c r="N4" s="244"/>
      <c r="O4" s="244"/>
    </row>
    <row r="5" spans="2:23" ht="30.75" customHeight="1">
      <c r="B5" s="36"/>
      <c r="C5" s="244" t="s">
        <v>51</v>
      </c>
      <c r="D5" s="244"/>
      <c r="E5" s="244"/>
      <c r="F5" s="244"/>
      <c r="G5" s="244"/>
      <c r="H5" s="244"/>
      <c r="I5" s="244"/>
      <c r="J5" s="244"/>
      <c r="K5" s="244"/>
      <c r="L5" s="244"/>
      <c r="M5" s="244"/>
      <c r="N5" s="244"/>
      <c r="O5" s="36"/>
    </row>
    <row r="6" spans="2:23" ht="4.5" customHeight="1">
      <c r="B6" s="36"/>
      <c r="C6" s="36"/>
      <c r="D6" s="36"/>
      <c r="E6" s="36"/>
      <c r="F6" s="36"/>
      <c r="G6" s="36"/>
      <c r="H6" s="36"/>
      <c r="I6" s="36"/>
      <c r="J6" s="36"/>
      <c r="K6" s="36"/>
      <c r="L6" s="36"/>
      <c r="M6" s="36"/>
      <c r="N6" s="36"/>
      <c r="O6" s="36"/>
    </row>
    <row r="7" spans="2:23" ht="45.75" customHeight="1">
      <c r="B7" s="36"/>
      <c r="C7" s="244" t="s">
        <v>52</v>
      </c>
      <c r="D7" s="244"/>
      <c r="E7" s="244"/>
      <c r="F7" s="244"/>
      <c r="G7" s="244"/>
      <c r="H7" s="244"/>
      <c r="I7" s="244"/>
      <c r="J7" s="244"/>
      <c r="K7" s="244"/>
      <c r="L7" s="244"/>
      <c r="M7" s="244"/>
      <c r="N7" s="244"/>
      <c r="O7" s="36"/>
    </row>
    <row r="8" spans="2:23" s="34" customFormat="1" ht="24" customHeight="1">
      <c r="B8" s="37" t="s">
        <v>53</v>
      </c>
      <c r="C8" s="35"/>
      <c r="D8" s="35"/>
      <c r="E8" s="35"/>
      <c r="F8" s="35"/>
      <c r="G8" s="35"/>
      <c r="H8" s="35"/>
      <c r="I8" s="35"/>
      <c r="J8" s="35"/>
      <c r="K8" s="35"/>
      <c r="L8" s="35"/>
      <c r="M8" s="35"/>
      <c r="N8" s="35"/>
      <c r="O8" s="35"/>
    </row>
    <row r="9" spans="2:23" ht="78" customHeight="1">
      <c r="B9" s="245" t="s">
        <v>54</v>
      </c>
      <c r="C9" s="245"/>
      <c r="D9" s="245"/>
      <c r="E9" s="245"/>
      <c r="F9" s="245"/>
      <c r="G9" s="245"/>
      <c r="H9" s="245"/>
      <c r="I9" s="245"/>
      <c r="J9" s="245"/>
      <c r="K9" s="245"/>
      <c r="L9" s="245"/>
      <c r="M9" s="245"/>
      <c r="N9" s="245"/>
      <c r="O9" s="245"/>
    </row>
    <row r="10" spans="2:23" ht="24" customHeight="1">
      <c r="B10" s="37" t="s">
        <v>55</v>
      </c>
      <c r="C10" s="36"/>
      <c r="D10" s="36"/>
      <c r="E10" s="36"/>
      <c r="F10" s="36"/>
      <c r="G10" s="36"/>
      <c r="H10" s="36"/>
      <c r="I10" s="36"/>
      <c r="J10" s="36"/>
      <c r="K10" s="36"/>
      <c r="L10" s="36"/>
      <c r="M10" s="36"/>
      <c r="N10" s="36"/>
      <c r="O10" s="36"/>
    </row>
    <row r="11" spans="2:23" ht="30" customHeight="1">
      <c r="B11" s="244" t="s">
        <v>56</v>
      </c>
      <c r="C11" s="244"/>
      <c r="D11" s="244"/>
      <c r="E11" s="244"/>
      <c r="F11" s="244"/>
      <c r="G11" s="244"/>
      <c r="H11" s="244"/>
      <c r="I11" s="244"/>
      <c r="J11" s="244"/>
      <c r="K11" s="244"/>
      <c r="L11" s="244"/>
      <c r="M11" s="244"/>
      <c r="N11" s="244"/>
      <c r="O11" s="244"/>
    </row>
    <row r="12" spans="2:23" ht="85.5" customHeight="1">
      <c r="B12" s="242" t="s">
        <v>57</v>
      </c>
      <c r="C12" s="243"/>
      <c r="D12" s="243"/>
      <c r="E12" s="243"/>
      <c r="F12" s="243"/>
      <c r="G12" s="243"/>
      <c r="H12" s="243"/>
      <c r="I12" s="243"/>
      <c r="J12" s="243"/>
      <c r="K12" s="243"/>
      <c r="L12" s="243"/>
      <c r="M12" s="243"/>
      <c r="N12" s="243"/>
      <c r="O12" s="243"/>
    </row>
    <row r="13" spans="2:23" ht="30" customHeight="1">
      <c r="B13" s="242" t="s">
        <v>58</v>
      </c>
      <c r="C13" s="242"/>
      <c r="D13" s="242"/>
      <c r="E13" s="242"/>
      <c r="F13" s="242"/>
      <c r="G13" s="242"/>
      <c r="H13" s="242"/>
      <c r="I13" s="242"/>
      <c r="J13" s="242"/>
      <c r="K13" s="242"/>
      <c r="L13" s="242"/>
      <c r="M13" s="242"/>
      <c r="N13" s="242"/>
      <c r="O13" s="242"/>
    </row>
    <row r="14" spans="2:23" ht="32.25" customHeight="1">
      <c r="C14" s="247" t="s">
        <v>10</v>
      </c>
      <c r="D14" s="38" t="s">
        <v>59</v>
      </c>
      <c r="E14" s="248" t="s">
        <v>60</v>
      </c>
      <c r="F14" s="248"/>
      <c r="G14" s="248"/>
      <c r="H14" s="248"/>
      <c r="I14" s="248"/>
      <c r="J14" s="248"/>
      <c r="K14" s="248"/>
      <c r="L14" s="248"/>
      <c r="M14" s="248"/>
      <c r="N14" s="248"/>
    </row>
    <row r="15" spans="2:23" ht="46.5" customHeight="1">
      <c r="C15" s="247"/>
      <c r="D15" s="38" t="s">
        <v>61</v>
      </c>
      <c r="E15" s="249" t="s">
        <v>141</v>
      </c>
      <c r="F15" s="249"/>
      <c r="G15" s="249"/>
      <c r="H15" s="249"/>
      <c r="I15" s="249"/>
      <c r="J15" s="249"/>
      <c r="K15" s="249"/>
      <c r="L15" s="249"/>
      <c r="M15" s="249"/>
      <c r="N15" s="249"/>
    </row>
    <row r="16" spans="2:23" ht="32.25" customHeight="1">
      <c r="B16" s="2"/>
      <c r="C16" s="247"/>
      <c r="D16" s="38" t="s">
        <v>62</v>
      </c>
      <c r="E16" s="249" t="s">
        <v>63</v>
      </c>
      <c r="F16" s="249"/>
      <c r="G16" s="249"/>
      <c r="H16" s="249"/>
      <c r="I16" s="249"/>
      <c r="J16" s="249"/>
      <c r="K16" s="249"/>
      <c r="L16" s="249"/>
      <c r="M16" s="249"/>
      <c r="N16" s="249"/>
      <c r="O16" s="30"/>
    </row>
    <row r="17" spans="2:16" ht="4.5" customHeight="1">
      <c r="B17" s="2"/>
      <c r="C17" s="31"/>
      <c r="D17" s="39"/>
      <c r="E17" s="31"/>
      <c r="F17" s="31"/>
      <c r="G17" s="31"/>
      <c r="H17" s="31"/>
      <c r="I17" s="31"/>
      <c r="J17" s="31"/>
      <c r="K17" s="31"/>
      <c r="L17" s="31"/>
      <c r="M17" s="31"/>
      <c r="N17" s="31"/>
      <c r="O17" s="31"/>
    </row>
    <row r="18" spans="2:16" ht="101.25" customHeight="1">
      <c r="B18" s="2"/>
      <c r="C18" s="247" t="s">
        <v>47</v>
      </c>
      <c r="D18" s="38" t="s">
        <v>64</v>
      </c>
      <c r="E18" s="250" t="s">
        <v>65</v>
      </c>
      <c r="F18" s="250"/>
      <c r="G18" s="250"/>
      <c r="H18" s="250"/>
      <c r="I18" s="250"/>
      <c r="J18" s="250"/>
      <c r="K18" s="250"/>
      <c r="L18" s="250"/>
      <c r="M18" s="250"/>
      <c r="N18" s="250"/>
      <c r="O18" s="32"/>
    </row>
    <row r="19" spans="2:16" ht="132" customHeight="1">
      <c r="C19" s="247"/>
      <c r="D19" s="38" t="s">
        <v>19</v>
      </c>
      <c r="E19" s="250" t="s">
        <v>66</v>
      </c>
      <c r="F19" s="251"/>
      <c r="G19" s="251"/>
      <c r="H19" s="251"/>
      <c r="I19" s="251"/>
      <c r="J19" s="251"/>
      <c r="K19" s="251"/>
      <c r="L19" s="251"/>
      <c r="M19" s="251"/>
      <c r="N19" s="251"/>
      <c r="O19" s="3"/>
      <c r="P19" s="3"/>
    </row>
    <row r="20" spans="2:16" ht="48" customHeight="1">
      <c r="C20" s="247"/>
      <c r="D20" s="40" t="s">
        <v>67</v>
      </c>
      <c r="E20" s="249" t="s">
        <v>68</v>
      </c>
      <c r="F20" s="249"/>
      <c r="G20" s="249"/>
      <c r="H20" s="249"/>
      <c r="I20" s="249"/>
      <c r="J20" s="249"/>
      <c r="K20" s="249"/>
      <c r="L20" s="249"/>
      <c r="M20" s="249"/>
      <c r="N20" s="249"/>
      <c r="O20" s="33"/>
      <c r="P20" s="4"/>
    </row>
    <row r="21" spans="2:16" ht="33.75" customHeight="1">
      <c r="C21" s="247"/>
      <c r="D21" s="40" t="s">
        <v>69</v>
      </c>
      <c r="E21" s="249" t="s">
        <v>70</v>
      </c>
      <c r="F21" s="249"/>
      <c r="G21" s="249"/>
      <c r="H21" s="249"/>
      <c r="I21" s="249"/>
      <c r="J21" s="249"/>
      <c r="K21" s="249"/>
      <c r="L21" s="249"/>
      <c r="M21" s="249"/>
      <c r="N21" s="249"/>
      <c r="O21" s="33"/>
      <c r="P21" s="4"/>
    </row>
    <row r="22" spans="2:16" ht="30.75" customHeight="1">
      <c r="C22" s="247"/>
      <c r="D22" s="40" t="s">
        <v>71</v>
      </c>
      <c r="E22" s="249" t="s">
        <v>72</v>
      </c>
      <c r="F22" s="249"/>
      <c r="G22" s="249"/>
      <c r="H22" s="249"/>
      <c r="I22" s="249"/>
      <c r="J22" s="249"/>
      <c r="K22" s="249"/>
      <c r="L22" s="249"/>
      <c r="M22" s="249"/>
      <c r="N22" s="249"/>
      <c r="O22" s="33"/>
      <c r="P22" s="4"/>
    </row>
    <row r="23" spans="2:16" ht="32.25" customHeight="1">
      <c r="C23" s="247"/>
      <c r="D23" s="40" t="s">
        <v>15</v>
      </c>
      <c r="E23" s="249" t="s">
        <v>73</v>
      </c>
      <c r="F23" s="249"/>
      <c r="G23" s="249"/>
      <c r="H23" s="249"/>
      <c r="I23" s="249"/>
      <c r="J23" s="249"/>
      <c r="K23" s="249"/>
      <c r="L23" s="249"/>
      <c r="M23" s="249"/>
      <c r="N23" s="249"/>
      <c r="O23" s="33"/>
      <c r="P23" s="4"/>
    </row>
    <row r="24" spans="2:16" ht="18.75" customHeight="1">
      <c r="C24" s="252" t="s">
        <v>74</v>
      </c>
      <c r="D24" s="252"/>
      <c r="E24" s="252"/>
      <c r="F24" s="252"/>
      <c r="G24" s="252"/>
      <c r="H24" s="252"/>
      <c r="I24" s="252"/>
      <c r="J24" s="252"/>
      <c r="K24" s="252"/>
      <c r="L24" s="252"/>
      <c r="M24" s="252"/>
      <c r="N24" s="252"/>
      <c r="O24" s="33"/>
      <c r="P24" s="4"/>
    </row>
    <row r="25" spans="2:16" ht="38.25" customHeight="1">
      <c r="B25" s="244" t="s">
        <v>75</v>
      </c>
      <c r="C25" s="244"/>
      <c r="D25" s="244"/>
      <c r="E25" s="244"/>
      <c r="F25" s="244"/>
      <c r="G25" s="244"/>
      <c r="H25" s="244"/>
      <c r="I25" s="244"/>
      <c r="J25" s="244"/>
      <c r="K25" s="244"/>
      <c r="L25" s="244"/>
      <c r="M25" s="244"/>
      <c r="N25" s="244"/>
      <c r="O25" s="244"/>
      <c r="P25" s="4"/>
    </row>
    <row r="26" spans="2:16" ht="37.5" customHeight="1">
      <c r="D26" s="253"/>
      <c r="E26" s="253"/>
      <c r="F26" s="253"/>
      <c r="G26" s="253"/>
      <c r="H26" s="253"/>
      <c r="I26" s="253"/>
      <c r="J26" s="253"/>
      <c r="K26" s="253"/>
      <c r="L26" s="253"/>
      <c r="M26" s="253"/>
      <c r="N26" s="253"/>
      <c r="O26" s="253"/>
      <c r="P26" s="4"/>
    </row>
    <row r="27" spans="2:16" ht="46.5" hidden="1" customHeight="1">
      <c r="B27" s="2"/>
      <c r="C27" s="246"/>
      <c r="D27" s="246"/>
      <c r="E27" s="246"/>
      <c r="F27" s="246"/>
      <c r="G27" s="246"/>
      <c r="H27" s="246"/>
      <c r="I27" s="246"/>
      <c r="J27" s="246"/>
      <c r="K27" s="246"/>
      <c r="L27" s="246"/>
      <c r="M27" s="246"/>
      <c r="N27" s="246"/>
      <c r="O27" s="246"/>
    </row>
  </sheetData>
  <sheetProtection algorithmName="SHA-512" hashValue="1cibCNWfpTZprmGgfICakuCTJx0hi5v9sQZTLn4x5DSXDYlcSRuAod762lucTjyYCjL94HjhZw18LBC28VpCmQ==" saltValue="nppR11c4fjCcGe377naztQ==" spinCount="100000" sheet="1"/>
  <mergeCells count="22">
    <mergeCell ref="C27:O27"/>
    <mergeCell ref="B13:O13"/>
    <mergeCell ref="C14:C16"/>
    <mergeCell ref="E14:N14"/>
    <mergeCell ref="E15:N15"/>
    <mergeCell ref="E16:N16"/>
    <mergeCell ref="C18:C23"/>
    <mergeCell ref="E18:N18"/>
    <mergeCell ref="E19:N19"/>
    <mergeCell ref="E20:N20"/>
    <mergeCell ref="E21:N21"/>
    <mergeCell ref="E22:N22"/>
    <mergeCell ref="E23:N23"/>
    <mergeCell ref="C24:N24"/>
    <mergeCell ref="B25:O25"/>
    <mergeCell ref="D26:O26"/>
    <mergeCell ref="B12:O12"/>
    <mergeCell ref="B4:O4"/>
    <mergeCell ref="C5:N5"/>
    <mergeCell ref="C7:N7"/>
    <mergeCell ref="B9:O9"/>
    <mergeCell ref="B11:O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6"/>
  <sheetViews>
    <sheetView showGridLines="0" tabSelected="1" topLeftCell="AY11" zoomScaleNormal="100" workbookViewId="0">
      <selection activeCell="BG12" sqref="BG12"/>
    </sheetView>
  </sheetViews>
  <sheetFormatPr baseColWidth="10" defaultColWidth="0" defaultRowHeight="15" zeroHeight="1"/>
  <cols>
    <col min="1" max="1" width="3.28515625" customWidth="1"/>
    <col min="2" max="2" width="12.28515625" style="26" customWidth="1"/>
    <col min="3" max="3" width="11.42578125" style="26" customWidth="1"/>
    <col min="4" max="4" width="24.42578125" style="24" customWidth="1"/>
    <col min="5" max="5" width="4.140625" style="6" customWidth="1"/>
    <col min="6" max="6" width="11.5703125" style="6" customWidth="1"/>
    <col min="7" max="7" width="11.5703125" style="26" customWidth="1"/>
    <col min="8" max="8" width="19.85546875" style="26" customWidth="1"/>
    <col min="9" max="9" width="40.7109375" style="24" customWidth="1"/>
    <col min="10" max="10" width="58.7109375" style="24" customWidth="1"/>
    <col min="11" max="11" width="24.140625" style="26" customWidth="1"/>
    <col min="12" max="12" width="34.85546875" style="26" customWidth="1"/>
    <col min="13" max="13" width="10.28515625" style="26" customWidth="1"/>
    <col min="14" max="14" width="25.7109375" style="26" customWidth="1"/>
    <col min="15" max="16" width="22" style="6" hidden="1" customWidth="1"/>
    <col min="17" max="17" width="20.85546875" style="6" hidden="1" customWidth="1"/>
    <col min="18" max="18" width="61.42578125" style="24" customWidth="1"/>
    <col min="19" max="19" width="41.28515625" style="24" hidden="1" customWidth="1"/>
    <col min="20" max="20" width="50.28515625" style="24" hidden="1" customWidth="1"/>
    <col min="21" max="22" width="14.7109375" style="26" customWidth="1"/>
    <col min="23" max="23" width="14.7109375" style="6" customWidth="1"/>
    <col min="24" max="26" width="11.7109375" style="6" hidden="1" customWidth="1"/>
    <col min="27" max="27" width="59.85546875" style="24" hidden="1" customWidth="1"/>
    <col min="28" max="28" width="58.140625" style="79" customWidth="1"/>
    <col min="29" max="29" width="48.85546875" hidden="1" customWidth="1"/>
    <col min="30" max="30" width="55.140625" style="79" hidden="1" customWidth="1"/>
    <col min="31" max="32" width="17.5703125" style="6" customWidth="1"/>
    <col min="33" max="33" width="13.85546875" style="6" customWidth="1"/>
    <col min="34" max="36" width="14.42578125" style="6" hidden="1" customWidth="1"/>
    <col min="37" max="37" width="58.140625" style="24" hidden="1" customWidth="1"/>
    <col min="38" max="38" width="58.28515625" style="79" customWidth="1"/>
    <col min="39" max="39" width="41.28515625" hidden="1" customWidth="1"/>
    <col min="40" max="40" width="41.28515625" style="79" hidden="1" customWidth="1"/>
    <col min="41" max="42" width="17.140625" style="6" customWidth="1"/>
    <col min="43" max="43" width="11" style="6" bestFit="1" customWidth="1"/>
    <col min="44" max="46" width="14.7109375" style="6" hidden="1" customWidth="1"/>
    <col min="47" max="47" width="55.7109375" style="77" bestFit="1" customWidth="1"/>
    <col min="48" max="48" width="50" style="79" customWidth="1"/>
    <col min="49" max="49" width="41.28515625" customWidth="1"/>
    <col min="50" max="50" width="41.28515625" style="79" customWidth="1"/>
    <col min="51" max="53" width="14.7109375" style="6" customWidth="1"/>
    <col min="54" max="55" width="19.7109375" style="6" customWidth="1"/>
    <col min="56" max="58" width="14.42578125" style="6" customWidth="1"/>
    <col min="59" max="59" width="48.42578125" style="24" customWidth="1"/>
    <col min="60" max="60" width="3.7109375" customWidth="1"/>
  </cols>
  <sheetData>
    <row r="1" spans="1:59" ht="12" customHeight="1">
      <c r="D1"/>
      <c r="O1"/>
      <c r="P1"/>
      <c r="Q1"/>
      <c r="R1"/>
      <c r="S1" s="5"/>
      <c r="T1" s="5"/>
      <c r="U1"/>
      <c r="V1"/>
      <c r="W1"/>
      <c r="Y1"/>
      <c r="Z1"/>
      <c r="AA1"/>
      <c r="AB1"/>
      <c r="AD1"/>
      <c r="AE1"/>
      <c r="AF1"/>
      <c r="AG1"/>
      <c r="AH1"/>
      <c r="AI1"/>
      <c r="AJ1"/>
      <c r="AK1"/>
      <c r="AL1"/>
      <c r="AN1"/>
      <c r="AO1"/>
      <c r="AP1"/>
      <c r="AQ1"/>
      <c r="AR1"/>
      <c r="AS1"/>
      <c r="AT1"/>
      <c r="AU1" s="59"/>
      <c r="AV1"/>
      <c r="AX1"/>
      <c r="AY1"/>
      <c r="AZ1"/>
      <c r="BA1"/>
      <c r="BB1"/>
      <c r="BC1"/>
      <c r="BD1"/>
      <c r="BE1"/>
      <c r="BF1"/>
      <c r="BG1"/>
    </row>
    <row r="2" spans="1:59" ht="26.25" thickBot="1">
      <c r="B2" s="29" t="str">
        <f>"Seguimiento Plan de Acción 2022 - "&amp;'Reporte Seguimiento'!E4</f>
        <v>Seguimiento Plan de Acción 2022 - División de Recursos Financieros</v>
      </c>
      <c r="C2" s="27"/>
      <c r="D2" s="7"/>
      <c r="E2" s="28"/>
      <c r="F2" s="28"/>
      <c r="G2" s="27"/>
      <c r="H2" s="27"/>
      <c r="I2" s="25"/>
      <c r="J2" s="25"/>
      <c r="K2" s="27"/>
      <c r="L2" s="27"/>
      <c r="M2" s="27"/>
      <c r="N2" s="27"/>
      <c r="O2" s="7"/>
      <c r="P2" s="7"/>
      <c r="Q2" s="7"/>
      <c r="R2" s="7"/>
      <c r="S2" s="5"/>
      <c r="T2" s="5"/>
      <c r="U2"/>
      <c r="V2"/>
      <c r="W2"/>
      <c r="Y2"/>
      <c r="Z2"/>
      <c r="AA2"/>
      <c r="AB2"/>
      <c r="AD2"/>
      <c r="AE2"/>
      <c r="AF2"/>
      <c r="AG2"/>
      <c r="AH2"/>
      <c r="AI2"/>
      <c r="AJ2"/>
      <c r="AK2"/>
      <c r="AL2"/>
      <c r="AN2"/>
      <c r="AO2"/>
      <c r="AP2"/>
      <c r="AQ2"/>
      <c r="AR2"/>
      <c r="AS2"/>
      <c r="AT2"/>
      <c r="AU2" s="59"/>
      <c r="AV2"/>
      <c r="AX2"/>
      <c r="AY2"/>
      <c r="AZ2"/>
      <c r="BA2"/>
      <c r="BB2"/>
      <c r="BC2"/>
      <c r="BD2"/>
      <c r="BE2"/>
      <c r="BF2"/>
      <c r="BG2"/>
    </row>
    <row r="3" spans="1:59">
      <c r="D3"/>
      <c r="Q3" s="58"/>
      <c r="R3"/>
      <c r="S3"/>
      <c r="T3"/>
      <c r="U3" s="6"/>
      <c r="V3" s="6"/>
      <c r="AA3"/>
      <c r="AB3"/>
      <c r="AD3"/>
      <c r="AK3"/>
      <c r="AL3"/>
      <c r="AN3"/>
      <c r="AU3" s="59"/>
      <c r="AV3"/>
      <c r="AX3"/>
      <c r="BG3"/>
    </row>
    <row r="4" spans="1:59">
      <c r="B4" s="274" t="s">
        <v>41</v>
      </c>
      <c r="C4" s="274"/>
      <c r="D4" s="274"/>
      <c r="E4" s="279" t="s">
        <v>76</v>
      </c>
      <c r="F4" s="279"/>
      <c r="G4" s="279"/>
      <c r="H4" s="279"/>
      <c r="I4" s="279"/>
      <c r="Q4" s="58"/>
      <c r="R4"/>
      <c r="S4"/>
      <c r="T4"/>
      <c r="U4" s="6"/>
      <c r="V4" s="6"/>
      <c r="AA4"/>
      <c r="AB4"/>
      <c r="AD4"/>
      <c r="AK4"/>
      <c r="AL4"/>
      <c r="AN4"/>
      <c r="AU4" s="59"/>
      <c r="AV4"/>
      <c r="AX4"/>
      <c r="BG4"/>
    </row>
    <row r="5" spans="1:59">
      <c r="B5" s="274" t="s">
        <v>44</v>
      </c>
      <c r="C5" s="274"/>
      <c r="D5" s="274"/>
      <c r="E5" s="279" t="s">
        <v>171</v>
      </c>
      <c r="F5" s="279"/>
      <c r="G5" s="279"/>
      <c r="H5" s="279"/>
      <c r="I5" s="279"/>
      <c r="Q5" s="58"/>
      <c r="R5"/>
      <c r="S5"/>
      <c r="T5"/>
      <c r="U5" s="6"/>
      <c r="V5" s="6"/>
      <c r="AA5"/>
      <c r="AB5"/>
      <c r="AD5"/>
      <c r="AK5"/>
      <c r="AL5"/>
      <c r="AN5"/>
      <c r="AU5" s="59"/>
      <c r="AV5"/>
      <c r="AX5"/>
      <c r="BG5"/>
    </row>
    <row r="6" spans="1:59">
      <c r="B6" s="274" t="s">
        <v>42</v>
      </c>
      <c r="C6" s="274"/>
      <c r="D6" s="274"/>
      <c r="E6" s="280" t="s">
        <v>587</v>
      </c>
      <c r="F6" s="280"/>
      <c r="G6" s="280"/>
      <c r="H6" s="280"/>
      <c r="I6" s="280"/>
      <c r="Q6" s="58"/>
      <c r="R6"/>
      <c r="S6"/>
      <c r="T6"/>
      <c r="U6" s="6"/>
      <c r="V6" s="6"/>
      <c r="AA6"/>
      <c r="AB6"/>
      <c r="AD6"/>
      <c r="AK6"/>
      <c r="AL6"/>
      <c r="AN6"/>
      <c r="AU6" s="59"/>
      <c r="AV6"/>
      <c r="AX6"/>
      <c r="BG6"/>
    </row>
    <row r="7" spans="1:59" ht="15.75" thickBot="1">
      <c r="B7" s="274" t="s">
        <v>43</v>
      </c>
      <c r="C7" s="274"/>
      <c r="D7" s="274"/>
      <c r="E7" s="281" t="s">
        <v>318</v>
      </c>
      <c r="F7" s="280"/>
      <c r="G7" s="280"/>
      <c r="H7" s="280"/>
      <c r="I7" s="280"/>
      <c r="Q7" s="58"/>
      <c r="R7"/>
      <c r="S7"/>
      <c r="T7"/>
      <c r="U7" s="6"/>
      <c r="V7" s="6"/>
      <c r="AA7"/>
      <c r="AB7"/>
      <c r="AD7"/>
      <c r="AK7"/>
      <c r="AL7"/>
      <c r="AN7"/>
      <c r="AU7" s="59"/>
      <c r="AV7"/>
      <c r="AX7"/>
      <c r="BG7"/>
    </row>
    <row r="8" spans="1:59" ht="19.5" customHeight="1" thickBot="1">
      <c r="D8"/>
      <c r="Q8" s="58"/>
      <c r="R8" s="275" t="s">
        <v>9</v>
      </c>
      <c r="S8" s="276"/>
      <c r="T8" s="276"/>
      <c r="U8" s="276"/>
      <c r="V8" s="276"/>
      <c r="W8" s="276"/>
      <c r="X8" s="276"/>
      <c r="Y8" s="276"/>
      <c r="Z8" s="276"/>
      <c r="AA8" s="278"/>
      <c r="AB8" s="275" t="s">
        <v>11</v>
      </c>
      <c r="AC8" s="276"/>
      <c r="AD8" s="276"/>
      <c r="AE8" s="276"/>
      <c r="AF8" s="276"/>
      <c r="AG8" s="276"/>
      <c r="AH8" s="276"/>
      <c r="AI8" s="276"/>
      <c r="AJ8" s="276"/>
      <c r="AK8" s="278"/>
      <c r="AL8" s="275" t="s">
        <v>22</v>
      </c>
      <c r="AM8" s="276"/>
      <c r="AN8" s="276"/>
      <c r="AO8" s="276"/>
      <c r="AP8" s="276"/>
      <c r="AQ8" s="276"/>
      <c r="AR8" s="276"/>
      <c r="AS8" s="276"/>
      <c r="AT8" s="276"/>
      <c r="AU8" s="277"/>
      <c r="AV8" s="275" t="s">
        <v>23</v>
      </c>
      <c r="AW8" s="276"/>
      <c r="AX8" s="276"/>
      <c r="AY8" s="276"/>
      <c r="AZ8" s="276"/>
      <c r="BA8" s="276"/>
      <c r="BB8" s="276"/>
      <c r="BC8" s="276"/>
      <c r="BD8" s="276"/>
      <c r="BE8" s="276"/>
      <c r="BF8" s="276"/>
      <c r="BG8" s="278"/>
    </row>
    <row r="9" spans="1:59" s="58" customFormat="1" ht="20.25" customHeight="1" thickBot="1">
      <c r="B9" s="290" t="str">
        <f>"Plan de Acción 2022 - "&amp;E4</f>
        <v>Plan de Acción 2022 - División de Recursos Financieros</v>
      </c>
      <c r="C9" s="291"/>
      <c r="D9" s="291"/>
      <c r="E9" s="291"/>
      <c r="F9" s="291"/>
      <c r="G9" s="291"/>
      <c r="H9" s="291"/>
      <c r="I9" s="291"/>
      <c r="J9" s="291"/>
      <c r="K9" s="291"/>
      <c r="L9" s="291"/>
      <c r="M9" s="291"/>
      <c r="N9" s="292"/>
      <c r="O9" s="292"/>
      <c r="P9" s="292"/>
      <c r="Q9" s="293"/>
      <c r="R9" s="282" t="s">
        <v>10</v>
      </c>
      <c r="S9" s="283"/>
      <c r="T9" s="284"/>
      <c r="U9" s="285" t="s">
        <v>47</v>
      </c>
      <c r="V9" s="285"/>
      <c r="W9" s="285"/>
      <c r="X9" s="285"/>
      <c r="Y9" s="285"/>
      <c r="Z9" s="286"/>
      <c r="AA9" s="287" t="s">
        <v>12</v>
      </c>
      <c r="AB9" s="282" t="s">
        <v>10</v>
      </c>
      <c r="AC9" s="283"/>
      <c r="AD9" s="284"/>
      <c r="AE9" s="285" t="s">
        <v>47</v>
      </c>
      <c r="AF9" s="285"/>
      <c r="AG9" s="285"/>
      <c r="AH9" s="285"/>
      <c r="AI9" s="285"/>
      <c r="AJ9" s="286"/>
      <c r="AK9" s="287" t="s">
        <v>12</v>
      </c>
      <c r="AL9" s="282" t="s">
        <v>10</v>
      </c>
      <c r="AM9" s="283"/>
      <c r="AN9" s="284"/>
      <c r="AO9" s="285" t="s">
        <v>47</v>
      </c>
      <c r="AP9" s="285"/>
      <c r="AQ9" s="285"/>
      <c r="AR9" s="285"/>
      <c r="AS9" s="285"/>
      <c r="AT9" s="286"/>
      <c r="AU9" s="305" t="s">
        <v>12</v>
      </c>
      <c r="AV9" s="282" t="s">
        <v>10</v>
      </c>
      <c r="AW9" s="283"/>
      <c r="AX9" s="284"/>
      <c r="AY9" s="285" t="s">
        <v>47</v>
      </c>
      <c r="AZ9" s="285"/>
      <c r="BA9" s="285"/>
      <c r="BB9" s="285"/>
      <c r="BC9" s="285"/>
      <c r="BD9" s="285"/>
      <c r="BE9" s="285"/>
      <c r="BF9" s="286"/>
      <c r="BG9" s="287" t="s">
        <v>46</v>
      </c>
    </row>
    <row r="10" spans="1:59" s="104" customFormat="1" ht="15" customHeight="1">
      <c r="B10" s="300" t="s">
        <v>13</v>
      </c>
      <c r="C10" s="301"/>
      <c r="D10" s="302"/>
      <c r="E10" s="303" t="s">
        <v>0</v>
      </c>
      <c r="F10" s="303" t="s">
        <v>1</v>
      </c>
      <c r="G10" s="260" t="s">
        <v>24</v>
      </c>
      <c r="H10" s="260" t="s">
        <v>174</v>
      </c>
      <c r="I10" s="303" t="s">
        <v>2</v>
      </c>
      <c r="J10" s="303" t="s">
        <v>3</v>
      </c>
      <c r="K10" s="260" t="s">
        <v>7</v>
      </c>
      <c r="L10" s="260" t="s">
        <v>8</v>
      </c>
      <c r="M10" s="260" t="s">
        <v>4</v>
      </c>
      <c r="N10" s="260" t="s">
        <v>325</v>
      </c>
      <c r="O10" s="294" t="s">
        <v>25</v>
      </c>
      <c r="P10" s="298" t="s">
        <v>39</v>
      </c>
      <c r="Q10" s="296" t="s">
        <v>40</v>
      </c>
      <c r="R10" s="260" t="s">
        <v>324</v>
      </c>
      <c r="S10" s="260" t="s">
        <v>368</v>
      </c>
      <c r="T10" s="260" t="s">
        <v>62</v>
      </c>
      <c r="U10" s="260" t="s">
        <v>64</v>
      </c>
      <c r="V10" s="260" t="s">
        <v>19</v>
      </c>
      <c r="W10" s="260" t="s">
        <v>16</v>
      </c>
      <c r="X10" s="267" t="s">
        <v>17</v>
      </c>
      <c r="Y10" s="267" t="s">
        <v>18</v>
      </c>
      <c r="Z10" s="267" t="s">
        <v>15</v>
      </c>
      <c r="AA10" s="288"/>
      <c r="AB10" s="260" t="s">
        <v>324</v>
      </c>
      <c r="AC10" s="260" t="s">
        <v>368</v>
      </c>
      <c r="AD10" s="260" t="s">
        <v>62</v>
      </c>
      <c r="AE10" s="260" t="s">
        <v>64</v>
      </c>
      <c r="AF10" s="260" t="s">
        <v>19</v>
      </c>
      <c r="AG10" s="260" t="s">
        <v>16</v>
      </c>
      <c r="AH10" s="267" t="s">
        <v>17</v>
      </c>
      <c r="AI10" s="267" t="s">
        <v>18</v>
      </c>
      <c r="AJ10" s="267" t="s">
        <v>15</v>
      </c>
      <c r="AK10" s="288"/>
      <c r="AL10" s="267" t="s">
        <v>324</v>
      </c>
      <c r="AM10" s="267" t="s">
        <v>368</v>
      </c>
      <c r="AN10" s="267" t="s">
        <v>369</v>
      </c>
      <c r="AO10" s="267" t="s">
        <v>64</v>
      </c>
      <c r="AP10" s="267" t="s">
        <v>19</v>
      </c>
      <c r="AQ10" s="267" t="s">
        <v>16</v>
      </c>
      <c r="AR10" s="267" t="s">
        <v>17</v>
      </c>
      <c r="AS10" s="267" t="s">
        <v>18</v>
      </c>
      <c r="AT10" s="267" t="s">
        <v>15</v>
      </c>
      <c r="AU10" s="306"/>
      <c r="AV10" s="267" t="s">
        <v>324</v>
      </c>
      <c r="AW10" s="260" t="s">
        <v>368</v>
      </c>
      <c r="AX10" s="269" t="s">
        <v>62</v>
      </c>
      <c r="AY10" s="267" t="s">
        <v>64</v>
      </c>
      <c r="AZ10" s="260" t="s">
        <v>19</v>
      </c>
      <c r="BA10" s="260" t="s">
        <v>16</v>
      </c>
      <c r="BB10" s="260" t="s">
        <v>588</v>
      </c>
      <c r="BC10" s="260" t="s">
        <v>350</v>
      </c>
      <c r="BD10" s="260" t="s">
        <v>17</v>
      </c>
      <c r="BE10" s="260" t="s">
        <v>18</v>
      </c>
      <c r="BF10" s="262" t="s">
        <v>15</v>
      </c>
      <c r="BG10" s="288"/>
    </row>
    <row r="11" spans="1:59" s="104" customFormat="1" ht="21" customHeight="1" thickBot="1">
      <c r="B11" s="145" t="s">
        <v>5</v>
      </c>
      <c r="C11" s="146" t="s">
        <v>4</v>
      </c>
      <c r="D11" s="146" t="s">
        <v>6</v>
      </c>
      <c r="E11" s="304"/>
      <c r="F11" s="304"/>
      <c r="G11" s="261"/>
      <c r="H11" s="261"/>
      <c r="I11" s="304"/>
      <c r="J11" s="304"/>
      <c r="K11" s="261"/>
      <c r="L11" s="261"/>
      <c r="M11" s="261"/>
      <c r="N11" s="261"/>
      <c r="O11" s="295"/>
      <c r="P11" s="299"/>
      <c r="Q11" s="297"/>
      <c r="R11" s="261"/>
      <c r="S11" s="261" t="s">
        <v>14</v>
      </c>
      <c r="T11" s="261" t="s">
        <v>21</v>
      </c>
      <c r="U11" s="261"/>
      <c r="V11" s="261"/>
      <c r="W11" s="261"/>
      <c r="X11" s="268"/>
      <c r="Y11" s="268"/>
      <c r="Z11" s="268"/>
      <c r="AA11" s="289"/>
      <c r="AB11" s="261"/>
      <c r="AC11" s="261" t="s">
        <v>14</v>
      </c>
      <c r="AD11" s="261" t="s">
        <v>21</v>
      </c>
      <c r="AE11" s="261"/>
      <c r="AF11" s="261"/>
      <c r="AG11" s="261"/>
      <c r="AH11" s="268"/>
      <c r="AI11" s="268"/>
      <c r="AJ11" s="268"/>
      <c r="AK11" s="289"/>
      <c r="AL11" s="268"/>
      <c r="AM11" s="268"/>
      <c r="AN11" s="268"/>
      <c r="AO11" s="268"/>
      <c r="AP11" s="268"/>
      <c r="AQ11" s="268"/>
      <c r="AR11" s="268"/>
      <c r="AS11" s="268"/>
      <c r="AT11" s="268"/>
      <c r="AU11" s="307"/>
      <c r="AV11" s="268"/>
      <c r="AW11" s="261"/>
      <c r="AX11" s="270"/>
      <c r="AY11" s="268"/>
      <c r="AZ11" s="261"/>
      <c r="BA11" s="261"/>
      <c r="BB11" s="261"/>
      <c r="BC11" s="261"/>
      <c r="BD11" s="261"/>
      <c r="BE11" s="261"/>
      <c r="BF11" s="263"/>
      <c r="BG11" s="289"/>
    </row>
    <row r="12" spans="1:59" ht="165.75" thickBot="1">
      <c r="B12" s="147" t="s">
        <v>83</v>
      </c>
      <c r="C12" s="148" t="s">
        <v>82</v>
      </c>
      <c r="D12" s="149" t="s">
        <v>81</v>
      </c>
      <c r="E12" s="150">
        <v>1</v>
      </c>
      <c r="F12" s="151">
        <v>0.03</v>
      </c>
      <c r="G12" s="148" t="s">
        <v>80</v>
      </c>
      <c r="H12" s="148" t="s">
        <v>175</v>
      </c>
      <c r="I12" s="152" t="s">
        <v>79</v>
      </c>
      <c r="J12" s="153" t="s">
        <v>156</v>
      </c>
      <c r="K12" s="154" t="s">
        <v>78</v>
      </c>
      <c r="L12" s="154" t="s">
        <v>186</v>
      </c>
      <c r="M12" s="53">
        <v>1</v>
      </c>
      <c r="N12" s="155" t="s">
        <v>273</v>
      </c>
      <c r="O12" s="113" t="s">
        <v>77</v>
      </c>
      <c r="P12" s="113" t="s">
        <v>150</v>
      </c>
      <c r="Q12" s="114" t="s">
        <v>151</v>
      </c>
      <c r="R12" s="123" t="s">
        <v>230</v>
      </c>
      <c r="S12" s="124" t="s">
        <v>183</v>
      </c>
      <c r="T12" s="125" t="s">
        <v>231</v>
      </c>
      <c r="U12" s="126">
        <v>1346</v>
      </c>
      <c r="V12" s="126">
        <v>1346</v>
      </c>
      <c r="W12" s="105">
        <f>IFERROR(U12/V12,0)</f>
        <v>1</v>
      </c>
      <c r="X12" s="66">
        <f>IFERROR(U12/V12,0)</f>
        <v>1</v>
      </c>
      <c r="Y12" s="51">
        <f>IFERROR(IF(AND($P12="Decreciente",X12&lt;$M12),(1+(($M12-X12)/M12)),IF(AND($P12="Decreciente",X12&gt;$M12),(1-((X12-$M12)/X12)),X12/$M12)),0)</f>
        <v>1</v>
      </c>
      <c r="Z12" s="66">
        <f>IF(X12=0,$M12,IF($M12-X12&lt;0,"Por verificar por la OAPC",$M12-X12))</f>
        <v>0</v>
      </c>
      <c r="AA12" s="64" t="s">
        <v>374</v>
      </c>
      <c r="AB12" s="123" t="s">
        <v>259</v>
      </c>
      <c r="AC12" s="124" t="s">
        <v>269</v>
      </c>
      <c r="AD12" s="125" t="s">
        <v>260</v>
      </c>
      <c r="AE12" s="126">
        <v>413</v>
      </c>
      <c r="AF12" s="126">
        <v>413</v>
      </c>
      <c r="AG12" s="105">
        <f>IFERROR(AE12/AF12,0)</f>
        <v>1</v>
      </c>
      <c r="AH12" s="105">
        <f t="shared" ref="AH12:AH29" si="0">IFERROR(IF($Q12="Denominador variable",((U12+AE12)/(V12+AF12)),(AE12+U12)/AF12),0)</f>
        <v>1</v>
      </c>
      <c r="AI12" s="107">
        <f>IFERROR(IF(AND($P12="Decreciente",AH12&lt;$M12),(1+(($M12-AH12)/$M12)),IF(AND($P12="Decreciente",AH12&gt;$M12),(1-((AH12-$M12)/AH12)),AH12/$M12)),0)</f>
        <v>1</v>
      </c>
      <c r="AJ12" s="105">
        <f>IF(AH12=0,$M12,IF($M12-AH12&lt;0,"Por verificar por la OAPC",$M12-AH12))</f>
        <v>0</v>
      </c>
      <c r="AK12" s="67" t="s">
        <v>281</v>
      </c>
      <c r="AL12" s="123" t="s">
        <v>321</v>
      </c>
      <c r="AM12" s="123" t="s">
        <v>304</v>
      </c>
      <c r="AN12" s="128" t="s">
        <v>260</v>
      </c>
      <c r="AO12" s="133">
        <v>1467</v>
      </c>
      <c r="AP12" s="133">
        <v>1467</v>
      </c>
      <c r="AQ12" s="105">
        <f>IFERROR(AO12/AP12,0)</f>
        <v>1</v>
      </c>
      <c r="AR12" s="66">
        <f>IFERROR(IF($Q12="Denominador variable",((AE12+AO12+U12)/(AF12+AP12+V12)),(AO12+AE12+U12)/AP12),0)</f>
        <v>1</v>
      </c>
      <c r="AS12" s="51">
        <f>IFERROR(IF(AND($P12="Decreciente",AR12&lt;$M12),(1+(($M12-AR12)/$M12)),IF(AND($P12="Decreciente",AR12&gt;$M12),(1-((AR12-$M12)/AR12)),AR12/$M12)),0)</f>
        <v>1</v>
      </c>
      <c r="AT12" s="66">
        <f>IF(AR12=0,$M12,IF($M12-AR12&lt;0,"Por verificar por la OAPC",$M12-AR12))</f>
        <v>0</v>
      </c>
      <c r="AU12" s="214" t="s">
        <v>322</v>
      </c>
      <c r="AV12" s="219" t="s">
        <v>354</v>
      </c>
      <c r="AW12" s="123" t="s">
        <v>355</v>
      </c>
      <c r="AX12" s="128" t="s">
        <v>260</v>
      </c>
      <c r="AY12" s="112">
        <v>1364</v>
      </c>
      <c r="AZ12" s="112">
        <v>1364</v>
      </c>
      <c r="BA12" s="220">
        <f t="shared" ref="BA12:BA45" si="1">IFERROR(AY12/AZ12,0)</f>
        <v>1</v>
      </c>
      <c r="BB12" s="106">
        <f>(AO12+AY12+AE12+U12)</f>
        <v>4590</v>
      </c>
      <c r="BC12" s="106">
        <f>IFERROR(IF($Q12="Denominador variable",(AP12+AZ12+AF12+V12),AZ12),0)</f>
        <v>4590</v>
      </c>
      <c r="BD12" s="220">
        <f>IFERROR(IF($Q12="Denominador variable",((AO12+AY12+AE12+U12)/(AP12+AZ12+AF12+V12)),(AY12+AO12+AE12+U12)/AZ12),0)</f>
        <v>1</v>
      </c>
      <c r="BE12" s="107">
        <f>IFERROR(IF(AND($P12="Decreciente",BD12&lt;$L12),(1+(($L12-BD12)/AQ12)),IF(AND($O12="Decreciente",BD12&gt;$L12),(1-((BD12-$L12)/BD12)),BD12/$M12)),0)</f>
        <v>1</v>
      </c>
      <c r="BF12" s="220">
        <f>IF(BD12=0,$M12,IF($M12-BD12&lt;0,"Por verificar por la OAPC",$M12-BD12))</f>
        <v>0</v>
      </c>
      <c r="BG12" s="234" t="s">
        <v>589</v>
      </c>
    </row>
    <row r="13" spans="1:59" ht="165.75" thickBot="1">
      <c r="A13" s="101"/>
      <c r="B13" s="156" t="s">
        <v>83</v>
      </c>
      <c r="C13" s="9" t="s">
        <v>82</v>
      </c>
      <c r="D13" s="157" t="s">
        <v>81</v>
      </c>
      <c r="E13" s="10">
        <v>2</v>
      </c>
      <c r="F13" s="158">
        <v>0.03</v>
      </c>
      <c r="G13" s="9" t="s">
        <v>80</v>
      </c>
      <c r="H13" s="9" t="s">
        <v>175</v>
      </c>
      <c r="I13" s="12" t="s">
        <v>86</v>
      </c>
      <c r="J13" s="159" t="s">
        <v>157</v>
      </c>
      <c r="K13" s="9" t="s">
        <v>85</v>
      </c>
      <c r="L13" s="41" t="s">
        <v>84</v>
      </c>
      <c r="M13" s="53">
        <v>1</v>
      </c>
      <c r="N13" s="160" t="s">
        <v>274</v>
      </c>
      <c r="O13" s="113" t="s">
        <v>77</v>
      </c>
      <c r="P13" s="113" t="s">
        <v>150</v>
      </c>
      <c r="Q13" s="114" t="s">
        <v>151</v>
      </c>
      <c r="R13" s="127" t="s">
        <v>271</v>
      </c>
      <c r="S13" s="124" t="s">
        <v>183</v>
      </c>
      <c r="T13" s="125" t="s">
        <v>231</v>
      </c>
      <c r="U13" s="126">
        <v>2974</v>
      </c>
      <c r="V13" s="126">
        <v>2974</v>
      </c>
      <c r="W13" s="105">
        <f t="shared" ref="W13:W29" si="2">IFERROR(U13/V13,0)</f>
        <v>1</v>
      </c>
      <c r="X13" s="98">
        <f t="shared" ref="X13:X29" si="3">IFERROR(U13/V13,0)</f>
        <v>1</v>
      </c>
      <c r="Y13" s="99">
        <f t="shared" ref="Y13:Y29" si="4">IFERROR(IF(AND($P13="Decreciente",X13&lt;$M13),(1+(($M13-X13)/M13)),IF(AND($P13="Decreciente",X13&gt;$M13),(1-((X13-$M13)/X13)),X13/$M13)),0)</f>
        <v>1</v>
      </c>
      <c r="Z13" s="98">
        <f t="shared" ref="Z13:Z29" si="5">IF(X13=0,$M13,IF($M13-X13&lt;0,"Por verificar por la OAPC",$M13-X13))</f>
        <v>0</v>
      </c>
      <c r="AA13" s="95" t="s">
        <v>375</v>
      </c>
      <c r="AB13" s="123" t="s">
        <v>272</v>
      </c>
      <c r="AC13" s="124" t="s">
        <v>270</v>
      </c>
      <c r="AD13" s="125" t="s">
        <v>260</v>
      </c>
      <c r="AE13" s="126">
        <v>1798</v>
      </c>
      <c r="AF13" s="126">
        <v>1798</v>
      </c>
      <c r="AG13" s="105">
        <f t="shared" ref="AG13:AG29" si="6">IFERROR(AE13/AF13,0)</f>
        <v>1</v>
      </c>
      <c r="AH13" s="105">
        <f t="shared" si="0"/>
        <v>1</v>
      </c>
      <c r="AI13" s="107">
        <f t="shared" ref="AI13:AI45" si="7">IFERROR(IF(AND($P13="Decreciente",AH13&lt;$M13),(1+(($M13-AH13)/$M13)),IF(AND($P13="Decreciente",AH13&gt;$M13),(1-((AH13-$M13)/AH13)),AH13/$M13)),0)</f>
        <v>1</v>
      </c>
      <c r="AJ13" s="105">
        <f t="shared" ref="AJ13:AJ29" si="8">IF(AH13=0,$M13,IF($M13-AH13&lt;0,"Por verificar por la OAPC",$M13-AH13))</f>
        <v>0</v>
      </c>
      <c r="AK13" s="100" t="s">
        <v>281</v>
      </c>
      <c r="AL13" s="123" t="s">
        <v>305</v>
      </c>
      <c r="AM13" s="123" t="s">
        <v>306</v>
      </c>
      <c r="AN13" s="128" t="s">
        <v>260</v>
      </c>
      <c r="AO13" s="133">
        <v>1865</v>
      </c>
      <c r="AP13" s="133">
        <v>1865</v>
      </c>
      <c r="AQ13" s="105">
        <f t="shared" ref="AQ13:AQ45" si="9">IFERROR(AO13/AP13,0)</f>
        <v>1</v>
      </c>
      <c r="AR13" s="98">
        <f t="shared" ref="AR13:AR45" si="10">IFERROR(IF($Q13="Denominador variable",((AE13+AO13+U13)/(AF13+AP13+V13)),(AO13+AE13+U13)/AP13),0)</f>
        <v>1</v>
      </c>
      <c r="AS13" s="99">
        <f t="shared" ref="AS13:AS45" si="11">IFERROR(IF(AND($P13="Decreciente",AR13&lt;$M13),(1+(($M13-AR13)/$M13)),IF(AND($P13="Decreciente",AR13&gt;$M13),(1-((AR13-$M13)/AR13)),AR13/$M13)),0)</f>
        <v>1</v>
      </c>
      <c r="AT13" s="98">
        <f t="shared" ref="AT13:AT45" si="12">IF(AR13=0,$M13,IF($M13-AR13&lt;0,"Por verificar por la OAPC",$M13-AR13))</f>
        <v>0</v>
      </c>
      <c r="AU13" s="215" t="s">
        <v>322</v>
      </c>
      <c r="AV13" s="123" t="s">
        <v>356</v>
      </c>
      <c r="AW13" s="123" t="s">
        <v>357</v>
      </c>
      <c r="AX13" s="128" t="s">
        <v>260</v>
      </c>
      <c r="AY13" s="112">
        <v>4541</v>
      </c>
      <c r="AZ13" s="112">
        <v>4541</v>
      </c>
      <c r="BA13" s="220">
        <f t="shared" si="1"/>
        <v>1</v>
      </c>
      <c r="BB13" s="106">
        <f t="shared" ref="BB13:BB19" si="13">(AO13+AY13+AE13+U13)</f>
        <v>11178</v>
      </c>
      <c r="BC13" s="106">
        <f t="shared" ref="BC13:BC19" si="14">IFERROR(IF($Q13="Denominador variable",(AP13+AZ13+AF13+V13),AZ13),0)</f>
        <v>11178</v>
      </c>
      <c r="BD13" s="220">
        <f t="shared" ref="BD13:BD45" si="15">IFERROR(IF($Q13="Denominador variable",((AO13+AY13+AE13+U13)/(AP13+AZ13+AF13+V13)),(AY13+AO13+AE13+U13)/AZ13),0)</f>
        <v>1</v>
      </c>
      <c r="BE13" s="107">
        <f t="shared" ref="BE13:BE45" si="16">IFERROR(IF(AND($P13="Decreciente",BD13&lt;$L13),(1+(($L13-BD13)/AQ13)),IF(AND($O13="Decreciente",BD13&gt;$L13),(1-((BD13-$L13)/BD13)),BD13/$M13)),0)</f>
        <v>1</v>
      </c>
      <c r="BF13" s="220">
        <f t="shared" ref="BF13:BF45" si="17">IF(BD13=0,$M13,IF($M13-BD13&lt;0,"Por verificar por la OAPC",$M13-BD13))</f>
        <v>0</v>
      </c>
      <c r="BG13" s="111" t="s">
        <v>322</v>
      </c>
    </row>
    <row r="14" spans="1:59" ht="140.25">
      <c r="B14" s="156" t="s">
        <v>83</v>
      </c>
      <c r="C14" s="9" t="s">
        <v>82</v>
      </c>
      <c r="D14" s="157" t="s">
        <v>81</v>
      </c>
      <c r="E14" s="10">
        <v>3</v>
      </c>
      <c r="F14" s="158">
        <v>0.03</v>
      </c>
      <c r="G14" s="9" t="s">
        <v>80</v>
      </c>
      <c r="H14" s="9" t="s">
        <v>175</v>
      </c>
      <c r="I14" s="12" t="s">
        <v>88</v>
      </c>
      <c r="J14" s="159" t="s">
        <v>142</v>
      </c>
      <c r="K14" s="9" t="s">
        <v>87</v>
      </c>
      <c r="L14" s="9" t="s">
        <v>184</v>
      </c>
      <c r="M14" s="53">
        <v>1</v>
      </c>
      <c r="N14" s="161" t="s">
        <v>261</v>
      </c>
      <c r="O14" s="113" t="s">
        <v>77</v>
      </c>
      <c r="P14" s="113" t="s">
        <v>150</v>
      </c>
      <c r="Q14" s="114" t="s">
        <v>151</v>
      </c>
      <c r="R14" s="127" t="s">
        <v>349</v>
      </c>
      <c r="S14" s="124" t="s">
        <v>183</v>
      </c>
      <c r="T14" s="125" t="s">
        <v>231</v>
      </c>
      <c r="U14" s="126">
        <v>565</v>
      </c>
      <c r="V14" s="126">
        <v>565</v>
      </c>
      <c r="W14" s="105">
        <f t="shared" si="2"/>
        <v>1</v>
      </c>
      <c r="X14" s="66">
        <f t="shared" si="3"/>
        <v>1</v>
      </c>
      <c r="Y14" s="51">
        <f t="shared" si="4"/>
        <v>1</v>
      </c>
      <c r="Z14" s="66">
        <f t="shared" si="5"/>
        <v>0</v>
      </c>
      <c r="AA14" s="64" t="s">
        <v>376</v>
      </c>
      <c r="AB14" s="123" t="s">
        <v>282</v>
      </c>
      <c r="AC14" s="124" t="s">
        <v>377</v>
      </c>
      <c r="AD14" s="125" t="s">
        <v>232</v>
      </c>
      <c r="AE14" s="126">
        <v>713</v>
      </c>
      <c r="AF14" s="126">
        <v>713</v>
      </c>
      <c r="AG14" s="105">
        <f t="shared" si="6"/>
        <v>1</v>
      </c>
      <c r="AH14" s="105">
        <f t="shared" si="0"/>
        <v>1</v>
      </c>
      <c r="AI14" s="107">
        <f t="shared" si="7"/>
        <v>1</v>
      </c>
      <c r="AJ14" s="105">
        <f t="shared" si="8"/>
        <v>0</v>
      </c>
      <c r="AK14" s="67" t="s">
        <v>281</v>
      </c>
      <c r="AL14" s="123" t="s">
        <v>323</v>
      </c>
      <c r="AM14" s="123" t="s">
        <v>378</v>
      </c>
      <c r="AN14" s="128" t="s">
        <v>232</v>
      </c>
      <c r="AO14" s="133">
        <v>206</v>
      </c>
      <c r="AP14" s="133">
        <v>206</v>
      </c>
      <c r="AQ14" s="105">
        <f t="shared" si="9"/>
        <v>1</v>
      </c>
      <c r="AR14" s="66">
        <f t="shared" si="10"/>
        <v>1</v>
      </c>
      <c r="AS14" s="51">
        <f t="shared" si="11"/>
        <v>1</v>
      </c>
      <c r="AT14" s="66">
        <f t="shared" si="12"/>
        <v>0</v>
      </c>
      <c r="AU14" s="214" t="s">
        <v>322</v>
      </c>
      <c r="AV14" s="123" t="s">
        <v>358</v>
      </c>
      <c r="AW14" s="123" t="s">
        <v>379</v>
      </c>
      <c r="AX14" s="128" t="s">
        <v>232</v>
      </c>
      <c r="AY14" s="112">
        <v>65</v>
      </c>
      <c r="AZ14" s="112">
        <v>65</v>
      </c>
      <c r="BA14" s="220">
        <f t="shared" si="1"/>
        <v>1</v>
      </c>
      <c r="BB14" s="106">
        <f t="shared" si="13"/>
        <v>1549</v>
      </c>
      <c r="BC14" s="106">
        <f t="shared" si="14"/>
        <v>1549</v>
      </c>
      <c r="BD14" s="220">
        <f t="shared" si="15"/>
        <v>1</v>
      </c>
      <c r="BE14" s="107">
        <f t="shared" si="16"/>
        <v>1</v>
      </c>
      <c r="BF14" s="220">
        <f t="shared" si="17"/>
        <v>0</v>
      </c>
      <c r="BG14" s="111" t="s">
        <v>322</v>
      </c>
    </row>
    <row r="15" spans="1:59" ht="126" customHeight="1">
      <c r="A15" s="84"/>
      <c r="B15" s="156" t="s">
        <v>83</v>
      </c>
      <c r="C15" s="9" t="s">
        <v>82</v>
      </c>
      <c r="D15" s="157" t="s">
        <v>81</v>
      </c>
      <c r="E15" s="10">
        <v>4</v>
      </c>
      <c r="F15" s="158">
        <v>0.03</v>
      </c>
      <c r="G15" s="9" t="s">
        <v>80</v>
      </c>
      <c r="H15" s="9" t="s">
        <v>175</v>
      </c>
      <c r="I15" s="12" t="s">
        <v>189</v>
      </c>
      <c r="J15" s="159" t="s">
        <v>143</v>
      </c>
      <c r="K15" s="41" t="s">
        <v>89</v>
      </c>
      <c r="L15" s="41" t="s">
        <v>185</v>
      </c>
      <c r="M15" s="53">
        <v>1</v>
      </c>
      <c r="N15" s="161" t="s">
        <v>262</v>
      </c>
      <c r="O15" s="115" t="s">
        <v>77</v>
      </c>
      <c r="P15" s="115" t="s">
        <v>150</v>
      </c>
      <c r="Q15" s="116" t="s">
        <v>151</v>
      </c>
      <c r="R15" s="123" t="s">
        <v>265</v>
      </c>
      <c r="S15" s="124" t="s">
        <v>380</v>
      </c>
      <c r="T15" s="125" t="s">
        <v>232</v>
      </c>
      <c r="U15" s="126">
        <v>7</v>
      </c>
      <c r="V15" s="126">
        <v>7</v>
      </c>
      <c r="W15" s="105">
        <f t="shared" si="2"/>
        <v>1</v>
      </c>
      <c r="X15" s="88">
        <f t="shared" si="3"/>
        <v>1</v>
      </c>
      <c r="Y15" s="89">
        <f t="shared" si="4"/>
        <v>1</v>
      </c>
      <c r="Z15" s="88">
        <f t="shared" si="5"/>
        <v>0</v>
      </c>
      <c r="AA15" s="86" t="s">
        <v>381</v>
      </c>
      <c r="AB15" s="123" t="s">
        <v>266</v>
      </c>
      <c r="AC15" s="124" t="s">
        <v>377</v>
      </c>
      <c r="AD15" s="125" t="s">
        <v>232</v>
      </c>
      <c r="AE15" s="126">
        <v>362</v>
      </c>
      <c r="AF15" s="126">
        <v>362</v>
      </c>
      <c r="AG15" s="105">
        <f t="shared" si="6"/>
        <v>1</v>
      </c>
      <c r="AH15" s="105">
        <f t="shared" si="0"/>
        <v>1</v>
      </c>
      <c r="AI15" s="107">
        <f t="shared" si="7"/>
        <v>1</v>
      </c>
      <c r="AJ15" s="105">
        <f t="shared" si="8"/>
        <v>0</v>
      </c>
      <c r="AK15" s="90" t="s">
        <v>281</v>
      </c>
      <c r="AL15" s="123" t="s">
        <v>307</v>
      </c>
      <c r="AM15" s="123" t="s">
        <v>378</v>
      </c>
      <c r="AN15" s="128" t="s">
        <v>232</v>
      </c>
      <c r="AO15" s="133">
        <v>29</v>
      </c>
      <c r="AP15" s="133">
        <v>29</v>
      </c>
      <c r="AQ15" s="105">
        <f t="shared" si="9"/>
        <v>1</v>
      </c>
      <c r="AR15" s="88">
        <f t="shared" si="10"/>
        <v>1</v>
      </c>
      <c r="AS15" s="89">
        <f t="shared" si="11"/>
        <v>1</v>
      </c>
      <c r="AT15" s="88">
        <f t="shared" si="12"/>
        <v>0</v>
      </c>
      <c r="AU15" s="216" t="s">
        <v>322</v>
      </c>
      <c r="AV15" s="123" t="s">
        <v>382</v>
      </c>
      <c r="AW15" s="123" t="s">
        <v>379</v>
      </c>
      <c r="AX15" s="128" t="s">
        <v>232</v>
      </c>
      <c r="AY15" s="112">
        <v>8</v>
      </c>
      <c r="AZ15" s="112">
        <v>8</v>
      </c>
      <c r="BA15" s="220">
        <f t="shared" si="1"/>
        <v>1</v>
      </c>
      <c r="BB15" s="106">
        <f t="shared" si="13"/>
        <v>406</v>
      </c>
      <c r="BC15" s="106">
        <f t="shared" si="14"/>
        <v>406</v>
      </c>
      <c r="BD15" s="220">
        <f t="shared" si="15"/>
        <v>1</v>
      </c>
      <c r="BE15" s="107">
        <f t="shared" si="16"/>
        <v>1</v>
      </c>
      <c r="BF15" s="220">
        <f t="shared" si="17"/>
        <v>0</v>
      </c>
      <c r="BG15" s="111" t="s">
        <v>322</v>
      </c>
    </row>
    <row r="16" spans="1:59" ht="150">
      <c r="B16" s="156" t="s">
        <v>83</v>
      </c>
      <c r="C16" s="9" t="s">
        <v>82</v>
      </c>
      <c r="D16" s="157" t="s">
        <v>81</v>
      </c>
      <c r="E16" s="10">
        <v>5</v>
      </c>
      <c r="F16" s="158">
        <v>0.03</v>
      </c>
      <c r="G16" s="9" t="s">
        <v>80</v>
      </c>
      <c r="H16" s="9" t="s">
        <v>175</v>
      </c>
      <c r="I16" s="12" t="s">
        <v>190</v>
      </c>
      <c r="J16" s="159" t="s">
        <v>144</v>
      </c>
      <c r="K16" s="9" t="s">
        <v>90</v>
      </c>
      <c r="L16" s="9" t="s">
        <v>153</v>
      </c>
      <c r="M16" s="53">
        <v>1</v>
      </c>
      <c r="N16" s="161" t="s">
        <v>264</v>
      </c>
      <c r="O16" s="115" t="s">
        <v>77</v>
      </c>
      <c r="P16" s="115" t="s">
        <v>150</v>
      </c>
      <c r="Q16" s="116" t="s">
        <v>151</v>
      </c>
      <c r="R16" s="128" t="s">
        <v>233</v>
      </c>
      <c r="S16" s="124" t="s">
        <v>383</v>
      </c>
      <c r="T16" s="125" t="s">
        <v>232</v>
      </c>
      <c r="U16" s="126">
        <v>1</v>
      </c>
      <c r="V16" s="126">
        <v>1</v>
      </c>
      <c r="W16" s="105">
        <f t="shared" si="2"/>
        <v>1</v>
      </c>
      <c r="X16" s="66">
        <f t="shared" si="3"/>
        <v>1</v>
      </c>
      <c r="Y16" s="51">
        <f t="shared" si="4"/>
        <v>1</v>
      </c>
      <c r="Z16" s="66">
        <f t="shared" si="5"/>
        <v>0</v>
      </c>
      <c r="AA16" s="64" t="s">
        <v>384</v>
      </c>
      <c r="AB16" s="137" t="s">
        <v>385</v>
      </c>
      <c r="AC16" s="124" t="s">
        <v>283</v>
      </c>
      <c r="AD16" s="125" t="s">
        <v>267</v>
      </c>
      <c r="AE16" s="126">
        <v>1</v>
      </c>
      <c r="AF16" s="126">
        <v>1</v>
      </c>
      <c r="AG16" s="105">
        <f t="shared" si="6"/>
        <v>1</v>
      </c>
      <c r="AH16" s="105">
        <f t="shared" si="0"/>
        <v>1</v>
      </c>
      <c r="AI16" s="107">
        <f t="shared" si="7"/>
        <v>1</v>
      </c>
      <c r="AJ16" s="105">
        <f t="shared" si="8"/>
        <v>0</v>
      </c>
      <c r="AK16" s="68" t="s">
        <v>281</v>
      </c>
      <c r="AL16" s="137" t="s">
        <v>308</v>
      </c>
      <c r="AM16" s="123" t="s">
        <v>309</v>
      </c>
      <c r="AN16" s="128" t="s">
        <v>232</v>
      </c>
      <c r="AO16" s="133">
        <v>1</v>
      </c>
      <c r="AP16" s="133">
        <v>1</v>
      </c>
      <c r="AQ16" s="105">
        <f t="shared" si="9"/>
        <v>1</v>
      </c>
      <c r="AR16" s="66">
        <f t="shared" si="10"/>
        <v>1</v>
      </c>
      <c r="AS16" s="51">
        <f t="shared" si="11"/>
        <v>1</v>
      </c>
      <c r="AT16" s="66">
        <f t="shared" si="12"/>
        <v>0</v>
      </c>
      <c r="AU16" s="214" t="s">
        <v>322</v>
      </c>
      <c r="AV16" s="128" t="s">
        <v>386</v>
      </c>
      <c r="AW16" s="123" t="s">
        <v>359</v>
      </c>
      <c r="AX16" s="128" t="s">
        <v>232</v>
      </c>
      <c r="AY16" s="112">
        <v>3</v>
      </c>
      <c r="AZ16" s="112">
        <v>3</v>
      </c>
      <c r="BA16" s="220">
        <f t="shared" si="1"/>
        <v>1</v>
      </c>
      <c r="BB16" s="106">
        <f t="shared" si="13"/>
        <v>6</v>
      </c>
      <c r="BC16" s="106">
        <f t="shared" si="14"/>
        <v>6</v>
      </c>
      <c r="BD16" s="220">
        <f t="shared" si="15"/>
        <v>1</v>
      </c>
      <c r="BE16" s="107">
        <f t="shared" si="16"/>
        <v>1</v>
      </c>
      <c r="BF16" s="220">
        <f t="shared" si="17"/>
        <v>0</v>
      </c>
      <c r="BG16" s="111" t="s">
        <v>322</v>
      </c>
    </row>
    <row r="17" spans="1:1024 1027:2047 2050:3070 3073:16384" ht="315">
      <c r="A17" s="101"/>
      <c r="B17" s="156" t="s">
        <v>83</v>
      </c>
      <c r="C17" s="9" t="s">
        <v>82</v>
      </c>
      <c r="D17" s="157" t="s">
        <v>81</v>
      </c>
      <c r="E17" s="10">
        <v>6</v>
      </c>
      <c r="F17" s="158">
        <v>0.03</v>
      </c>
      <c r="G17" s="9" t="s">
        <v>80</v>
      </c>
      <c r="H17" s="9" t="s">
        <v>175</v>
      </c>
      <c r="I17" s="12" t="s">
        <v>191</v>
      </c>
      <c r="J17" s="159" t="s">
        <v>145</v>
      </c>
      <c r="K17" s="9" t="s">
        <v>92</v>
      </c>
      <c r="L17" s="9" t="s">
        <v>91</v>
      </c>
      <c r="M17" s="53">
        <v>1</v>
      </c>
      <c r="N17" s="162" t="s">
        <v>263</v>
      </c>
      <c r="O17" s="115" t="s">
        <v>77</v>
      </c>
      <c r="P17" s="115" t="s">
        <v>150</v>
      </c>
      <c r="Q17" s="116" t="s">
        <v>151</v>
      </c>
      <c r="R17" s="123" t="s">
        <v>234</v>
      </c>
      <c r="S17" s="124" t="s">
        <v>187</v>
      </c>
      <c r="T17" s="125" t="s">
        <v>387</v>
      </c>
      <c r="U17" s="126">
        <v>1859</v>
      </c>
      <c r="V17" s="126">
        <v>1879</v>
      </c>
      <c r="W17" s="105">
        <f t="shared" si="2"/>
        <v>0.98935604044704628</v>
      </c>
      <c r="X17" s="98">
        <f t="shared" si="3"/>
        <v>0.98935604044704628</v>
      </c>
      <c r="Y17" s="99">
        <f t="shared" si="4"/>
        <v>0.98935604044704628</v>
      </c>
      <c r="Z17" s="98">
        <f t="shared" si="5"/>
        <v>1.0643959552953719E-2</v>
      </c>
      <c r="AA17" s="95" t="s">
        <v>388</v>
      </c>
      <c r="AB17" s="123" t="s">
        <v>284</v>
      </c>
      <c r="AC17" s="124" t="s">
        <v>285</v>
      </c>
      <c r="AD17" s="125" t="s">
        <v>389</v>
      </c>
      <c r="AE17" s="126">
        <v>1053</v>
      </c>
      <c r="AF17" s="126">
        <v>1100</v>
      </c>
      <c r="AG17" s="105">
        <f t="shared" si="6"/>
        <v>0.95727272727272728</v>
      </c>
      <c r="AH17" s="105">
        <f t="shared" si="0"/>
        <v>0.97750923128566636</v>
      </c>
      <c r="AI17" s="107">
        <f t="shared" si="7"/>
        <v>0.97750923128566636</v>
      </c>
      <c r="AJ17" s="105">
        <f t="shared" si="8"/>
        <v>2.2490768714333642E-2</v>
      </c>
      <c r="AK17" s="100" t="s">
        <v>299</v>
      </c>
      <c r="AL17" s="137" t="s">
        <v>310</v>
      </c>
      <c r="AM17" s="123" t="s">
        <v>311</v>
      </c>
      <c r="AN17" s="128" t="s">
        <v>312</v>
      </c>
      <c r="AO17" s="133">
        <v>2647</v>
      </c>
      <c r="AP17" s="133">
        <v>2719</v>
      </c>
      <c r="AQ17" s="105">
        <f t="shared" si="9"/>
        <v>0.97351967635159986</v>
      </c>
      <c r="AR17" s="98">
        <f t="shared" si="10"/>
        <v>0.97560547560547561</v>
      </c>
      <c r="AS17" s="99">
        <f t="shared" si="11"/>
        <v>0.97560547560547561</v>
      </c>
      <c r="AT17" s="98">
        <f t="shared" si="12"/>
        <v>2.4394524394524386E-2</v>
      </c>
      <c r="AU17" s="215" t="s">
        <v>322</v>
      </c>
      <c r="AV17" s="128" t="s">
        <v>360</v>
      </c>
      <c r="AW17" s="123" t="s">
        <v>361</v>
      </c>
      <c r="AX17" s="237" t="s">
        <v>590</v>
      </c>
      <c r="AY17" s="112">
        <v>2390</v>
      </c>
      <c r="AZ17" s="112">
        <v>2463</v>
      </c>
      <c r="BA17" s="220">
        <f t="shared" si="1"/>
        <v>0.9703613479496549</v>
      </c>
      <c r="BB17" s="106">
        <f t="shared" si="13"/>
        <v>7949</v>
      </c>
      <c r="BC17" s="106">
        <f t="shared" si="14"/>
        <v>8161</v>
      </c>
      <c r="BD17" s="220">
        <f t="shared" si="15"/>
        <v>0.97402279132459257</v>
      </c>
      <c r="BE17" s="107">
        <f t="shared" si="16"/>
        <v>0.97402279132459257</v>
      </c>
      <c r="BF17" s="220">
        <f t="shared" si="17"/>
        <v>2.5977208675407426E-2</v>
      </c>
      <c r="BG17" s="234" t="s">
        <v>591</v>
      </c>
    </row>
    <row r="18" spans="1:1024 1027:2047 2050:3070 3073:16384" ht="216.75">
      <c r="B18" s="156" t="s">
        <v>83</v>
      </c>
      <c r="C18" s="9" t="s">
        <v>82</v>
      </c>
      <c r="D18" s="157" t="s">
        <v>81</v>
      </c>
      <c r="E18" s="10">
        <v>7</v>
      </c>
      <c r="F18" s="158">
        <v>0.03</v>
      </c>
      <c r="G18" s="9" t="s">
        <v>80</v>
      </c>
      <c r="H18" s="9" t="s">
        <v>175</v>
      </c>
      <c r="I18" s="12" t="s">
        <v>192</v>
      </c>
      <c r="J18" s="159" t="s">
        <v>146</v>
      </c>
      <c r="K18" s="9" t="s">
        <v>94</v>
      </c>
      <c r="L18" s="9" t="s">
        <v>93</v>
      </c>
      <c r="M18" s="53">
        <v>1</v>
      </c>
      <c r="N18" s="163" t="s">
        <v>235</v>
      </c>
      <c r="O18" s="115" t="s">
        <v>77</v>
      </c>
      <c r="P18" s="115" t="s">
        <v>150</v>
      </c>
      <c r="Q18" s="116" t="s">
        <v>151</v>
      </c>
      <c r="R18" s="123" t="s">
        <v>390</v>
      </c>
      <c r="S18" s="124" t="s">
        <v>188</v>
      </c>
      <c r="T18" s="125" t="s">
        <v>236</v>
      </c>
      <c r="U18" s="126">
        <v>4219</v>
      </c>
      <c r="V18" s="126">
        <v>4219</v>
      </c>
      <c r="W18" s="105">
        <f t="shared" si="2"/>
        <v>1</v>
      </c>
      <c r="X18" s="66">
        <f t="shared" si="3"/>
        <v>1</v>
      </c>
      <c r="Y18" s="51">
        <f>IFERROR(IF(AND($P18="Decreciente",X18&lt;$M18),(1+(($M18-X18)/M18)),IF(AND($P18="Decreciente",X18&gt;$M18),(1-((X18-$M18)/X18)),X18/$M18)),0)</f>
        <v>1</v>
      </c>
      <c r="Z18" s="66">
        <f t="shared" si="5"/>
        <v>0</v>
      </c>
      <c r="AA18" s="64" t="s">
        <v>391</v>
      </c>
      <c r="AB18" s="168" t="s">
        <v>392</v>
      </c>
      <c r="AC18" s="124" t="s">
        <v>268</v>
      </c>
      <c r="AD18" s="125" t="s">
        <v>232</v>
      </c>
      <c r="AE18" s="126">
        <v>1407</v>
      </c>
      <c r="AF18" s="126">
        <v>1407</v>
      </c>
      <c r="AG18" s="105">
        <f t="shared" si="6"/>
        <v>1</v>
      </c>
      <c r="AH18" s="105">
        <f t="shared" si="0"/>
        <v>1</v>
      </c>
      <c r="AI18" s="107">
        <f t="shared" si="7"/>
        <v>1</v>
      </c>
      <c r="AJ18" s="105">
        <f t="shared" si="8"/>
        <v>0</v>
      </c>
      <c r="AK18" s="67" t="s">
        <v>393</v>
      </c>
      <c r="AL18" s="168" t="s">
        <v>394</v>
      </c>
      <c r="AM18" s="123" t="s">
        <v>319</v>
      </c>
      <c r="AN18" s="128" t="s">
        <v>232</v>
      </c>
      <c r="AO18" s="133">
        <v>2852</v>
      </c>
      <c r="AP18" s="133">
        <v>2852</v>
      </c>
      <c r="AQ18" s="105">
        <f t="shared" si="9"/>
        <v>1</v>
      </c>
      <c r="AR18" s="66">
        <f t="shared" si="10"/>
        <v>1</v>
      </c>
      <c r="AS18" s="51">
        <f t="shared" si="11"/>
        <v>1</v>
      </c>
      <c r="AT18" s="66">
        <f t="shared" si="12"/>
        <v>0</v>
      </c>
      <c r="AU18" s="214" t="s">
        <v>322</v>
      </c>
      <c r="AV18" s="123" t="s">
        <v>395</v>
      </c>
      <c r="AW18" s="123" t="s">
        <v>319</v>
      </c>
      <c r="AX18" s="128" t="s">
        <v>232</v>
      </c>
      <c r="AY18" s="112">
        <v>7052</v>
      </c>
      <c r="AZ18" s="112">
        <v>7052</v>
      </c>
      <c r="BA18" s="220">
        <f t="shared" si="1"/>
        <v>1</v>
      </c>
      <c r="BB18" s="106">
        <f t="shared" si="13"/>
        <v>15530</v>
      </c>
      <c r="BC18" s="106">
        <f t="shared" si="14"/>
        <v>15530</v>
      </c>
      <c r="BD18" s="220">
        <f t="shared" si="15"/>
        <v>1</v>
      </c>
      <c r="BE18" s="107">
        <f t="shared" si="16"/>
        <v>1</v>
      </c>
      <c r="BF18" s="220">
        <f t="shared" si="17"/>
        <v>0</v>
      </c>
      <c r="BG18" s="111" t="s">
        <v>322</v>
      </c>
    </row>
    <row r="19" spans="1:1024 1027:2047 2050:3070 3073:16384" ht="150">
      <c r="A19" s="101"/>
      <c r="B19" s="156" t="s">
        <v>83</v>
      </c>
      <c r="C19" s="9" t="s">
        <v>82</v>
      </c>
      <c r="D19" s="157" t="s">
        <v>81</v>
      </c>
      <c r="E19" s="10">
        <v>8</v>
      </c>
      <c r="F19" s="158">
        <v>0.03</v>
      </c>
      <c r="G19" s="9" t="s">
        <v>80</v>
      </c>
      <c r="H19" s="9" t="s">
        <v>76</v>
      </c>
      <c r="I19" s="12" t="s">
        <v>193</v>
      </c>
      <c r="J19" s="159" t="s">
        <v>158</v>
      </c>
      <c r="K19" s="9" t="s">
        <v>95</v>
      </c>
      <c r="L19" s="9" t="s">
        <v>205</v>
      </c>
      <c r="M19" s="53">
        <v>1</v>
      </c>
      <c r="N19" s="163" t="s">
        <v>206</v>
      </c>
      <c r="O19" s="115" t="s">
        <v>77</v>
      </c>
      <c r="P19" s="115" t="s">
        <v>150</v>
      </c>
      <c r="Q19" s="116" t="s">
        <v>151</v>
      </c>
      <c r="R19" s="123" t="s">
        <v>396</v>
      </c>
      <c r="S19" s="124" t="s">
        <v>275</v>
      </c>
      <c r="T19" s="125" t="s">
        <v>228</v>
      </c>
      <c r="U19" s="126">
        <v>2973</v>
      </c>
      <c r="V19" s="126">
        <v>2973</v>
      </c>
      <c r="W19" s="105">
        <f t="shared" si="2"/>
        <v>1</v>
      </c>
      <c r="X19" s="98">
        <f t="shared" si="3"/>
        <v>1</v>
      </c>
      <c r="Y19" s="99">
        <f t="shared" si="4"/>
        <v>1</v>
      </c>
      <c r="Z19" s="98">
        <f t="shared" si="5"/>
        <v>0</v>
      </c>
      <c r="AA19" s="95" t="s">
        <v>207</v>
      </c>
      <c r="AB19" s="137" t="s">
        <v>397</v>
      </c>
      <c r="AC19" s="124" t="s">
        <v>298</v>
      </c>
      <c r="AD19" s="125" t="s">
        <v>398</v>
      </c>
      <c r="AE19" s="126">
        <v>4050</v>
      </c>
      <c r="AF19" s="126">
        <v>4057</v>
      </c>
      <c r="AG19" s="105">
        <f t="shared" si="6"/>
        <v>0.99827458713334971</v>
      </c>
      <c r="AH19" s="105">
        <f t="shared" si="0"/>
        <v>0.99900426742532</v>
      </c>
      <c r="AI19" s="107">
        <f t="shared" si="7"/>
        <v>0.99900426742532</v>
      </c>
      <c r="AJ19" s="105">
        <f t="shared" si="8"/>
        <v>9.9573257467999721E-4</v>
      </c>
      <c r="AK19" s="100" t="s">
        <v>399</v>
      </c>
      <c r="AL19" s="137" t="s">
        <v>400</v>
      </c>
      <c r="AM19" s="133" t="s">
        <v>313</v>
      </c>
      <c r="AN19" s="123" t="s">
        <v>401</v>
      </c>
      <c r="AO19" s="133">
        <v>4022</v>
      </c>
      <c r="AP19" s="133">
        <v>4024</v>
      </c>
      <c r="AQ19" s="105">
        <f t="shared" si="9"/>
        <v>0.99950298210735589</v>
      </c>
      <c r="AR19" s="98">
        <f t="shared" si="10"/>
        <v>0.99918581508956039</v>
      </c>
      <c r="AS19" s="99">
        <f t="shared" si="11"/>
        <v>0.99918581508956039</v>
      </c>
      <c r="AT19" s="98">
        <f t="shared" si="12"/>
        <v>8.1418491043960817E-4</v>
      </c>
      <c r="AU19" s="215" t="s">
        <v>402</v>
      </c>
      <c r="AV19" s="128" t="s">
        <v>403</v>
      </c>
      <c r="AW19" s="133" t="s">
        <v>313</v>
      </c>
      <c r="AX19" s="123" t="s">
        <v>232</v>
      </c>
      <c r="AY19" s="112">
        <v>3927</v>
      </c>
      <c r="AZ19" s="112">
        <v>3927</v>
      </c>
      <c r="BA19" s="220">
        <f t="shared" si="1"/>
        <v>1</v>
      </c>
      <c r="BB19" s="106">
        <f t="shared" si="13"/>
        <v>14972</v>
      </c>
      <c r="BC19" s="106">
        <f t="shared" si="14"/>
        <v>14981</v>
      </c>
      <c r="BD19" s="220">
        <f t="shared" si="15"/>
        <v>0.99939923903611239</v>
      </c>
      <c r="BE19" s="107">
        <f t="shared" si="16"/>
        <v>0.99939923903611239</v>
      </c>
      <c r="BF19" s="220">
        <f t="shared" si="17"/>
        <v>6.0076096388761435E-4</v>
      </c>
      <c r="BG19" s="111" t="s">
        <v>322</v>
      </c>
    </row>
    <row r="20" spans="1:1024 1027:2047 2050:3070 3073:16384" ht="390">
      <c r="B20" s="156" t="s">
        <v>83</v>
      </c>
      <c r="C20" s="9" t="s">
        <v>82</v>
      </c>
      <c r="D20" s="157" t="s">
        <v>81</v>
      </c>
      <c r="E20" s="10">
        <v>9</v>
      </c>
      <c r="F20" s="158">
        <v>0.03</v>
      </c>
      <c r="G20" s="9" t="s">
        <v>80</v>
      </c>
      <c r="H20" s="9" t="s">
        <v>76</v>
      </c>
      <c r="I20" s="12" t="s">
        <v>194</v>
      </c>
      <c r="J20" s="159" t="s">
        <v>147</v>
      </c>
      <c r="K20" s="9" t="s">
        <v>97</v>
      </c>
      <c r="L20" s="9" t="s">
        <v>208</v>
      </c>
      <c r="M20" s="53">
        <v>4</v>
      </c>
      <c r="N20" s="163" t="s">
        <v>404</v>
      </c>
      <c r="O20" s="115" t="s">
        <v>96</v>
      </c>
      <c r="P20" s="115" t="s">
        <v>150</v>
      </c>
      <c r="Q20" s="116" t="s">
        <v>152</v>
      </c>
      <c r="R20" s="123" t="s">
        <v>405</v>
      </c>
      <c r="S20" s="124" t="s">
        <v>406</v>
      </c>
      <c r="T20" s="125" t="s">
        <v>407</v>
      </c>
      <c r="U20" s="129">
        <v>1</v>
      </c>
      <c r="V20" s="126">
        <v>1</v>
      </c>
      <c r="W20" s="105">
        <f t="shared" si="2"/>
        <v>1</v>
      </c>
      <c r="X20" s="66">
        <f t="shared" si="3"/>
        <v>1</v>
      </c>
      <c r="Y20" s="51">
        <f t="shared" si="4"/>
        <v>0.25</v>
      </c>
      <c r="Z20" s="66">
        <f t="shared" si="5"/>
        <v>3</v>
      </c>
      <c r="AA20" s="64" t="s">
        <v>408</v>
      </c>
      <c r="AB20" s="137" t="s">
        <v>409</v>
      </c>
      <c r="AC20" s="124" t="s">
        <v>410</v>
      </c>
      <c r="AD20" s="125"/>
      <c r="AE20" s="126">
        <v>1</v>
      </c>
      <c r="AF20" s="126">
        <v>1</v>
      </c>
      <c r="AG20" s="105">
        <f t="shared" si="6"/>
        <v>1</v>
      </c>
      <c r="AH20" s="105">
        <f t="shared" si="0"/>
        <v>2</v>
      </c>
      <c r="AI20" s="107">
        <f t="shared" si="7"/>
        <v>0.5</v>
      </c>
      <c r="AJ20" s="105">
        <f t="shared" si="8"/>
        <v>2</v>
      </c>
      <c r="AK20" s="68" t="s">
        <v>281</v>
      </c>
      <c r="AL20" s="137" t="s">
        <v>411</v>
      </c>
      <c r="AM20" s="123" t="s">
        <v>412</v>
      </c>
      <c r="AN20" s="128"/>
      <c r="AO20" s="133">
        <v>1</v>
      </c>
      <c r="AP20" s="133">
        <v>1</v>
      </c>
      <c r="AQ20" s="105">
        <f t="shared" si="9"/>
        <v>1</v>
      </c>
      <c r="AR20" s="66">
        <f t="shared" si="10"/>
        <v>3</v>
      </c>
      <c r="AS20" s="51">
        <f t="shared" si="11"/>
        <v>0.75</v>
      </c>
      <c r="AT20" s="66">
        <f t="shared" si="12"/>
        <v>1</v>
      </c>
      <c r="AU20" s="214" t="s">
        <v>327</v>
      </c>
      <c r="AV20" s="128" t="s">
        <v>413</v>
      </c>
      <c r="AW20" s="137"/>
      <c r="AX20" s="137"/>
      <c r="AY20" s="112">
        <v>0</v>
      </c>
      <c r="AZ20" s="112">
        <v>1</v>
      </c>
      <c r="BA20" s="220">
        <f t="shared" si="1"/>
        <v>0</v>
      </c>
      <c r="BB20" s="106">
        <f t="shared" ref="BB20:BB45" si="18">(AO20+AY20+AE20+U20)</f>
        <v>3</v>
      </c>
      <c r="BC20" s="106">
        <f t="shared" ref="BC20:BC45" si="19">IFERROR(IF($Q20="Denominador variable",(AP20+AZ20+AF20+V20),AZ20),0)</f>
        <v>1</v>
      </c>
      <c r="BD20" s="220">
        <f t="shared" si="15"/>
        <v>3</v>
      </c>
      <c r="BE20" s="107">
        <f>IFERROR(IF(AND($P20="Decreciente",BD20&lt;$L20),(1+(($L20-BD20)/AQ20)),IF(AND($O20="Decreciente",BD20&gt;$L20),(1-((BD20-$L20)/BD20)),BB20/$M20)),0)</f>
        <v>0.75</v>
      </c>
      <c r="BF20" s="220">
        <f t="shared" si="17"/>
        <v>1</v>
      </c>
      <c r="BG20" s="111" t="s">
        <v>414</v>
      </c>
    </row>
    <row r="21" spans="1:1024 1027:2047 2050:3070 3073:16384" ht="255">
      <c r="A21" s="101"/>
      <c r="B21" s="156" t="s">
        <v>83</v>
      </c>
      <c r="C21" s="9" t="s">
        <v>82</v>
      </c>
      <c r="D21" s="157" t="s">
        <v>81</v>
      </c>
      <c r="E21" s="10">
        <v>10</v>
      </c>
      <c r="F21" s="158">
        <v>0.03</v>
      </c>
      <c r="G21" s="9" t="s">
        <v>80</v>
      </c>
      <c r="H21" s="9" t="s">
        <v>76</v>
      </c>
      <c r="I21" s="12" t="s">
        <v>195</v>
      </c>
      <c r="J21" s="159" t="s">
        <v>159</v>
      </c>
      <c r="K21" s="9" t="s">
        <v>98</v>
      </c>
      <c r="L21" s="9" t="s">
        <v>154</v>
      </c>
      <c r="M21" s="53">
        <v>1</v>
      </c>
      <c r="N21" s="163" t="s">
        <v>182</v>
      </c>
      <c r="O21" s="115" t="s">
        <v>77</v>
      </c>
      <c r="P21" s="115" t="s">
        <v>150</v>
      </c>
      <c r="Q21" s="116" t="s">
        <v>151</v>
      </c>
      <c r="R21" s="123" t="s">
        <v>415</v>
      </c>
      <c r="S21" s="124" t="s">
        <v>416</v>
      </c>
      <c r="T21" s="125"/>
      <c r="U21" s="126">
        <v>5</v>
      </c>
      <c r="V21" s="126">
        <v>5</v>
      </c>
      <c r="W21" s="105">
        <f t="shared" si="2"/>
        <v>1</v>
      </c>
      <c r="X21" s="98">
        <f t="shared" si="3"/>
        <v>1</v>
      </c>
      <c r="Y21" s="99">
        <f t="shared" si="4"/>
        <v>1</v>
      </c>
      <c r="Z21" s="98">
        <f t="shared" si="5"/>
        <v>0</v>
      </c>
      <c r="AA21" s="95" t="s">
        <v>417</v>
      </c>
      <c r="AB21" s="168" t="s">
        <v>418</v>
      </c>
      <c r="AC21" s="124" t="s">
        <v>419</v>
      </c>
      <c r="AD21" s="125"/>
      <c r="AE21" s="126">
        <v>9</v>
      </c>
      <c r="AF21" s="126">
        <v>9</v>
      </c>
      <c r="AG21" s="105">
        <f t="shared" si="6"/>
        <v>1</v>
      </c>
      <c r="AH21" s="105">
        <f t="shared" si="0"/>
        <v>1</v>
      </c>
      <c r="AI21" s="107">
        <f t="shared" si="7"/>
        <v>1</v>
      </c>
      <c r="AJ21" s="105">
        <f t="shared" si="8"/>
        <v>0</v>
      </c>
      <c r="AK21" s="102" t="s">
        <v>281</v>
      </c>
      <c r="AL21" s="168" t="s">
        <v>420</v>
      </c>
      <c r="AM21" s="123" t="s">
        <v>421</v>
      </c>
      <c r="AN21" s="128"/>
      <c r="AO21" s="133">
        <v>6</v>
      </c>
      <c r="AP21" s="133">
        <v>6</v>
      </c>
      <c r="AQ21" s="105">
        <f t="shared" si="9"/>
        <v>1</v>
      </c>
      <c r="AR21" s="98">
        <f t="shared" si="10"/>
        <v>1</v>
      </c>
      <c r="AS21" s="99">
        <f t="shared" si="11"/>
        <v>1</v>
      </c>
      <c r="AT21" s="98">
        <f t="shared" si="12"/>
        <v>0</v>
      </c>
      <c r="AU21" s="215" t="s">
        <v>422</v>
      </c>
      <c r="AV21" s="123" t="s">
        <v>423</v>
      </c>
      <c r="AW21" s="123" t="s">
        <v>424</v>
      </c>
      <c r="AX21" s="168"/>
      <c r="AY21" s="112">
        <v>3</v>
      </c>
      <c r="AZ21" s="112">
        <v>3</v>
      </c>
      <c r="BA21" s="220">
        <f t="shared" si="1"/>
        <v>1</v>
      </c>
      <c r="BB21" s="106">
        <f t="shared" si="18"/>
        <v>23</v>
      </c>
      <c r="BC21" s="106">
        <f t="shared" si="19"/>
        <v>23</v>
      </c>
      <c r="BD21" s="220">
        <f t="shared" si="15"/>
        <v>1</v>
      </c>
      <c r="BE21" s="107">
        <f t="shared" si="16"/>
        <v>1</v>
      </c>
      <c r="BF21" s="220">
        <f t="shared" si="17"/>
        <v>0</v>
      </c>
      <c r="BG21" s="111" t="s">
        <v>322</v>
      </c>
    </row>
    <row r="22" spans="1:1024 1027:2047 2050:3070 3073:16384" ht="120">
      <c r="B22" s="156" t="s">
        <v>83</v>
      </c>
      <c r="C22" s="9" t="s">
        <v>82</v>
      </c>
      <c r="D22" s="157" t="s">
        <v>81</v>
      </c>
      <c r="E22" s="10">
        <v>11</v>
      </c>
      <c r="F22" s="158">
        <v>0.03</v>
      </c>
      <c r="G22" s="9" t="s">
        <v>80</v>
      </c>
      <c r="H22" s="9" t="s">
        <v>76</v>
      </c>
      <c r="I22" s="12" t="s">
        <v>196</v>
      </c>
      <c r="J22" s="159" t="s">
        <v>160</v>
      </c>
      <c r="K22" s="9" t="s">
        <v>100</v>
      </c>
      <c r="L22" s="9" t="s">
        <v>99</v>
      </c>
      <c r="M22" s="53">
        <v>4</v>
      </c>
      <c r="N22" s="161" t="s">
        <v>425</v>
      </c>
      <c r="O22" s="115" t="s">
        <v>96</v>
      </c>
      <c r="P22" s="115" t="s">
        <v>150</v>
      </c>
      <c r="Q22" s="116" t="s">
        <v>152</v>
      </c>
      <c r="R22" s="128" t="s">
        <v>426</v>
      </c>
      <c r="S22" s="124" t="s">
        <v>427</v>
      </c>
      <c r="T22" s="125"/>
      <c r="U22" s="126">
        <v>1</v>
      </c>
      <c r="V22" s="126">
        <v>1</v>
      </c>
      <c r="W22" s="105">
        <f t="shared" si="2"/>
        <v>1</v>
      </c>
      <c r="X22" s="66">
        <f t="shared" si="3"/>
        <v>1</v>
      </c>
      <c r="Y22" s="51">
        <f t="shared" si="4"/>
        <v>0.25</v>
      </c>
      <c r="Z22" s="66">
        <f t="shared" si="5"/>
        <v>3</v>
      </c>
      <c r="AA22" s="64" t="s">
        <v>209</v>
      </c>
      <c r="AB22" s="137" t="s">
        <v>428</v>
      </c>
      <c r="AC22" s="124" t="s">
        <v>429</v>
      </c>
      <c r="AD22" s="125"/>
      <c r="AE22" s="126">
        <v>1</v>
      </c>
      <c r="AF22" s="126">
        <v>1</v>
      </c>
      <c r="AG22" s="105">
        <f t="shared" si="6"/>
        <v>1</v>
      </c>
      <c r="AH22" s="105">
        <f t="shared" si="0"/>
        <v>2</v>
      </c>
      <c r="AI22" s="107">
        <f t="shared" si="7"/>
        <v>0.5</v>
      </c>
      <c r="AJ22" s="105">
        <f t="shared" si="8"/>
        <v>2</v>
      </c>
      <c r="AK22" s="65" t="s">
        <v>430</v>
      </c>
      <c r="AL22" s="137" t="s">
        <v>431</v>
      </c>
      <c r="AM22" s="133" t="s">
        <v>316</v>
      </c>
      <c r="AN22" s="128"/>
      <c r="AO22" s="133">
        <v>1</v>
      </c>
      <c r="AP22" s="133">
        <v>1</v>
      </c>
      <c r="AQ22" s="105">
        <f t="shared" si="9"/>
        <v>1</v>
      </c>
      <c r="AR22" s="66">
        <f t="shared" si="10"/>
        <v>3</v>
      </c>
      <c r="AS22" s="51">
        <f t="shared" si="11"/>
        <v>0.75</v>
      </c>
      <c r="AT22" s="66">
        <f t="shared" si="12"/>
        <v>1</v>
      </c>
      <c r="AU22" s="214" t="s">
        <v>326</v>
      </c>
      <c r="AV22" s="128" t="s">
        <v>432</v>
      </c>
      <c r="AW22" s="133" t="s">
        <v>316</v>
      </c>
      <c r="AX22" s="137"/>
      <c r="AY22" s="112">
        <v>2</v>
      </c>
      <c r="AZ22" s="112">
        <v>1</v>
      </c>
      <c r="BA22" s="220">
        <f t="shared" si="1"/>
        <v>2</v>
      </c>
      <c r="BB22" s="106">
        <f t="shared" si="18"/>
        <v>5</v>
      </c>
      <c r="BC22" s="106">
        <f t="shared" si="19"/>
        <v>1</v>
      </c>
      <c r="BD22" s="220">
        <f t="shared" si="15"/>
        <v>5</v>
      </c>
      <c r="BE22" s="107">
        <f t="shared" si="16"/>
        <v>1.25</v>
      </c>
      <c r="BF22" s="220" t="str">
        <f>IF(BD22=0,$M22,IF($M22-BD22&lt;0,"Excedente de cumplimiento",$M22-BD22))</f>
        <v>Excedente de cumplimiento</v>
      </c>
      <c r="BG22" s="111" t="s">
        <v>370</v>
      </c>
    </row>
    <row r="23" spans="1:1024 1027:2047 2050:3070 3073:16384" ht="79.5" customHeight="1">
      <c r="A23" s="101"/>
      <c r="B23" s="308" t="s">
        <v>83</v>
      </c>
      <c r="C23" s="310" t="s">
        <v>82</v>
      </c>
      <c r="D23" s="312" t="s">
        <v>81</v>
      </c>
      <c r="E23" s="314">
        <v>12</v>
      </c>
      <c r="F23" s="316">
        <v>0.03</v>
      </c>
      <c r="G23" s="310" t="s">
        <v>80</v>
      </c>
      <c r="H23" s="310" t="s">
        <v>76</v>
      </c>
      <c r="I23" s="335" t="s">
        <v>197</v>
      </c>
      <c r="J23" s="358" t="s">
        <v>161</v>
      </c>
      <c r="K23" s="9" t="s">
        <v>103</v>
      </c>
      <c r="L23" s="9" t="s">
        <v>101</v>
      </c>
      <c r="M23" s="53">
        <v>1</v>
      </c>
      <c r="N23" s="337" t="s">
        <v>210</v>
      </c>
      <c r="O23" s="115" t="s">
        <v>77</v>
      </c>
      <c r="P23" s="115" t="s">
        <v>150</v>
      </c>
      <c r="Q23" s="116" t="s">
        <v>151</v>
      </c>
      <c r="R23" s="264" t="s">
        <v>433</v>
      </c>
      <c r="S23" s="372" t="s">
        <v>434</v>
      </c>
      <c r="T23" s="321"/>
      <c r="U23" s="126">
        <v>1</v>
      </c>
      <c r="V23" s="126">
        <v>1</v>
      </c>
      <c r="W23" s="105">
        <f t="shared" si="2"/>
        <v>1</v>
      </c>
      <c r="X23" s="98">
        <f t="shared" si="3"/>
        <v>1</v>
      </c>
      <c r="Y23" s="99">
        <f t="shared" si="4"/>
        <v>1</v>
      </c>
      <c r="Z23" s="98">
        <f t="shared" si="5"/>
        <v>0</v>
      </c>
      <c r="AA23" s="95" t="s">
        <v>435</v>
      </c>
      <c r="AB23" s="264" t="s">
        <v>286</v>
      </c>
      <c r="AC23" s="372" t="s">
        <v>436</v>
      </c>
      <c r="AD23" s="321"/>
      <c r="AE23" s="126">
        <v>0</v>
      </c>
      <c r="AF23" s="126">
        <v>0</v>
      </c>
      <c r="AG23" s="105">
        <v>1</v>
      </c>
      <c r="AH23" s="105">
        <v>1</v>
      </c>
      <c r="AI23" s="107">
        <f t="shared" si="7"/>
        <v>1</v>
      </c>
      <c r="AJ23" s="105">
        <f t="shared" si="8"/>
        <v>0</v>
      </c>
      <c r="AK23" s="103" t="s">
        <v>287</v>
      </c>
      <c r="AL23" s="271" t="s">
        <v>437</v>
      </c>
      <c r="AM23" s="264" t="s">
        <v>314</v>
      </c>
      <c r="AN23" s="381"/>
      <c r="AO23" s="184">
        <v>19</v>
      </c>
      <c r="AP23" s="185">
        <v>19</v>
      </c>
      <c r="AQ23" s="105">
        <f t="shared" si="9"/>
        <v>1</v>
      </c>
      <c r="AR23" s="98">
        <f t="shared" si="10"/>
        <v>1</v>
      </c>
      <c r="AS23" s="99">
        <f t="shared" si="11"/>
        <v>1</v>
      </c>
      <c r="AT23" s="98">
        <f t="shared" si="12"/>
        <v>0</v>
      </c>
      <c r="AU23" s="378" t="s">
        <v>438</v>
      </c>
      <c r="AV23" s="264" t="s">
        <v>367</v>
      </c>
      <c r="AW23" s="264"/>
      <c r="AX23" s="264"/>
      <c r="AY23" s="112">
        <v>0</v>
      </c>
      <c r="AZ23" s="112">
        <v>0</v>
      </c>
      <c r="BA23" s="220">
        <f t="shared" si="1"/>
        <v>0</v>
      </c>
      <c r="BB23" s="106">
        <f t="shared" si="18"/>
        <v>20</v>
      </c>
      <c r="BC23" s="106">
        <f t="shared" si="19"/>
        <v>20</v>
      </c>
      <c r="BD23" s="220">
        <f t="shared" si="15"/>
        <v>1</v>
      </c>
      <c r="BE23" s="107">
        <f t="shared" si="16"/>
        <v>1</v>
      </c>
      <c r="BF23" s="220">
        <f t="shared" si="17"/>
        <v>0</v>
      </c>
      <c r="BG23" s="254" t="s">
        <v>322</v>
      </c>
    </row>
    <row r="24" spans="1:1024 1027:2047 2050:3070 3073:16384" ht="60">
      <c r="A24" s="101"/>
      <c r="B24" s="349"/>
      <c r="C24" s="320"/>
      <c r="D24" s="350"/>
      <c r="E24" s="318"/>
      <c r="F24" s="319"/>
      <c r="G24" s="320"/>
      <c r="H24" s="320"/>
      <c r="I24" s="336"/>
      <c r="J24" s="359"/>
      <c r="K24" s="47" t="s">
        <v>104</v>
      </c>
      <c r="L24" s="47" t="s">
        <v>102</v>
      </c>
      <c r="M24" s="164">
        <v>1</v>
      </c>
      <c r="N24" s="338"/>
      <c r="O24" s="115" t="s">
        <v>77</v>
      </c>
      <c r="P24" s="115" t="s">
        <v>150</v>
      </c>
      <c r="Q24" s="116" t="s">
        <v>151</v>
      </c>
      <c r="R24" s="339"/>
      <c r="S24" s="334"/>
      <c r="T24" s="322"/>
      <c r="U24" s="130">
        <v>9</v>
      </c>
      <c r="V24" s="130">
        <v>9</v>
      </c>
      <c r="W24" s="108">
        <f t="shared" si="2"/>
        <v>1</v>
      </c>
      <c r="X24" s="98">
        <f t="shared" si="3"/>
        <v>1</v>
      </c>
      <c r="Y24" s="99">
        <f t="shared" si="4"/>
        <v>1</v>
      </c>
      <c r="Z24" s="98">
        <f t="shared" si="5"/>
        <v>0</v>
      </c>
      <c r="AA24" s="95"/>
      <c r="AB24" s="265"/>
      <c r="AC24" s="334"/>
      <c r="AD24" s="322"/>
      <c r="AE24" s="130">
        <v>2</v>
      </c>
      <c r="AF24" s="130">
        <v>2</v>
      </c>
      <c r="AG24" s="108">
        <f t="shared" si="6"/>
        <v>1</v>
      </c>
      <c r="AH24" s="105">
        <f t="shared" si="0"/>
        <v>1</v>
      </c>
      <c r="AI24" s="107">
        <f t="shared" si="7"/>
        <v>1</v>
      </c>
      <c r="AJ24" s="105">
        <f t="shared" si="8"/>
        <v>0</v>
      </c>
      <c r="AK24" s="96" t="s">
        <v>439</v>
      </c>
      <c r="AL24" s="380"/>
      <c r="AM24" s="265"/>
      <c r="AN24" s="382"/>
      <c r="AO24" s="183">
        <v>0</v>
      </c>
      <c r="AP24" s="182">
        <v>0</v>
      </c>
      <c r="AQ24" s="108">
        <f t="shared" si="9"/>
        <v>0</v>
      </c>
      <c r="AR24" s="98">
        <f t="shared" si="10"/>
        <v>1</v>
      </c>
      <c r="AS24" s="99">
        <f t="shared" si="11"/>
        <v>1</v>
      </c>
      <c r="AT24" s="98">
        <f t="shared" si="12"/>
        <v>0</v>
      </c>
      <c r="AU24" s="379"/>
      <c r="AV24" s="265"/>
      <c r="AW24" s="265" t="s">
        <v>20</v>
      </c>
      <c r="AX24" s="265"/>
      <c r="AY24" s="112">
        <v>0</v>
      </c>
      <c r="AZ24" s="112">
        <v>0</v>
      </c>
      <c r="BA24" s="221">
        <f t="shared" si="1"/>
        <v>0</v>
      </c>
      <c r="BB24" s="106">
        <f t="shared" si="18"/>
        <v>11</v>
      </c>
      <c r="BC24" s="106">
        <f t="shared" si="19"/>
        <v>11</v>
      </c>
      <c r="BD24" s="221">
        <f t="shared" si="15"/>
        <v>1</v>
      </c>
      <c r="BE24" s="107">
        <f t="shared" si="16"/>
        <v>1</v>
      </c>
      <c r="BF24" s="221">
        <f t="shared" si="17"/>
        <v>0</v>
      </c>
      <c r="BG24" s="255"/>
    </row>
    <row r="25" spans="1:1024 1027:2047 2050:3070 3073:16384" ht="81" customHeight="1">
      <c r="A25" s="70"/>
      <c r="B25" s="345" t="s">
        <v>83</v>
      </c>
      <c r="C25" s="345" t="s">
        <v>82</v>
      </c>
      <c r="D25" s="374" t="s">
        <v>81</v>
      </c>
      <c r="E25" s="341">
        <v>13</v>
      </c>
      <c r="F25" s="343">
        <v>0.03</v>
      </c>
      <c r="G25" s="345" t="s">
        <v>80</v>
      </c>
      <c r="H25" s="345" t="s">
        <v>76</v>
      </c>
      <c r="I25" s="347" t="s">
        <v>198</v>
      </c>
      <c r="J25" s="360" t="s">
        <v>162</v>
      </c>
      <c r="K25" s="9" t="s">
        <v>107</v>
      </c>
      <c r="L25" s="9" t="s">
        <v>105</v>
      </c>
      <c r="M25" s="71">
        <v>4</v>
      </c>
      <c r="N25" s="323" t="s">
        <v>180</v>
      </c>
      <c r="O25" s="117" t="s">
        <v>96</v>
      </c>
      <c r="P25" s="115" t="s">
        <v>150</v>
      </c>
      <c r="Q25" s="116" t="s">
        <v>152</v>
      </c>
      <c r="R25" s="325" t="s">
        <v>440</v>
      </c>
      <c r="S25" s="333" t="s">
        <v>328</v>
      </c>
      <c r="T25" s="321"/>
      <c r="U25" s="132">
        <v>1</v>
      </c>
      <c r="V25" s="132">
        <v>1</v>
      </c>
      <c r="W25" s="109">
        <f t="shared" si="2"/>
        <v>1</v>
      </c>
      <c r="X25" s="72">
        <f t="shared" si="3"/>
        <v>1</v>
      </c>
      <c r="Y25" s="51">
        <f t="shared" si="4"/>
        <v>0.25</v>
      </c>
      <c r="Z25" s="66">
        <f t="shared" si="5"/>
        <v>3</v>
      </c>
      <c r="AA25" s="64" t="s">
        <v>441</v>
      </c>
      <c r="AB25" s="325" t="s">
        <v>442</v>
      </c>
      <c r="AC25" s="364" t="s">
        <v>328</v>
      </c>
      <c r="AD25" s="332"/>
      <c r="AE25" s="132">
        <v>1</v>
      </c>
      <c r="AF25" s="132">
        <v>1</v>
      </c>
      <c r="AG25" s="109">
        <f t="shared" si="6"/>
        <v>1</v>
      </c>
      <c r="AH25" s="178">
        <f t="shared" si="0"/>
        <v>2</v>
      </c>
      <c r="AI25" s="107">
        <f t="shared" si="7"/>
        <v>0.5</v>
      </c>
      <c r="AJ25" s="105">
        <f t="shared" si="8"/>
        <v>2</v>
      </c>
      <c r="AK25" s="362" t="s">
        <v>281</v>
      </c>
      <c r="AL25" s="325" t="s">
        <v>443</v>
      </c>
      <c r="AM25" s="356" t="s">
        <v>328</v>
      </c>
      <c r="AN25" s="354"/>
      <c r="AO25" s="186">
        <v>1</v>
      </c>
      <c r="AP25" s="186">
        <v>1</v>
      </c>
      <c r="AQ25" s="109">
        <f t="shared" si="9"/>
        <v>1</v>
      </c>
      <c r="AR25" s="72">
        <f t="shared" si="10"/>
        <v>3</v>
      </c>
      <c r="AS25" s="51">
        <f t="shared" si="11"/>
        <v>0.75</v>
      </c>
      <c r="AT25" s="66">
        <f t="shared" si="12"/>
        <v>1</v>
      </c>
      <c r="AU25" s="351" t="s">
        <v>322</v>
      </c>
      <c r="AV25" s="264" t="s">
        <v>444</v>
      </c>
      <c r="AW25" s="271" t="s">
        <v>328</v>
      </c>
      <c r="AX25" s="256"/>
      <c r="AY25" s="193">
        <v>1</v>
      </c>
      <c r="AZ25" s="193">
        <v>1</v>
      </c>
      <c r="BA25" s="222">
        <f t="shared" si="1"/>
        <v>1</v>
      </c>
      <c r="BB25" s="106">
        <f t="shared" si="18"/>
        <v>4</v>
      </c>
      <c r="BC25" s="106">
        <f t="shared" si="19"/>
        <v>1</v>
      </c>
      <c r="BD25" s="222">
        <f t="shared" si="15"/>
        <v>4</v>
      </c>
      <c r="BE25" s="107">
        <f t="shared" si="16"/>
        <v>1</v>
      </c>
      <c r="BF25" s="222">
        <f t="shared" si="17"/>
        <v>0</v>
      </c>
      <c r="BG25" s="254" t="s">
        <v>322</v>
      </c>
    </row>
    <row r="26" spans="1:1024 1027:2047 2050:3070 3073:16384" ht="81" customHeight="1">
      <c r="B26" s="373"/>
      <c r="C26" s="346"/>
      <c r="D26" s="375"/>
      <c r="E26" s="342"/>
      <c r="F26" s="344"/>
      <c r="G26" s="346"/>
      <c r="H26" s="346"/>
      <c r="I26" s="348"/>
      <c r="J26" s="361"/>
      <c r="K26" s="41" t="s">
        <v>108</v>
      </c>
      <c r="L26" s="41" t="s">
        <v>106</v>
      </c>
      <c r="M26" s="53">
        <v>12</v>
      </c>
      <c r="N26" s="324"/>
      <c r="O26" s="115" t="s">
        <v>96</v>
      </c>
      <c r="P26" s="115" t="s">
        <v>150</v>
      </c>
      <c r="Q26" s="116" t="s">
        <v>152</v>
      </c>
      <c r="R26" s="273"/>
      <c r="S26" s="334"/>
      <c r="T26" s="322"/>
      <c r="U26" s="126">
        <v>3</v>
      </c>
      <c r="V26" s="126">
        <v>1</v>
      </c>
      <c r="W26" s="105">
        <f t="shared" si="2"/>
        <v>3</v>
      </c>
      <c r="X26" s="66">
        <f t="shared" si="3"/>
        <v>3</v>
      </c>
      <c r="Y26" s="51">
        <f t="shared" si="4"/>
        <v>0.25</v>
      </c>
      <c r="Z26" s="66">
        <f t="shared" si="5"/>
        <v>9</v>
      </c>
      <c r="AA26" s="64"/>
      <c r="AB26" s="273"/>
      <c r="AC26" s="365"/>
      <c r="AD26" s="322"/>
      <c r="AE26" s="126">
        <v>3</v>
      </c>
      <c r="AF26" s="126">
        <v>1</v>
      </c>
      <c r="AG26" s="105">
        <f t="shared" si="6"/>
        <v>3</v>
      </c>
      <c r="AH26" s="105">
        <f t="shared" si="0"/>
        <v>6</v>
      </c>
      <c r="AI26" s="107">
        <f t="shared" si="7"/>
        <v>0.5</v>
      </c>
      <c r="AJ26" s="105">
        <f t="shared" si="8"/>
        <v>6</v>
      </c>
      <c r="AK26" s="363"/>
      <c r="AL26" s="273"/>
      <c r="AM26" s="272"/>
      <c r="AN26" s="355"/>
      <c r="AO26" s="133">
        <v>3</v>
      </c>
      <c r="AP26" s="133">
        <v>1</v>
      </c>
      <c r="AQ26" s="105">
        <f t="shared" si="9"/>
        <v>3</v>
      </c>
      <c r="AR26" s="66">
        <f t="shared" si="10"/>
        <v>9</v>
      </c>
      <c r="AS26" s="51">
        <f t="shared" si="11"/>
        <v>0.75</v>
      </c>
      <c r="AT26" s="66">
        <f t="shared" si="12"/>
        <v>3</v>
      </c>
      <c r="AU26" s="352"/>
      <c r="AV26" s="273"/>
      <c r="AW26" s="272"/>
      <c r="AX26" s="257"/>
      <c r="AY26" s="112">
        <v>3</v>
      </c>
      <c r="AZ26" s="112">
        <v>1</v>
      </c>
      <c r="BA26" s="220">
        <f t="shared" si="1"/>
        <v>3</v>
      </c>
      <c r="BB26" s="106">
        <f t="shared" si="18"/>
        <v>12</v>
      </c>
      <c r="BC26" s="106">
        <f t="shared" si="19"/>
        <v>1</v>
      </c>
      <c r="BD26" s="220">
        <f t="shared" si="15"/>
        <v>12</v>
      </c>
      <c r="BE26" s="107">
        <f t="shared" si="16"/>
        <v>1</v>
      </c>
      <c r="BF26" s="220">
        <f t="shared" si="17"/>
        <v>0</v>
      </c>
      <c r="BG26" s="255"/>
    </row>
    <row r="27" spans="1:1024 1027:2047 2050:3070 3073:16384" ht="281.25" customHeight="1">
      <c r="A27" s="101"/>
      <c r="B27" s="156" t="s">
        <v>83</v>
      </c>
      <c r="C27" s="9" t="s">
        <v>82</v>
      </c>
      <c r="D27" s="157" t="s">
        <v>81</v>
      </c>
      <c r="E27" s="10">
        <v>14</v>
      </c>
      <c r="F27" s="158">
        <v>0.03</v>
      </c>
      <c r="G27" s="9" t="s">
        <v>80</v>
      </c>
      <c r="H27" s="9" t="s">
        <v>445</v>
      </c>
      <c r="I27" s="12" t="s">
        <v>199</v>
      </c>
      <c r="J27" s="159" t="s">
        <v>163</v>
      </c>
      <c r="K27" s="9" t="s">
        <v>110</v>
      </c>
      <c r="L27" s="9" t="s">
        <v>109</v>
      </c>
      <c r="M27" s="53">
        <v>1</v>
      </c>
      <c r="N27" s="161" t="s">
        <v>237</v>
      </c>
      <c r="O27" s="118" t="s">
        <v>77</v>
      </c>
      <c r="P27" s="119" t="s">
        <v>150</v>
      </c>
      <c r="Q27" s="118" t="s">
        <v>151</v>
      </c>
      <c r="R27" s="123" t="s">
        <v>446</v>
      </c>
      <c r="S27" s="126" t="s">
        <v>447</v>
      </c>
      <c r="T27" s="134" t="s">
        <v>448</v>
      </c>
      <c r="U27" s="135">
        <f>28+123+22+13</f>
        <v>186</v>
      </c>
      <c r="V27" s="126">
        <f>28+123+22+13</f>
        <v>186</v>
      </c>
      <c r="W27" s="167">
        <f t="shared" si="2"/>
        <v>1</v>
      </c>
      <c r="X27" s="97">
        <f t="shared" si="3"/>
        <v>1</v>
      </c>
      <c r="Y27" s="97">
        <f t="shared" si="4"/>
        <v>1</v>
      </c>
      <c r="Z27" s="98">
        <f t="shared" si="5"/>
        <v>0</v>
      </c>
      <c r="AA27" s="98" t="s">
        <v>449</v>
      </c>
      <c r="AB27" s="170" t="s">
        <v>450</v>
      </c>
      <c r="AC27" s="171" t="s">
        <v>288</v>
      </c>
      <c r="AD27" s="125" t="s">
        <v>277</v>
      </c>
      <c r="AE27" s="126">
        <f>(7+5+313+3)</f>
        <v>328</v>
      </c>
      <c r="AF27" s="126">
        <f>(7+5+313+3)</f>
        <v>328</v>
      </c>
      <c r="AG27" s="105">
        <f t="shared" si="6"/>
        <v>1</v>
      </c>
      <c r="AH27" s="105">
        <f t="shared" si="0"/>
        <v>1</v>
      </c>
      <c r="AI27" s="107">
        <f t="shared" si="7"/>
        <v>1</v>
      </c>
      <c r="AJ27" s="105">
        <f t="shared" si="8"/>
        <v>0</v>
      </c>
      <c r="AK27" s="96" t="s">
        <v>281</v>
      </c>
      <c r="AL27" s="168" t="s">
        <v>451</v>
      </c>
      <c r="AM27" s="187" t="s">
        <v>329</v>
      </c>
      <c r="AN27" s="128" t="s">
        <v>330</v>
      </c>
      <c r="AO27" s="133">
        <f>19+185+8</f>
        <v>212</v>
      </c>
      <c r="AP27" s="133">
        <f>19+185+8</f>
        <v>212</v>
      </c>
      <c r="AQ27" s="105">
        <f t="shared" si="9"/>
        <v>1</v>
      </c>
      <c r="AR27" s="98">
        <f t="shared" si="10"/>
        <v>1</v>
      </c>
      <c r="AS27" s="99">
        <f t="shared" si="11"/>
        <v>1</v>
      </c>
      <c r="AT27" s="98">
        <f t="shared" si="12"/>
        <v>0</v>
      </c>
      <c r="AU27" s="215" t="s">
        <v>322</v>
      </c>
      <c r="AV27" s="123" t="s">
        <v>452</v>
      </c>
      <c r="AW27" s="187" t="s">
        <v>371</v>
      </c>
      <c r="AX27" s="194" t="s">
        <v>330</v>
      </c>
      <c r="AY27" s="192">
        <v>2391</v>
      </c>
      <c r="AZ27" s="192">
        <v>2391</v>
      </c>
      <c r="BA27" s="220">
        <f t="shared" si="1"/>
        <v>1</v>
      </c>
      <c r="BB27" s="106">
        <f t="shared" si="18"/>
        <v>3117</v>
      </c>
      <c r="BC27" s="106">
        <f t="shared" si="19"/>
        <v>3117</v>
      </c>
      <c r="BD27" s="220">
        <f t="shared" si="15"/>
        <v>1</v>
      </c>
      <c r="BE27" s="107">
        <f t="shared" si="16"/>
        <v>1</v>
      </c>
      <c r="BF27" s="220">
        <f t="shared" si="17"/>
        <v>0</v>
      </c>
      <c r="BG27" s="225" t="s">
        <v>322</v>
      </c>
      <c r="BH27" s="205"/>
      <c r="BI27" s="206"/>
      <c r="BJ27" s="205"/>
      <c r="BK27" s="24"/>
      <c r="BN27" s="207"/>
      <c r="BO27" s="207"/>
      <c r="BP27" s="208"/>
      <c r="BQ27" s="80"/>
      <c r="BR27" s="209"/>
      <c r="BS27" s="207"/>
      <c r="BT27" s="207"/>
      <c r="BU27" s="77"/>
      <c r="BV27" s="210"/>
      <c r="BW27" s="207"/>
      <c r="BX27" s="207"/>
      <c r="BY27" s="211"/>
      <c r="BZ27" s="26"/>
      <c r="CA27" s="24"/>
      <c r="CB27" s="36"/>
      <c r="CC27" s="24"/>
      <c r="CD27" s="26"/>
      <c r="CE27" s="26"/>
      <c r="CF27" s="205"/>
      <c r="CG27" s="24"/>
      <c r="CH27" s="36"/>
      <c r="CI27" s="24"/>
      <c r="CJ27" s="26"/>
      <c r="CK27" s="26"/>
      <c r="CL27" s="205"/>
      <c r="CM27" s="205"/>
      <c r="CN27" s="206"/>
      <c r="CO27" s="205"/>
      <c r="CP27" s="24"/>
      <c r="CS27" s="207"/>
      <c r="CT27" s="207"/>
      <c r="CU27" s="208"/>
      <c r="CV27" s="80"/>
      <c r="CW27" s="209"/>
      <c r="CX27" s="207"/>
      <c r="CY27" s="207"/>
      <c r="CZ27" s="77"/>
      <c r="DA27" s="210"/>
      <c r="DB27" s="207"/>
      <c r="DC27" s="207"/>
      <c r="DD27" s="211"/>
      <c r="DE27" s="26"/>
      <c r="DF27" s="24"/>
      <c r="DG27" s="36"/>
      <c r="DH27" s="24"/>
      <c r="DI27" s="26"/>
      <c r="DJ27" s="26"/>
      <c r="DK27" s="205"/>
      <c r="DL27" s="24"/>
      <c r="DM27" s="36"/>
      <c r="DN27" s="24"/>
      <c r="DO27" s="26"/>
      <c r="DP27" s="26"/>
      <c r="DQ27" s="205"/>
      <c r="DR27" s="205"/>
      <c r="DS27" s="206"/>
      <c r="DT27" s="205"/>
      <c r="DU27" s="24"/>
      <c r="DX27" s="207"/>
      <c r="DY27" s="207"/>
      <c r="DZ27" s="208"/>
      <c r="EA27" s="80"/>
      <c r="EB27" s="209"/>
      <c r="EC27" s="207"/>
      <c r="ED27" s="207"/>
      <c r="EE27" s="77"/>
      <c r="EF27" s="210"/>
      <c r="EG27" s="207"/>
      <c r="EH27" s="207"/>
      <c r="EI27" s="211"/>
      <c r="EJ27" s="26"/>
      <c r="EK27" s="24"/>
      <c r="EL27" s="36"/>
      <c r="EM27" s="24"/>
      <c r="EN27" s="26"/>
      <c r="EO27" s="26"/>
      <c r="EP27" s="205"/>
      <c r="EQ27" s="24"/>
      <c r="ER27" s="36"/>
      <c r="ES27" s="24"/>
      <c r="ET27" s="26"/>
      <c r="EU27" s="26"/>
      <c r="EV27" s="205"/>
      <c r="EW27" s="205"/>
      <c r="EX27" s="206"/>
      <c r="EY27" s="205"/>
      <c r="EZ27" s="24"/>
      <c r="FC27" s="207"/>
      <c r="FD27" s="207"/>
      <c r="FE27" s="208"/>
      <c r="FF27" s="80"/>
      <c r="FG27" s="209"/>
      <c r="FH27" s="207"/>
      <c r="FI27" s="207"/>
      <c r="FJ27" s="77"/>
      <c r="FK27" s="210"/>
      <c r="FL27" s="207"/>
      <c r="FM27" s="207"/>
      <c r="FN27" s="211"/>
      <c r="FO27" s="26"/>
      <c r="FP27" s="24"/>
      <c r="FQ27" s="36"/>
      <c r="FR27" s="24"/>
      <c r="FS27" s="26"/>
      <c r="FT27" s="26"/>
      <c r="FU27" s="205"/>
      <c r="FV27" s="24"/>
      <c r="FW27" s="36"/>
      <c r="FX27" s="24"/>
      <c r="FY27" s="26"/>
      <c r="FZ27" s="26"/>
      <c r="GA27" s="205"/>
      <c r="GB27" s="205"/>
      <c r="GC27" s="206"/>
      <c r="GD27" s="205"/>
      <c r="GE27" s="24"/>
      <c r="GH27" s="207"/>
      <c r="GI27" s="207"/>
      <c r="GJ27" s="208"/>
      <c r="GK27" s="80"/>
      <c r="GL27" s="209"/>
      <c r="GM27" s="207"/>
      <c r="GN27" s="207"/>
      <c r="GO27" s="77"/>
      <c r="GP27" s="210"/>
      <c r="GQ27" s="207"/>
      <c r="GR27" s="207"/>
      <c r="GS27" s="211"/>
      <c r="GT27" s="26"/>
      <c r="GU27" s="24"/>
      <c r="GV27" s="36"/>
      <c r="GW27" s="24"/>
      <c r="GX27" s="26"/>
      <c r="GY27" s="26"/>
      <c r="GZ27" s="205"/>
      <c r="HA27" s="24"/>
      <c r="HB27" s="36"/>
      <c r="HC27" s="24"/>
      <c r="HD27" s="26"/>
      <c r="HE27" s="26"/>
      <c r="HF27" s="205"/>
      <c r="HG27" s="205"/>
      <c r="HH27" s="206"/>
      <c r="HI27" s="205"/>
      <c r="HJ27" s="24"/>
      <c r="HM27" s="207"/>
      <c r="HN27" s="207"/>
      <c r="HO27" s="208"/>
      <c r="HP27" s="80"/>
      <c r="HQ27" s="209"/>
      <c r="HR27" s="207"/>
      <c r="HS27" s="207"/>
      <c r="HT27" s="77"/>
      <c r="HU27" s="210"/>
      <c r="HV27" s="207"/>
      <c r="HW27" s="207"/>
      <c r="HX27" s="211"/>
      <c r="HY27" s="26"/>
      <c r="HZ27" s="24"/>
      <c r="IA27" s="36"/>
      <c r="IB27" s="24"/>
      <c r="IC27" s="26"/>
      <c r="ID27" s="26"/>
      <c r="IE27" s="205"/>
      <c r="IF27" s="24"/>
      <c r="IG27" s="36"/>
      <c r="IH27" s="24"/>
      <c r="II27" s="26"/>
      <c r="IJ27" s="26"/>
      <c r="IK27" s="205"/>
      <c r="IL27" s="205"/>
      <c r="IM27" s="206"/>
      <c r="IN27" s="205"/>
      <c r="IO27" s="24"/>
      <c r="IR27" s="207"/>
      <c r="IS27" s="207"/>
      <c r="IT27" s="208"/>
      <c r="IU27" s="80"/>
      <c r="IV27" s="209"/>
      <c r="IW27" s="207"/>
      <c r="IX27" s="207"/>
      <c r="IY27" s="77"/>
      <c r="IZ27" s="210"/>
      <c r="JA27" s="207"/>
      <c r="JB27" s="207"/>
      <c r="JC27" s="211"/>
      <c r="JD27" s="26"/>
      <c r="JE27" s="24"/>
      <c r="JF27" s="36"/>
      <c r="JG27" s="24"/>
      <c r="JH27" s="26"/>
      <c r="JI27" s="26"/>
      <c r="JJ27" s="205"/>
      <c r="JK27" s="24"/>
      <c r="JL27" s="36"/>
      <c r="JM27" s="24"/>
      <c r="JN27" s="26"/>
      <c r="JO27" s="26"/>
      <c r="JP27" s="205"/>
      <c r="JQ27" s="205"/>
      <c r="JR27" s="206"/>
      <c r="JS27" s="205"/>
      <c r="JT27" s="24"/>
      <c r="JW27" s="207"/>
      <c r="JX27" s="207"/>
      <c r="JY27" s="208"/>
      <c r="JZ27" s="80"/>
      <c r="KA27" s="209"/>
      <c r="KB27" s="207"/>
      <c r="KC27" s="207"/>
      <c r="KD27" s="77"/>
      <c r="KE27" s="210"/>
      <c r="KF27" s="207"/>
      <c r="KG27" s="207"/>
      <c r="KH27" s="211"/>
      <c r="KI27" s="26"/>
      <c r="KJ27" s="24"/>
      <c r="KK27" s="36"/>
      <c r="KL27" s="24"/>
      <c r="KM27" s="26"/>
      <c r="KN27" s="26"/>
      <c r="KO27" s="205"/>
      <c r="KP27" s="24"/>
      <c r="KQ27" s="36"/>
      <c r="KR27" s="24"/>
      <c r="KS27" s="26"/>
      <c r="KT27" s="26"/>
      <c r="KU27" s="205"/>
      <c r="KV27" s="205"/>
      <c r="KW27" s="206"/>
      <c r="KX27" s="205"/>
      <c r="KY27" s="24"/>
      <c r="LB27" s="207"/>
      <c r="LC27" s="207"/>
      <c r="LD27" s="208"/>
      <c r="LE27" s="80"/>
      <c r="LF27" s="209"/>
      <c r="LG27" s="207"/>
      <c r="LH27" s="207"/>
      <c r="LI27" s="77"/>
      <c r="LJ27" s="210"/>
      <c r="LK27" s="207"/>
      <c r="LL27" s="207"/>
      <c r="LM27" s="211"/>
      <c r="LN27" s="26"/>
      <c r="LO27" s="24"/>
      <c r="LP27" s="36"/>
      <c r="LQ27" s="24"/>
      <c r="LR27" s="26"/>
      <c r="LS27" s="26"/>
      <c r="LT27" s="205"/>
      <c r="LU27" s="24"/>
      <c r="LV27" s="36"/>
      <c r="LW27" s="24"/>
      <c r="LX27" s="26"/>
      <c r="LY27" s="26"/>
      <c r="LZ27" s="205"/>
      <c r="MA27" s="205"/>
      <c r="MB27" s="206"/>
      <c r="MC27" s="205"/>
      <c r="MD27" s="24"/>
      <c r="MG27" s="207"/>
      <c r="MH27" s="207"/>
      <c r="MI27" s="208"/>
      <c r="MJ27" s="80"/>
      <c r="MK27" s="209"/>
      <c r="ML27" s="207"/>
      <c r="MM27" s="207"/>
      <c r="MN27" s="77"/>
      <c r="MO27" s="210"/>
      <c r="MP27" s="207"/>
      <c r="MQ27" s="207"/>
      <c r="MR27" s="211"/>
      <c r="MS27" s="26"/>
      <c r="MT27" s="24"/>
      <c r="MU27" s="36"/>
      <c r="MV27" s="24"/>
      <c r="MW27" s="26"/>
      <c r="MX27" s="26"/>
      <c r="MY27" s="205"/>
      <c r="MZ27" s="24"/>
      <c r="NA27" s="36"/>
      <c r="NB27" s="24"/>
      <c r="NC27" s="26"/>
      <c r="ND27" s="26"/>
      <c r="NE27" s="205"/>
      <c r="NF27" s="205"/>
      <c r="NG27" s="206"/>
      <c r="NH27" s="205"/>
      <c r="NI27" s="24"/>
      <c r="NL27" s="207"/>
      <c r="NM27" s="207"/>
      <c r="NN27" s="208"/>
      <c r="NO27" s="80"/>
      <c r="NP27" s="209"/>
      <c r="NQ27" s="207"/>
      <c r="NR27" s="207"/>
      <c r="NS27" s="77"/>
      <c r="NT27" s="210"/>
      <c r="NU27" s="207"/>
      <c r="NV27" s="207"/>
      <c r="NW27" s="211"/>
      <c r="NX27" s="26"/>
      <c r="NY27" s="24"/>
      <c r="NZ27" s="36"/>
      <c r="OA27" s="24"/>
      <c r="OB27" s="26"/>
      <c r="OC27" s="26"/>
      <c r="OD27" s="205"/>
      <c r="OE27" s="24"/>
      <c r="OF27" s="36"/>
      <c r="OG27" s="24"/>
      <c r="OH27" s="26"/>
      <c r="OI27" s="26"/>
      <c r="OJ27" s="205"/>
      <c r="OK27" s="205"/>
      <c r="OL27" s="206"/>
      <c r="OM27" s="205"/>
      <c r="ON27" s="24"/>
      <c r="OQ27" s="207"/>
      <c r="OR27" s="207"/>
      <c r="OS27" s="208"/>
      <c r="OT27" s="80"/>
      <c r="OU27" s="209"/>
      <c r="OV27" s="207"/>
      <c r="OW27" s="207"/>
      <c r="OX27" s="77"/>
      <c r="OY27" s="210"/>
      <c r="OZ27" s="207"/>
      <c r="PA27" s="207"/>
      <c r="PB27" s="211"/>
      <c r="PC27" s="26"/>
      <c r="PD27" s="24"/>
      <c r="PE27" s="36"/>
      <c r="PF27" s="24"/>
      <c r="PG27" s="26"/>
      <c r="PH27" s="26"/>
      <c r="PI27" s="205"/>
      <c r="PJ27" s="24"/>
      <c r="PK27" s="36"/>
      <c r="PL27" s="24"/>
      <c r="PM27" s="26"/>
      <c r="PN27" s="26"/>
      <c r="PO27" s="205"/>
      <c r="PP27" s="205"/>
      <c r="PQ27" s="206"/>
      <c r="PR27" s="205"/>
      <c r="PS27" s="24"/>
      <c r="PV27" s="207"/>
      <c r="PW27" s="207"/>
      <c r="PX27" s="208"/>
      <c r="PY27" s="80"/>
      <c r="PZ27" s="209"/>
      <c r="QA27" s="207"/>
      <c r="QB27" s="207"/>
      <c r="QC27" s="77"/>
      <c r="QD27" s="210"/>
      <c r="QE27" s="207"/>
      <c r="QF27" s="207"/>
      <c r="QG27" s="211"/>
      <c r="QH27" s="26"/>
      <c r="QI27" s="24"/>
      <c r="QJ27" s="36"/>
      <c r="QK27" s="24"/>
      <c r="QL27" s="26"/>
      <c r="QM27" s="26"/>
      <c r="QN27" s="205"/>
      <c r="QO27" s="24"/>
      <c r="QP27" s="36"/>
      <c r="QQ27" s="24"/>
      <c r="QR27" s="26"/>
      <c r="QS27" s="26"/>
      <c r="QT27" s="205"/>
      <c r="QU27" s="205"/>
      <c r="QV27" s="206"/>
      <c r="QW27" s="205"/>
      <c r="QX27" s="24"/>
      <c r="RA27" s="207"/>
      <c r="RB27" s="207"/>
      <c r="RC27" s="208"/>
      <c r="RD27" s="80"/>
      <c r="RE27" s="209"/>
      <c r="RF27" s="207"/>
      <c r="RG27" s="207"/>
      <c r="RH27" s="77"/>
      <c r="RI27" s="210"/>
      <c r="RJ27" s="207"/>
      <c r="RK27" s="207"/>
      <c r="RL27" s="211"/>
      <c r="RM27" s="26"/>
      <c r="RN27" s="24"/>
      <c r="RO27" s="36"/>
      <c r="RP27" s="24"/>
      <c r="RQ27" s="26"/>
      <c r="RR27" s="26"/>
      <c r="RS27" s="205"/>
      <c r="RT27" s="24"/>
      <c r="RU27" s="36"/>
      <c r="RV27" s="24"/>
      <c r="RW27" s="26"/>
      <c r="RX27" s="26"/>
      <c r="RY27" s="205"/>
      <c r="RZ27" s="205"/>
      <c r="SA27" s="206"/>
      <c r="SB27" s="205"/>
      <c r="SC27" s="24"/>
      <c r="SF27" s="207"/>
      <c r="SG27" s="207"/>
      <c r="SH27" s="208"/>
      <c r="SI27" s="80"/>
      <c r="SJ27" s="209"/>
      <c r="SK27" s="207"/>
      <c r="SL27" s="207"/>
      <c r="SM27" s="77"/>
      <c r="SN27" s="210"/>
      <c r="SO27" s="207"/>
      <c r="SP27" s="207"/>
      <c r="SQ27" s="211"/>
      <c r="SR27" s="26"/>
      <c r="SS27" s="24"/>
      <c r="ST27" s="36"/>
      <c r="SU27" s="24"/>
      <c r="SV27" s="26"/>
      <c r="SW27" s="26"/>
      <c r="SX27" s="205"/>
      <c r="SY27" s="24"/>
      <c r="SZ27" s="36"/>
      <c r="TA27" s="24"/>
      <c r="TB27" s="26"/>
      <c r="TC27" s="26"/>
      <c r="TD27" s="205"/>
      <c r="TE27" s="205"/>
      <c r="TF27" s="206"/>
      <c r="TG27" s="205"/>
      <c r="TH27" s="24"/>
      <c r="TK27" s="207"/>
      <c r="TL27" s="207"/>
      <c r="TM27" s="208"/>
      <c r="TN27" s="80"/>
      <c r="TO27" s="209"/>
      <c r="TP27" s="207"/>
      <c r="TQ27" s="207"/>
      <c r="TR27" s="77"/>
      <c r="TS27" s="210"/>
      <c r="TT27" s="207"/>
      <c r="TU27" s="207"/>
      <c r="TV27" s="211"/>
      <c r="TW27" s="26"/>
      <c r="TX27" s="24"/>
      <c r="TY27" s="36"/>
      <c r="TZ27" s="24"/>
      <c r="UA27" s="26"/>
      <c r="UB27" s="26"/>
      <c r="UC27" s="205"/>
      <c r="UD27" s="24"/>
      <c r="UE27" s="36"/>
      <c r="UF27" s="24"/>
      <c r="UG27" s="26"/>
      <c r="UH27" s="26"/>
      <c r="UI27" s="205"/>
      <c r="UJ27" s="205"/>
      <c r="UK27" s="206"/>
      <c r="UL27" s="205"/>
      <c r="UM27" s="24"/>
      <c r="UP27" s="207"/>
      <c r="UQ27" s="207"/>
      <c r="UR27" s="208"/>
      <c r="US27" s="80"/>
      <c r="UT27" s="209"/>
      <c r="UU27" s="207"/>
      <c r="UV27" s="207"/>
      <c r="UW27" s="77"/>
      <c r="UX27" s="210"/>
      <c r="UY27" s="207"/>
      <c r="UZ27" s="207"/>
      <c r="VA27" s="211"/>
      <c r="VB27" s="26"/>
      <c r="VC27" s="24"/>
      <c r="VD27" s="36"/>
      <c r="VE27" s="24"/>
      <c r="VF27" s="26"/>
      <c r="VG27" s="26"/>
      <c r="VH27" s="205"/>
      <c r="VI27" s="24"/>
      <c r="VJ27" s="36"/>
      <c r="VK27" s="24"/>
      <c r="VL27" s="26"/>
      <c r="VM27" s="26"/>
      <c r="VN27" s="205"/>
      <c r="VO27" s="205"/>
      <c r="VP27" s="206"/>
      <c r="VQ27" s="205"/>
      <c r="VR27" s="24"/>
      <c r="VU27" s="207"/>
      <c r="VV27" s="207"/>
      <c r="VW27" s="208"/>
      <c r="VX27" s="80"/>
      <c r="VY27" s="209"/>
      <c r="VZ27" s="207"/>
      <c r="WA27" s="207"/>
      <c r="WB27" s="77"/>
      <c r="WC27" s="210"/>
      <c r="WD27" s="207"/>
      <c r="WE27" s="207"/>
      <c r="WF27" s="211"/>
      <c r="WG27" s="26"/>
      <c r="WH27" s="24"/>
      <c r="WI27" s="36"/>
      <c r="WJ27" s="24"/>
      <c r="WK27" s="26"/>
      <c r="WL27" s="26"/>
      <c r="WM27" s="205"/>
      <c r="WN27" s="24"/>
      <c r="WO27" s="36"/>
      <c r="WP27" s="24"/>
      <c r="WQ27" s="26"/>
      <c r="WR27" s="26"/>
      <c r="WS27" s="205"/>
      <c r="WT27" s="205"/>
      <c r="WU27" s="206"/>
      <c r="WV27" s="205"/>
      <c r="WW27" s="24"/>
      <c r="WZ27" s="207"/>
      <c r="XA27" s="207"/>
      <c r="XB27" s="208"/>
      <c r="XC27" s="80"/>
      <c r="XD27" s="209"/>
      <c r="XE27" s="207"/>
      <c r="XF27" s="207"/>
      <c r="XG27" s="77"/>
      <c r="XH27" s="210"/>
      <c r="XI27" s="207"/>
      <c r="XJ27" s="207"/>
      <c r="XK27" s="211"/>
      <c r="XL27" s="26"/>
      <c r="XM27" s="24"/>
      <c r="XN27" s="36"/>
      <c r="XO27" s="24"/>
      <c r="XP27" s="26"/>
      <c r="XQ27" s="26"/>
      <c r="XR27" s="205"/>
      <c r="XS27" s="24"/>
      <c r="XT27" s="36"/>
      <c r="XU27" s="24"/>
      <c r="XV27" s="26"/>
      <c r="XW27" s="26"/>
      <c r="XX27" s="205"/>
      <c r="XY27" s="205"/>
      <c r="XZ27" s="206"/>
      <c r="YA27" s="205"/>
      <c r="YB27" s="24"/>
      <c r="YE27" s="207"/>
      <c r="YF27" s="207"/>
      <c r="YG27" s="208"/>
      <c r="YH27" s="80"/>
      <c r="YI27" s="209"/>
      <c r="YJ27" s="207"/>
      <c r="YK27" s="207"/>
      <c r="YL27" s="77"/>
      <c r="YM27" s="210"/>
      <c r="YN27" s="207"/>
      <c r="YO27" s="207"/>
      <c r="YP27" s="211"/>
      <c r="YQ27" s="26"/>
      <c r="YR27" s="24"/>
      <c r="YS27" s="36"/>
      <c r="YT27" s="24"/>
      <c r="YU27" s="26"/>
      <c r="YV27" s="26"/>
      <c r="YW27" s="205"/>
      <c r="YX27" s="24"/>
      <c r="YY27" s="36"/>
      <c r="YZ27" s="24"/>
      <c r="ZA27" s="26"/>
      <c r="ZB27" s="26"/>
      <c r="ZC27" s="205"/>
      <c r="ZD27" s="205"/>
      <c r="ZE27" s="206"/>
      <c r="ZF27" s="205"/>
      <c r="ZG27" s="24"/>
      <c r="ZJ27" s="207"/>
      <c r="ZK27" s="207"/>
      <c r="ZL27" s="208"/>
      <c r="ZM27" s="80"/>
      <c r="ZN27" s="209"/>
      <c r="ZO27" s="207"/>
      <c r="ZP27" s="207"/>
      <c r="ZQ27" s="77"/>
      <c r="ZR27" s="210"/>
      <c r="ZS27" s="207"/>
      <c r="ZT27" s="207"/>
      <c r="ZU27" s="211"/>
      <c r="ZV27" s="26"/>
      <c r="ZW27" s="24"/>
      <c r="ZX27" s="36"/>
      <c r="ZY27" s="24"/>
      <c r="ZZ27" s="26"/>
      <c r="AAA27" s="26"/>
      <c r="AAB27" s="205"/>
      <c r="AAC27" s="24"/>
      <c r="AAD27" s="36"/>
      <c r="AAE27" s="24"/>
      <c r="AAF27" s="26"/>
      <c r="AAG27" s="26"/>
      <c r="AAH27" s="205"/>
      <c r="AAI27" s="205"/>
      <c r="AAJ27" s="206"/>
      <c r="AAK27" s="205"/>
      <c r="AAL27" s="24"/>
      <c r="AAO27" s="207"/>
      <c r="AAP27" s="207"/>
      <c r="AAQ27" s="208"/>
      <c r="AAR27" s="80"/>
      <c r="AAS27" s="209"/>
      <c r="AAT27" s="207"/>
      <c r="AAU27" s="207"/>
      <c r="AAV27" s="77"/>
      <c r="AAW27" s="210"/>
      <c r="AAX27" s="207"/>
      <c r="AAY27" s="207"/>
      <c r="AAZ27" s="211"/>
      <c r="ABA27" s="26"/>
      <c r="ABB27" s="24"/>
      <c r="ABC27" s="36"/>
      <c r="ABD27" s="24"/>
      <c r="ABE27" s="26"/>
      <c r="ABF27" s="26"/>
      <c r="ABG27" s="205"/>
      <c r="ABH27" s="24"/>
      <c r="ABI27" s="36"/>
      <c r="ABJ27" s="24"/>
      <c r="ABK27" s="26"/>
      <c r="ABL27" s="26"/>
      <c r="ABM27" s="205"/>
      <c r="ABN27" s="205"/>
      <c r="ABO27" s="206"/>
      <c r="ABP27" s="205"/>
      <c r="ABQ27" s="24"/>
      <c r="ABT27" s="207"/>
      <c r="ABU27" s="207"/>
      <c r="ABV27" s="208"/>
      <c r="ABW27" s="80"/>
      <c r="ABX27" s="209"/>
      <c r="ABY27" s="207"/>
      <c r="ABZ27" s="207"/>
      <c r="ACA27" s="77"/>
      <c r="ACB27" s="210"/>
      <c r="ACC27" s="207"/>
      <c r="ACD27" s="207"/>
      <c r="ACE27" s="211"/>
      <c r="ACF27" s="26"/>
      <c r="ACG27" s="24"/>
      <c r="ACH27" s="36"/>
      <c r="ACI27" s="24"/>
      <c r="ACJ27" s="26"/>
      <c r="ACK27" s="26"/>
      <c r="ACL27" s="205"/>
      <c r="ACM27" s="24"/>
      <c r="ACN27" s="36"/>
      <c r="ACO27" s="24"/>
      <c r="ACP27" s="26"/>
      <c r="ACQ27" s="26"/>
      <c r="ACR27" s="205"/>
      <c r="ACS27" s="205"/>
      <c r="ACT27" s="206"/>
      <c r="ACU27" s="205"/>
      <c r="ACV27" s="24"/>
      <c r="ACY27" s="207"/>
      <c r="ACZ27" s="207"/>
      <c r="ADA27" s="208"/>
      <c r="ADB27" s="80"/>
      <c r="ADC27" s="209"/>
      <c r="ADD27" s="207"/>
      <c r="ADE27" s="207"/>
      <c r="ADF27" s="77"/>
      <c r="ADG27" s="210"/>
      <c r="ADH27" s="207"/>
      <c r="ADI27" s="207"/>
      <c r="ADJ27" s="211"/>
      <c r="ADK27" s="26"/>
      <c r="ADL27" s="24"/>
      <c r="ADM27" s="36"/>
      <c r="ADN27" s="24"/>
      <c r="ADO27" s="26"/>
      <c r="ADP27" s="26"/>
      <c r="ADQ27" s="205"/>
      <c r="ADR27" s="24"/>
      <c r="ADS27" s="36"/>
      <c r="ADT27" s="24"/>
      <c r="ADU27" s="26"/>
      <c r="ADV27" s="26"/>
      <c r="ADW27" s="205"/>
      <c r="ADX27" s="205"/>
      <c r="ADY27" s="206"/>
      <c r="ADZ27" s="205"/>
      <c r="AEA27" s="24"/>
      <c r="AED27" s="207"/>
      <c r="AEE27" s="207"/>
      <c r="AEF27" s="208"/>
      <c r="AEG27" s="80"/>
      <c r="AEH27" s="209"/>
      <c r="AEI27" s="207"/>
      <c r="AEJ27" s="207"/>
      <c r="AEK27" s="77"/>
      <c r="AEL27" s="210"/>
      <c r="AEM27" s="207"/>
      <c r="AEN27" s="207"/>
      <c r="AEO27" s="211"/>
      <c r="AEP27" s="26"/>
      <c r="AEQ27" s="24"/>
      <c r="AER27" s="36"/>
      <c r="AES27" s="24"/>
      <c r="AET27" s="26"/>
      <c r="AEU27" s="26"/>
      <c r="AEV27" s="205"/>
      <c r="AEW27" s="24"/>
      <c r="AEX27" s="36"/>
      <c r="AEY27" s="24"/>
      <c r="AEZ27" s="26"/>
      <c r="AFA27" s="26"/>
      <c r="AFB27" s="205"/>
      <c r="AFC27" s="205"/>
      <c r="AFD27" s="206"/>
      <c r="AFE27" s="205"/>
      <c r="AFF27" s="24"/>
      <c r="AFI27" s="207"/>
      <c r="AFJ27" s="207"/>
      <c r="AFK27" s="208"/>
      <c r="AFL27" s="80"/>
      <c r="AFM27" s="209"/>
      <c r="AFN27" s="207"/>
      <c r="AFO27" s="207"/>
      <c r="AFP27" s="77"/>
      <c r="AFQ27" s="210"/>
      <c r="AFR27" s="207"/>
      <c r="AFS27" s="207"/>
      <c r="AFT27" s="211"/>
      <c r="AFU27" s="26"/>
      <c r="AFV27" s="24"/>
      <c r="AFW27" s="36"/>
      <c r="AFX27" s="24"/>
      <c r="AFY27" s="26"/>
      <c r="AFZ27" s="26"/>
      <c r="AGA27" s="205"/>
      <c r="AGB27" s="24"/>
      <c r="AGC27" s="36"/>
      <c r="AGD27" s="24"/>
      <c r="AGE27" s="26"/>
      <c r="AGF27" s="26"/>
      <c r="AGG27" s="205"/>
      <c r="AGH27" s="205"/>
      <c r="AGI27" s="206"/>
      <c r="AGJ27" s="205"/>
      <c r="AGK27" s="24"/>
      <c r="AGN27" s="207"/>
      <c r="AGO27" s="207"/>
      <c r="AGP27" s="208"/>
      <c r="AGQ27" s="80"/>
      <c r="AGR27" s="209"/>
      <c r="AGS27" s="207"/>
      <c r="AGT27" s="207"/>
      <c r="AGU27" s="77"/>
      <c r="AGV27" s="210"/>
      <c r="AGW27" s="207"/>
      <c r="AGX27" s="207"/>
      <c r="AGY27" s="211"/>
      <c r="AGZ27" s="26"/>
      <c r="AHA27" s="24"/>
      <c r="AHB27" s="36"/>
      <c r="AHC27" s="24"/>
      <c r="AHD27" s="26"/>
      <c r="AHE27" s="26"/>
      <c r="AHF27" s="205"/>
      <c r="AHG27" s="24"/>
      <c r="AHH27" s="36"/>
      <c r="AHI27" s="24"/>
      <c r="AHJ27" s="26"/>
      <c r="AHK27" s="26"/>
      <c r="AHL27" s="205"/>
      <c r="AHM27" s="205"/>
      <c r="AHN27" s="206"/>
      <c r="AHO27" s="205"/>
      <c r="AHP27" s="24"/>
      <c r="AHS27" s="207"/>
      <c r="AHT27" s="207"/>
      <c r="AHU27" s="208"/>
      <c r="AHV27" s="80"/>
      <c r="AHW27" s="209"/>
      <c r="AHX27" s="207"/>
      <c r="AHY27" s="207"/>
      <c r="AHZ27" s="77"/>
      <c r="AIA27" s="210"/>
      <c r="AIB27" s="207"/>
      <c r="AIC27" s="207"/>
      <c r="AID27" s="211"/>
      <c r="AIE27" s="26"/>
      <c r="AIF27" s="24"/>
      <c r="AIG27" s="36"/>
      <c r="AIH27" s="24"/>
      <c r="AII27" s="26"/>
      <c r="AIJ27" s="26"/>
      <c r="AIK27" s="205"/>
      <c r="AIL27" s="24"/>
      <c r="AIM27" s="36"/>
      <c r="AIN27" s="24"/>
      <c r="AIO27" s="26"/>
      <c r="AIP27" s="26"/>
      <c r="AIQ27" s="205"/>
      <c r="AIR27" s="205"/>
      <c r="AIS27" s="206"/>
      <c r="AIT27" s="205"/>
      <c r="AIU27" s="24"/>
      <c r="AIX27" s="207"/>
      <c r="AIY27" s="207"/>
      <c r="AIZ27" s="208"/>
      <c r="AJA27" s="80"/>
      <c r="AJB27" s="209"/>
      <c r="AJC27" s="207"/>
      <c r="AJD27" s="207"/>
      <c r="AJE27" s="77"/>
      <c r="AJF27" s="210"/>
      <c r="AJG27" s="207"/>
      <c r="AJH27" s="207"/>
      <c r="AJI27" s="211"/>
      <c r="AJJ27" s="26"/>
      <c r="AJK27" s="24"/>
      <c r="AJL27" s="36"/>
      <c r="AJM27" s="24"/>
      <c r="AJN27" s="26"/>
      <c r="AJO27" s="26"/>
      <c r="AJP27" s="205"/>
      <c r="AJQ27" s="24"/>
      <c r="AJR27" s="36"/>
      <c r="AJS27" s="24"/>
      <c r="AJT27" s="26"/>
      <c r="AJU27" s="26"/>
      <c r="AJV27" s="205"/>
      <c r="AJW27" s="205"/>
      <c r="AJX27" s="206"/>
      <c r="AJY27" s="205"/>
      <c r="AJZ27" s="24"/>
      <c r="AKC27" s="207"/>
      <c r="AKD27" s="207"/>
      <c r="AKE27" s="208"/>
      <c r="AKF27" s="80"/>
      <c r="AKG27" s="209"/>
      <c r="AKH27" s="207"/>
      <c r="AKI27" s="207"/>
      <c r="AKJ27" s="77"/>
      <c r="AKK27" s="210"/>
      <c r="AKL27" s="207"/>
      <c r="AKM27" s="207"/>
      <c r="AKN27" s="211"/>
      <c r="AKO27" s="26"/>
      <c r="AKP27" s="24"/>
      <c r="AKQ27" s="36"/>
      <c r="AKR27" s="24"/>
      <c r="AKS27" s="26"/>
      <c r="AKT27" s="26"/>
      <c r="AKU27" s="205"/>
      <c r="AKV27" s="24"/>
      <c r="AKW27" s="36"/>
      <c r="AKX27" s="24"/>
      <c r="AKY27" s="26"/>
      <c r="AKZ27" s="26"/>
      <c r="ALA27" s="205"/>
      <c r="ALB27" s="205"/>
      <c r="ALC27" s="206"/>
      <c r="ALD27" s="205"/>
      <c r="ALE27" s="24"/>
      <c r="ALH27" s="207"/>
      <c r="ALI27" s="207"/>
      <c r="ALJ27" s="208"/>
      <c r="ALK27" s="80"/>
      <c r="ALL27" s="209"/>
      <c r="ALM27" s="207"/>
      <c r="ALN27" s="207"/>
      <c r="ALO27" s="77"/>
      <c r="ALP27" s="210"/>
      <c r="ALQ27" s="207"/>
      <c r="ALR27" s="207"/>
      <c r="ALS27" s="211"/>
      <c r="ALT27" s="26"/>
      <c r="ALU27" s="24"/>
      <c r="ALV27" s="36"/>
      <c r="ALW27" s="24"/>
      <c r="ALX27" s="26"/>
      <c r="ALY27" s="26"/>
      <c r="ALZ27" s="205"/>
      <c r="AMA27" s="24"/>
      <c r="AMB27" s="36"/>
      <c r="AMC27" s="24"/>
      <c r="AMD27" s="26"/>
      <c r="AME27" s="26"/>
      <c r="AMF27" s="205"/>
      <c r="AMG27" s="205"/>
      <c r="AMH27" s="206"/>
      <c r="AMI27" s="205"/>
      <c r="AMJ27" s="24"/>
      <c r="AMM27" s="207"/>
      <c r="AMN27" s="207"/>
      <c r="AMO27" s="208"/>
      <c r="AMP27" s="80"/>
      <c r="AMQ27" s="209"/>
      <c r="AMR27" s="207"/>
      <c r="AMS27" s="207"/>
      <c r="AMT27" s="77"/>
      <c r="AMU27" s="210"/>
      <c r="AMV27" s="207"/>
      <c r="AMW27" s="207"/>
      <c r="AMX27" s="211"/>
      <c r="AMY27" s="26"/>
      <c r="AMZ27" s="24"/>
      <c r="ANA27" s="36"/>
      <c r="ANB27" s="24"/>
      <c r="ANC27" s="26"/>
      <c r="AND27" s="26"/>
      <c r="ANE27" s="205"/>
      <c r="ANF27" s="24"/>
      <c r="ANG27" s="36"/>
      <c r="ANH27" s="24"/>
      <c r="ANI27" s="26"/>
      <c r="ANJ27" s="26"/>
      <c r="ANK27" s="205"/>
      <c r="ANL27" s="205"/>
      <c r="ANM27" s="206"/>
      <c r="ANN27" s="205"/>
      <c r="ANO27" s="24"/>
      <c r="ANR27" s="207"/>
      <c r="ANS27" s="207"/>
      <c r="ANT27" s="208"/>
      <c r="ANU27" s="80"/>
      <c r="ANV27" s="209"/>
      <c r="ANW27" s="207"/>
      <c r="ANX27" s="207"/>
      <c r="ANY27" s="77"/>
      <c r="ANZ27" s="210"/>
      <c r="AOA27" s="207"/>
      <c r="AOB27" s="207"/>
      <c r="AOC27" s="211"/>
      <c r="AOD27" s="26"/>
      <c r="AOE27" s="24"/>
      <c r="AOF27" s="36"/>
      <c r="AOG27" s="24"/>
      <c r="AOH27" s="26"/>
      <c r="AOI27" s="26"/>
      <c r="AOJ27" s="205"/>
      <c r="AOK27" s="24"/>
      <c r="AOL27" s="36"/>
      <c r="AOM27" s="24"/>
      <c r="AON27" s="26"/>
      <c r="AOO27" s="26"/>
      <c r="AOP27" s="205"/>
      <c r="AOQ27" s="205"/>
      <c r="AOR27" s="206"/>
      <c r="AOS27" s="205"/>
      <c r="AOT27" s="24"/>
      <c r="AOW27" s="207"/>
      <c r="AOX27" s="207"/>
      <c r="AOY27" s="208"/>
      <c r="AOZ27" s="80"/>
      <c r="APA27" s="209"/>
      <c r="APB27" s="207"/>
      <c r="APC27" s="207"/>
      <c r="APD27" s="77"/>
      <c r="APE27" s="210"/>
      <c r="APF27" s="207"/>
      <c r="APG27" s="207"/>
      <c r="APH27" s="211"/>
      <c r="API27" s="26"/>
      <c r="APJ27" s="24"/>
      <c r="APK27" s="36"/>
      <c r="APL27" s="24"/>
      <c r="APM27" s="26"/>
      <c r="APN27" s="26"/>
      <c r="APO27" s="205"/>
      <c r="APP27" s="24"/>
      <c r="APQ27" s="36"/>
      <c r="APR27" s="24"/>
      <c r="APS27" s="26"/>
      <c r="APT27" s="26"/>
      <c r="APU27" s="205"/>
      <c r="APV27" s="205"/>
      <c r="APW27" s="206"/>
      <c r="APX27" s="205"/>
      <c r="APY27" s="24"/>
      <c r="AQB27" s="207"/>
      <c r="AQC27" s="207"/>
      <c r="AQD27" s="208"/>
      <c r="AQE27" s="80"/>
      <c r="AQF27" s="209"/>
      <c r="AQG27" s="207"/>
      <c r="AQH27" s="207"/>
      <c r="AQI27" s="77"/>
      <c r="AQJ27" s="210"/>
      <c r="AQK27" s="207"/>
      <c r="AQL27" s="207"/>
      <c r="AQM27" s="211"/>
      <c r="AQN27" s="26"/>
      <c r="AQO27" s="24"/>
      <c r="AQP27" s="36"/>
      <c r="AQQ27" s="24"/>
      <c r="AQR27" s="26"/>
      <c r="AQS27" s="26"/>
      <c r="AQT27" s="205"/>
      <c r="AQU27" s="24"/>
      <c r="AQV27" s="36"/>
      <c r="AQW27" s="24"/>
      <c r="AQX27" s="26"/>
      <c r="AQY27" s="26"/>
      <c r="AQZ27" s="205"/>
      <c r="ARA27" s="205"/>
      <c r="ARB27" s="206"/>
      <c r="ARC27" s="205"/>
      <c r="ARD27" s="24"/>
      <c r="ARG27" s="207"/>
      <c r="ARH27" s="207"/>
      <c r="ARI27" s="208"/>
      <c r="ARJ27" s="80"/>
      <c r="ARK27" s="209"/>
      <c r="ARL27" s="207"/>
      <c r="ARM27" s="207"/>
      <c r="ARN27" s="77"/>
      <c r="ARO27" s="210"/>
      <c r="ARP27" s="207"/>
      <c r="ARQ27" s="207"/>
      <c r="ARR27" s="211"/>
      <c r="ARS27" s="26"/>
      <c r="ART27" s="24"/>
      <c r="ARU27" s="36"/>
      <c r="ARV27" s="24"/>
      <c r="ARW27" s="26"/>
      <c r="ARX27" s="26"/>
      <c r="ARY27" s="205"/>
      <c r="ARZ27" s="24"/>
      <c r="ASA27" s="36"/>
      <c r="ASB27" s="24"/>
      <c r="ASC27" s="26"/>
      <c r="ASD27" s="26"/>
      <c r="ASE27" s="205"/>
      <c r="ASF27" s="205"/>
      <c r="ASG27" s="206"/>
      <c r="ASH27" s="205"/>
      <c r="ASI27" s="24"/>
      <c r="ASL27" s="207"/>
      <c r="ASM27" s="207"/>
      <c r="ASN27" s="208"/>
      <c r="ASO27" s="80"/>
      <c r="ASP27" s="209"/>
      <c r="ASQ27" s="207"/>
      <c r="ASR27" s="207"/>
      <c r="ASS27" s="77"/>
      <c r="AST27" s="210"/>
      <c r="ASU27" s="207"/>
      <c r="ASV27" s="207"/>
      <c r="ASW27" s="211"/>
      <c r="ASX27" s="26"/>
      <c r="ASY27" s="24"/>
      <c r="ASZ27" s="36"/>
      <c r="ATA27" s="24"/>
      <c r="ATB27" s="26"/>
      <c r="ATC27" s="26"/>
      <c r="ATD27" s="205"/>
      <c r="ATE27" s="24"/>
      <c r="ATF27" s="36"/>
      <c r="ATG27" s="24"/>
      <c r="ATH27" s="26"/>
      <c r="ATI27" s="26"/>
      <c r="ATJ27" s="205"/>
      <c r="ATK27" s="205"/>
      <c r="ATL27" s="206"/>
      <c r="ATM27" s="205"/>
      <c r="ATN27" s="24"/>
      <c r="ATQ27" s="207"/>
      <c r="ATR27" s="207"/>
      <c r="ATS27" s="208"/>
      <c r="ATT27" s="80"/>
      <c r="ATU27" s="209"/>
      <c r="ATV27" s="207"/>
      <c r="ATW27" s="207"/>
      <c r="ATX27" s="77"/>
      <c r="ATY27" s="210"/>
      <c r="ATZ27" s="207"/>
      <c r="AUA27" s="207"/>
      <c r="AUB27" s="211"/>
      <c r="AUC27" s="26"/>
      <c r="AUD27" s="24"/>
      <c r="AUE27" s="36"/>
      <c r="AUF27" s="24"/>
      <c r="AUG27" s="26"/>
      <c r="AUH27" s="26"/>
      <c r="AUI27" s="205"/>
      <c r="AUJ27" s="24"/>
      <c r="AUK27" s="36"/>
      <c r="AUL27" s="24"/>
      <c r="AUM27" s="26"/>
      <c r="AUN27" s="26"/>
      <c r="AUO27" s="205"/>
      <c r="AUP27" s="205"/>
      <c r="AUQ27" s="206"/>
      <c r="AUR27" s="205"/>
      <c r="AUS27" s="24"/>
      <c r="AUV27" s="207"/>
      <c r="AUW27" s="207"/>
      <c r="AUX27" s="208"/>
      <c r="AUY27" s="80"/>
      <c r="AUZ27" s="209"/>
      <c r="AVA27" s="207"/>
      <c r="AVB27" s="207"/>
      <c r="AVC27" s="77"/>
      <c r="AVD27" s="210"/>
      <c r="AVE27" s="207"/>
      <c r="AVF27" s="207"/>
      <c r="AVG27" s="211"/>
      <c r="AVH27" s="26"/>
      <c r="AVI27" s="24"/>
      <c r="AVJ27" s="36"/>
      <c r="AVK27" s="24"/>
      <c r="AVL27" s="26"/>
      <c r="AVM27" s="26"/>
      <c r="AVN27" s="205"/>
      <c r="AVO27" s="24"/>
      <c r="AVP27" s="36"/>
      <c r="AVQ27" s="24"/>
      <c r="AVR27" s="26"/>
      <c r="AVS27" s="26"/>
      <c r="AVT27" s="205"/>
      <c r="AVU27" s="205"/>
      <c r="AVV27" s="206"/>
      <c r="AVW27" s="205"/>
      <c r="AVX27" s="24"/>
      <c r="AWA27" s="207"/>
      <c r="AWB27" s="207"/>
      <c r="AWC27" s="208"/>
      <c r="AWD27" s="80"/>
      <c r="AWE27" s="209"/>
      <c r="AWF27" s="207"/>
      <c r="AWG27" s="207"/>
      <c r="AWH27" s="77"/>
      <c r="AWI27" s="210"/>
      <c r="AWJ27" s="207"/>
      <c r="AWK27" s="207"/>
      <c r="AWL27" s="211"/>
      <c r="AWM27" s="26"/>
      <c r="AWN27" s="24"/>
      <c r="AWO27" s="36"/>
      <c r="AWP27" s="24"/>
      <c r="AWQ27" s="26"/>
      <c r="AWR27" s="26"/>
      <c r="AWS27" s="205"/>
      <c r="AWT27" s="24"/>
      <c r="AWU27" s="36"/>
      <c r="AWV27" s="24"/>
      <c r="AWW27" s="26"/>
      <c r="AWX27" s="26"/>
      <c r="AWY27" s="205"/>
      <c r="AWZ27" s="205"/>
      <c r="AXA27" s="206"/>
      <c r="AXB27" s="205"/>
      <c r="AXC27" s="24"/>
      <c r="AXF27" s="207"/>
      <c r="AXG27" s="207"/>
      <c r="AXH27" s="208"/>
      <c r="AXI27" s="80"/>
      <c r="AXJ27" s="209"/>
      <c r="AXK27" s="207"/>
      <c r="AXL27" s="207"/>
      <c r="AXM27" s="77"/>
      <c r="AXN27" s="210"/>
      <c r="AXO27" s="207"/>
      <c r="AXP27" s="207"/>
      <c r="AXQ27" s="211"/>
      <c r="AXR27" s="26"/>
      <c r="AXS27" s="24"/>
      <c r="AXT27" s="36"/>
      <c r="AXU27" s="24"/>
      <c r="AXV27" s="26"/>
      <c r="AXW27" s="26"/>
      <c r="AXX27" s="205"/>
      <c r="AXY27" s="24"/>
      <c r="AXZ27" s="36"/>
      <c r="AYA27" s="24"/>
      <c r="AYB27" s="26"/>
      <c r="AYC27" s="26"/>
      <c r="AYD27" s="205"/>
      <c r="AYE27" s="205"/>
      <c r="AYF27" s="206"/>
      <c r="AYG27" s="205"/>
      <c r="AYH27" s="24"/>
      <c r="AYK27" s="207"/>
      <c r="AYL27" s="207"/>
      <c r="AYM27" s="208"/>
      <c r="AYN27" s="80"/>
      <c r="AYO27" s="209"/>
      <c r="AYP27" s="207"/>
      <c r="AYQ27" s="207"/>
      <c r="AYR27" s="77"/>
      <c r="AYS27" s="210"/>
      <c r="AYT27" s="207"/>
      <c r="AYU27" s="207"/>
      <c r="AYV27" s="211"/>
      <c r="AYW27" s="26"/>
      <c r="AYX27" s="24"/>
      <c r="AYY27" s="36"/>
      <c r="AYZ27" s="24"/>
      <c r="AZA27" s="26"/>
      <c r="AZB27" s="26"/>
      <c r="AZC27" s="205"/>
      <c r="AZD27" s="24"/>
      <c r="AZE27" s="36"/>
      <c r="AZF27" s="24"/>
      <c r="AZG27" s="26"/>
      <c r="AZH27" s="26"/>
      <c r="AZI27" s="205"/>
      <c r="AZJ27" s="205"/>
      <c r="AZK27" s="206"/>
      <c r="AZL27" s="205"/>
      <c r="AZM27" s="24"/>
      <c r="AZP27" s="207"/>
      <c r="AZQ27" s="207"/>
      <c r="AZR27" s="208"/>
      <c r="AZS27" s="80"/>
      <c r="AZT27" s="209"/>
      <c r="AZU27" s="207"/>
      <c r="AZV27" s="207"/>
      <c r="AZW27" s="77"/>
      <c r="AZX27" s="210"/>
      <c r="AZY27" s="207"/>
      <c r="AZZ27" s="207"/>
      <c r="BAA27" s="211"/>
      <c r="BAB27" s="26"/>
      <c r="BAC27" s="24"/>
      <c r="BAD27" s="36"/>
      <c r="BAE27" s="24"/>
      <c r="BAF27" s="26"/>
      <c r="BAG27" s="26"/>
      <c r="BAH27" s="205"/>
      <c r="BAI27" s="24"/>
      <c r="BAJ27" s="36"/>
      <c r="BAK27" s="24"/>
      <c r="BAL27" s="26"/>
      <c r="BAM27" s="26"/>
      <c r="BAN27" s="205"/>
      <c r="BAO27" s="205"/>
      <c r="BAP27" s="206"/>
      <c r="BAQ27" s="205"/>
      <c r="BAR27" s="24"/>
      <c r="BAU27" s="207"/>
      <c r="BAV27" s="207"/>
      <c r="BAW27" s="208"/>
      <c r="BAX27" s="80"/>
      <c r="BAY27" s="209"/>
      <c r="BAZ27" s="207"/>
      <c r="BBA27" s="207"/>
      <c r="BBB27" s="77"/>
      <c r="BBC27" s="210"/>
      <c r="BBD27" s="207"/>
      <c r="BBE27" s="207"/>
      <c r="BBF27" s="211"/>
      <c r="BBG27" s="26"/>
      <c r="BBH27" s="24"/>
      <c r="BBI27" s="36"/>
      <c r="BBJ27" s="24"/>
      <c r="BBK27" s="26"/>
      <c r="BBL27" s="26"/>
      <c r="BBM27" s="205"/>
      <c r="BBN27" s="24"/>
      <c r="BBO27" s="36"/>
      <c r="BBP27" s="24"/>
      <c r="BBQ27" s="26"/>
      <c r="BBR27" s="26"/>
      <c r="BBS27" s="205"/>
      <c r="BBT27" s="205"/>
      <c r="BBU27" s="206"/>
      <c r="BBV27" s="205"/>
      <c r="BBW27" s="24"/>
      <c r="BBZ27" s="207"/>
      <c r="BCA27" s="207"/>
      <c r="BCB27" s="208"/>
      <c r="BCC27" s="80"/>
      <c r="BCD27" s="209"/>
      <c r="BCE27" s="207"/>
      <c r="BCF27" s="207"/>
      <c r="BCG27" s="77"/>
      <c r="BCH27" s="210"/>
      <c r="BCI27" s="207"/>
      <c r="BCJ27" s="207"/>
      <c r="BCK27" s="211"/>
      <c r="BCL27" s="26"/>
      <c r="BCM27" s="24"/>
      <c r="BCN27" s="36"/>
      <c r="BCO27" s="24"/>
      <c r="BCP27" s="26"/>
      <c r="BCQ27" s="26"/>
      <c r="BCR27" s="205"/>
      <c r="BCS27" s="24"/>
      <c r="BCT27" s="36"/>
      <c r="BCU27" s="24"/>
      <c r="BCV27" s="26"/>
      <c r="BCW27" s="26"/>
      <c r="BCX27" s="205"/>
      <c r="BCY27" s="205"/>
      <c r="BCZ27" s="206"/>
      <c r="BDA27" s="205"/>
      <c r="BDB27" s="24"/>
      <c r="BDE27" s="207"/>
      <c r="BDF27" s="207"/>
      <c r="BDG27" s="208"/>
      <c r="BDH27" s="80"/>
      <c r="BDI27" s="209"/>
      <c r="BDJ27" s="207"/>
      <c r="BDK27" s="207"/>
      <c r="BDL27" s="77"/>
      <c r="BDM27" s="210"/>
      <c r="BDN27" s="207"/>
      <c r="BDO27" s="207"/>
      <c r="BDP27" s="211"/>
      <c r="BDQ27" s="26"/>
      <c r="BDR27" s="24"/>
      <c r="BDS27" s="36"/>
      <c r="BDT27" s="24"/>
      <c r="BDU27" s="26"/>
      <c r="BDV27" s="26"/>
      <c r="BDW27" s="205"/>
      <c r="BDX27" s="24"/>
      <c r="BDY27" s="36"/>
      <c r="BDZ27" s="24"/>
      <c r="BEA27" s="26"/>
      <c r="BEB27" s="26"/>
      <c r="BEC27" s="205"/>
      <c r="BED27" s="205"/>
      <c r="BEE27" s="206"/>
      <c r="BEF27" s="205"/>
      <c r="BEG27" s="24"/>
      <c r="BEJ27" s="207"/>
      <c r="BEK27" s="207"/>
      <c r="BEL27" s="208"/>
      <c r="BEM27" s="80"/>
      <c r="BEN27" s="209"/>
      <c r="BEO27" s="207"/>
      <c r="BEP27" s="207"/>
      <c r="BEQ27" s="77"/>
      <c r="BER27" s="210"/>
      <c r="BES27" s="207"/>
      <c r="BET27" s="207"/>
      <c r="BEU27" s="211"/>
      <c r="BEV27" s="26"/>
      <c r="BEW27" s="24"/>
      <c r="BEX27" s="36"/>
      <c r="BEY27" s="24"/>
      <c r="BEZ27" s="26"/>
      <c r="BFA27" s="26"/>
      <c r="BFB27" s="205"/>
      <c r="BFC27" s="24"/>
      <c r="BFD27" s="36"/>
      <c r="BFE27" s="24"/>
      <c r="BFF27" s="26"/>
      <c r="BFG27" s="26"/>
      <c r="BFH27" s="205"/>
      <c r="BFI27" s="205"/>
      <c r="BFJ27" s="206"/>
      <c r="BFK27" s="205"/>
      <c r="BFL27" s="24"/>
      <c r="BFO27" s="207"/>
      <c r="BFP27" s="207"/>
      <c r="BFQ27" s="208"/>
      <c r="BFR27" s="80"/>
      <c r="BFS27" s="209"/>
      <c r="BFT27" s="207"/>
      <c r="BFU27" s="207"/>
      <c r="BFV27" s="77"/>
      <c r="BFW27" s="210"/>
      <c r="BFX27" s="207"/>
      <c r="BFY27" s="207"/>
      <c r="BFZ27" s="211"/>
      <c r="BGA27" s="26"/>
      <c r="BGB27" s="24"/>
      <c r="BGC27" s="36"/>
      <c r="BGD27" s="24"/>
      <c r="BGE27" s="26"/>
      <c r="BGF27" s="26"/>
      <c r="BGG27" s="205"/>
      <c r="BGH27" s="24"/>
      <c r="BGI27" s="36"/>
      <c r="BGJ27" s="24"/>
      <c r="BGK27" s="26"/>
      <c r="BGL27" s="26"/>
      <c r="BGM27" s="205"/>
      <c r="BGN27" s="205"/>
      <c r="BGO27" s="206"/>
      <c r="BGP27" s="205"/>
      <c r="BGQ27" s="24"/>
      <c r="BGT27" s="207"/>
      <c r="BGU27" s="207"/>
      <c r="BGV27" s="208"/>
      <c r="BGW27" s="80"/>
      <c r="BGX27" s="209"/>
      <c r="BGY27" s="207"/>
      <c r="BGZ27" s="207"/>
      <c r="BHA27" s="77"/>
      <c r="BHB27" s="210"/>
      <c r="BHC27" s="207"/>
      <c r="BHD27" s="207"/>
      <c r="BHE27" s="211"/>
      <c r="BHF27" s="26"/>
      <c r="BHG27" s="24"/>
      <c r="BHH27" s="36"/>
      <c r="BHI27" s="24"/>
      <c r="BHJ27" s="26"/>
      <c r="BHK27" s="26"/>
      <c r="BHL27" s="205"/>
      <c r="BHM27" s="24"/>
      <c r="BHN27" s="36"/>
      <c r="BHO27" s="24"/>
      <c r="BHP27" s="26"/>
      <c r="BHQ27" s="26"/>
      <c r="BHR27" s="205"/>
      <c r="BHS27" s="205"/>
      <c r="BHT27" s="206"/>
      <c r="BHU27" s="205"/>
      <c r="BHV27" s="24"/>
      <c r="BHY27" s="207"/>
      <c r="BHZ27" s="207"/>
      <c r="BIA27" s="208"/>
      <c r="BIB27" s="80"/>
      <c r="BIC27" s="209"/>
      <c r="BID27" s="207"/>
      <c r="BIE27" s="207"/>
      <c r="BIF27" s="77"/>
      <c r="BIG27" s="210"/>
      <c r="BIH27" s="207"/>
      <c r="BII27" s="207"/>
      <c r="BIJ27" s="211"/>
      <c r="BIK27" s="26"/>
      <c r="BIL27" s="24"/>
      <c r="BIM27" s="36"/>
      <c r="BIN27" s="24"/>
      <c r="BIO27" s="26"/>
      <c r="BIP27" s="26"/>
      <c r="BIQ27" s="205"/>
      <c r="BIR27" s="24"/>
      <c r="BIS27" s="36"/>
      <c r="BIT27" s="24"/>
      <c r="BIU27" s="26"/>
      <c r="BIV27" s="26"/>
      <c r="BIW27" s="205"/>
      <c r="BIX27" s="205"/>
      <c r="BIY27" s="206"/>
      <c r="BIZ27" s="205"/>
      <c r="BJA27" s="24"/>
      <c r="BJD27" s="207"/>
      <c r="BJE27" s="207"/>
      <c r="BJF27" s="208"/>
      <c r="BJG27" s="80"/>
      <c r="BJH27" s="209"/>
      <c r="BJI27" s="207"/>
      <c r="BJJ27" s="207"/>
      <c r="BJK27" s="77"/>
      <c r="BJL27" s="210"/>
      <c r="BJM27" s="207"/>
      <c r="BJN27" s="207"/>
      <c r="BJO27" s="211"/>
      <c r="BJP27" s="26"/>
      <c r="BJQ27" s="24"/>
      <c r="BJR27" s="36"/>
      <c r="BJS27" s="24"/>
      <c r="BJT27" s="26"/>
      <c r="BJU27" s="26"/>
      <c r="BJV27" s="205"/>
      <c r="BJW27" s="24"/>
      <c r="BJX27" s="36"/>
      <c r="BJY27" s="24"/>
      <c r="BJZ27" s="26"/>
      <c r="BKA27" s="26"/>
      <c r="BKB27" s="205"/>
      <c r="BKC27" s="205"/>
      <c r="BKD27" s="206"/>
      <c r="BKE27" s="205"/>
      <c r="BKF27" s="24"/>
      <c r="BKI27" s="207"/>
      <c r="BKJ27" s="207"/>
      <c r="BKK27" s="208"/>
      <c r="BKL27" s="80"/>
      <c r="BKM27" s="209"/>
      <c r="BKN27" s="207"/>
      <c r="BKO27" s="207"/>
      <c r="BKP27" s="77"/>
      <c r="BKQ27" s="210"/>
      <c r="BKR27" s="207"/>
      <c r="BKS27" s="207"/>
      <c r="BKT27" s="211"/>
      <c r="BKU27" s="26"/>
      <c r="BKV27" s="24"/>
      <c r="BKW27" s="36"/>
      <c r="BKX27" s="24"/>
      <c r="BKY27" s="26"/>
      <c r="BKZ27" s="26"/>
      <c r="BLA27" s="205"/>
      <c r="BLB27" s="24"/>
      <c r="BLC27" s="36"/>
      <c r="BLD27" s="24"/>
      <c r="BLE27" s="26"/>
      <c r="BLF27" s="26"/>
      <c r="BLG27" s="205"/>
      <c r="BLH27" s="205"/>
      <c r="BLI27" s="206"/>
      <c r="BLJ27" s="205"/>
      <c r="BLK27" s="24"/>
      <c r="BLN27" s="207"/>
      <c r="BLO27" s="207"/>
      <c r="BLP27" s="208"/>
      <c r="BLQ27" s="80"/>
      <c r="BLR27" s="209"/>
      <c r="BLS27" s="207"/>
      <c r="BLT27" s="207"/>
      <c r="BLU27" s="77"/>
      <c r="BLV27" s="210"/>
      <c r="BLW27" s="207"/>
      <c r="BLX27" s="207"/>
      <c r="BLY27" s="211"/>
      <c r="BLZ27" s="26"/>
      <c r="BMA27" s="24"/>
      <c r="BMB27" s="36"/>
      <c r="BMC27" s="24"/>
      <c r="BMD27" s="26"/>
      <c r="BME27" s="26"/>
      <c r="BMF27" s="205"/>
      <c r="BMG27" s="24"/>
      <c r="BMH27" s="36"/>
      <c r="BMI27" s="24"/>
      <c r="BMJ27" s="26"/>
      <c r="BMK27" s="26"/>
      <c r="BML27" s="205"/>
      <c r="BMM27" s="205"/>
      <c r="BMN27" s="206"/>
      <c r="BMO27" s="205"/>
      <c r="BMP27" s="24"/>
      <c r="BMS27" s="207"/>
      <c r="BMT27" s="207"/>
      <c r="BMU27" s="208"/>
      <c r="BMV27" s="80"/>
      <c r="BMW27" s="209"/>
      <c r="BMX27" s="207"/>
      <c r="BMY27" s="207"/>
      <c r="BMZ27" s="77"/>
      <c r="BNA27" s="210"/>
      <c r="BNB27" s="207"/>
      <c r="BNC27" s="207"/>
      <c r="BND27" s="211"/>
      <c r="BNE27" s="26"/>
      <c r="BNF27" s="24"/>
      <c r="BNG27" s="36"/>
      <c r="BNH27" s="24"/>
      <c r="BNI27" s="26"/>
      <c r="BNJ27" s="26"/>
      <c r="BNK27" s="205"/>
      <c r="BNL27" s="24"/>
      <c r="BNM27" s="36"/>
      <c r="BNN27" s="24"/>
      <c r="BNO27" s="26"/>
      <c r="BNP27" s="26"/>
      <c r="BNQ27" s="205"/>
      <c r="BNR27" s="205"/>
      <c r="BNS27" s="206"/>
      <c r="BNT27" s="205"/>
      <c r="BNU27" s="24"/>
      <c r="BNX27" s="207"/>
      <c r="BNY27" s="207"/>
      <c r="BNZ27" s="208"/>
      <c r="BOA27" s="80"/>
      <c r="BOB27" s="209"/>
      <c r="BOC27" s="207"/>
      <c r="BOD27" s="207"/>
      <c r="BOE27" s="77"/>
      <c r="BOF27" s="210"/>
      <c r="BOG27" s="207"/>
      <c r="BOH27" s="207"/>
      <c r="BOI27" s="211"/>
      <c r="BOJ27" s="26"/>
      <c r="BOK27" s="24"/>
      <c r="BOL27" s="36"/>
      <c r="BOM27" s="24"/>
      <c r="BON27" s="26"/>
      <c r="BOO27" s="26"/>
      <c r="BOP27" s="205"/>
      <c r="BOQ27" s="24"/>
      <c r="BOR27" s="36"/>
      <c r="BOS27" s="24"/>
      <c r="BOT27" s="26"/>
      <c r="BOU27" s="26"/>
      <c r="BOV27" s="205"/>
      <c r="BOW27" s="205"/>
      <c r="BOX27" s="206"/>
      <c r="BOY27" s="205"/>
      <c r="BOZ27" s="24"/>
      <c r="BPC27" s="207"/>
      <c r="BPD27" s="207"/>
      <c r="BPE27" s="208"/>
      <c r="BPF27" s="80"/>
      <c r="BPG27" s="209"/>
      <c r="BPH27" s="207"/>
      <c r="BPI27" s="207"/>
      <c r="BPJ27" s="77"/>
      <c r="BPK27" s="210"/>
      <c r="BPL27" s="207"/>
      <c r="BPM27" s="207"/>
      <c r="BPN27" s="211"/>
      <c r="BPO27" s="26"/>
      <c r="BPP27" s="24"/>
      <c r="BPQ27" s="36"/>
      <c r="BPR27" s="24"/>
      <c r="BPS27" s="26"/>
      <c r="BPT27" s="26"/>
      <c r="BPU27" s="205"/>
      <c r="BPV27" s="24"/>
      <c r="BPW27" s="36"/>
      <c r="BPX27" s="24"/>
      <c r="BPY27" s="26"/>
      <c r="BPZ27" s="26"/>
      <c r="BQA27" s="205"/>
      <c r="BQB27" s="205"/>
      <c r="BQC27" s="206"/>
      <c r="BQD27" s="205"/>
      <c r="BQE27" s="24"/>
      <c r="BQH27" s="207"/>
      <c r="BQI27" s="207"/>
      <c r="BQJ27" s="208"/>
      <c r="BQK27" s="80"/>
      <c r="BQL27" s="209"/>
      <c r="BQM27" s="207"/>
      <c r="BQN27" s="207"/>
      <c r="BQO27" s="77"/>
      <c r="BQP27" s="210"/>
      <c r="BQQ27" s="207"/>
      <c r="BQR27" s="207"/>
      <c r="BQS27" s="211"/>
      <c r="BQT27" s="26"/>
      <c r="BQU27" s="24"/>
      <c r="BQV27" s="36"/>
      <c r="BQW27" s="24"/>
      <c r="BQX27" s="26"/>
      <c r="BQY27" s="26"/>
      <c r="BQZ27" s="205"/>
      <c r="BRA27" s="24"/>
      <c r="BRB27" s="36"/>
      <c r="BRC27" s="24"/>
      <c r="BRD27" s="26"/>
      <c r="BRE27" s="26"/>
      <c r="BRF27" s="205"/>
      <c r="BRG27" s="205"/>
      <c r="BRH27" s="206"/>
      <c r="BRI27" s="205"/>
      <c r="BRJ27" s="24"/>
      <c r="BRM27" s="207"/>
      <c r="BRN27" s="207"/>
      <c r="BRO27" s="208"/>
      <c r="BRP27" s="80"/>
      <c r="BRQ27" s="209"/>
      <c r="BRR27" s="207"/>
      <c r="BRS27" s="207"/>
      <c r="BRT27" s="77"/>
      <c r="BRU27" s="210"/>
      <c r="BRV27" s="207"/>
      <c r="BRW27" s="207"/>
      <c r="BRX27" s="211"/>
      <c r="BRY27" s="26"/>
      <c r="BRZ27" s="24"/>
      <c r="BSA27" s="36"/>
      <c r="BSB27" s="24"/>
      <c r="BSC27" s="26"/>
      <c r="BSD27" s="26"/>
      <c r="BSE27" s="205"/>
      <c r="BSF27" s="24"/>
      <c r="BSG27" s="36"/>
      <c r="BSH27" s="24"/>
      <c r="BSI27" s="26"/>
      <c r="BSJ27" s="26"/>
      <c r="BSK27" s="205"/>
      <c r="BSL27" s="205"/>
      <c r="BSM27" s="206"/>
      <c r="BSN27" s="205"/>
      <c r="BSO27" s="24"/>
      <c r="BSR27" s="207"/>
      <c r="BSS27" s="207"/>
      <c r="BST27" s="208"/>
      <c r="BSU27" s="80"/>
      <c r="BSV27" s="209"/>
      <c r="BSW27" s="207"/>
      <c r="BSX27" s="207"/>
      <c r="BSY27" s="77"/>
      <c r="BSZ27" s="210"/>
      <c r="BTA27" s="207"/>
      <c r="BTB27" s="207"/>
      <c r="BTC27" s="211"/>
      <c r="BTD27" s="26"/>
      <c r="BTE27" s="24"/>
      <c r="BTF27" s="36"/>
      <c r="BTG27" s="24"/>
      <c r="BTH27" s="26"/>
      <c r="BTI27" s="26"/>
      <c r="BTJ27" s="205"/>
      <c r="BTK27" s="24"/>
      <c r="BTL27" s="36"/>
      <c r="BTM27" s="24"/>
      <c r="BTN27" s="26"/>
      <c r="BTO27" s="26"/>
      <c r="BTP27" s="205"/>
      <c r="BTQ27" s="205"/>
      <c r="BTR27" s="206"/>
      <c r="BTS27" s="205"/>
      <c r="BTT27" s="24"/>
      <c r="BTW27" s="207"/>
      <c r="BTX27" s="207"/>
      <c r="BTY27" s="208"/>
      <c r="BTZ27" s="80"/>
      <c r="BUA27" s="209"/>
      <c r="BUB27" s="207"/>
      <c r="BUC27" s="207"/>
      <c r="BUD27" s="77"/>
      <c r="BUE27" s="210"/>
      <c r="BUF27" s="207"/>
      <c r="BUG27" s="207"/>
      <c r="BUH27" s="211"/>
      <c r="BUI27" s="26"/>
      <c r="BUJ27" s="24"/>
      <c r="BUK27" s="36"/>
      <c r="BUL27" s="24"/>
      <c r="BUM27" s="26"/>
      <c r="BUN27" s="26"/>
      <c r="BUO27" s="205"/>
      <c r="BUP27" s="24"/>
      <c r="BUQ27" s="36"/>
      <c r="BUR27" s="24"/>
      <c r="BUS27" s="26"/>
      <c r="BUT27" s="26"/>
      <c r="BUU27" s="205"/>
      <c r="BUV27" s="205"/>
      <c r="BUW27" s="206"/>
      <c r="BUX27" s="205"/>
      <c r="BUY27" s="24"/>
      <c r="BVB27" s="207"/>
      <c r="BVC27" s="207"/>
      <c r="BVD27" s="208"/>
      <c r="BVE27" s="80"/>
      <c r="BVF27" s="209"/>
      <c r="BVG27" s="207"/>
      <c r="BVH27" s="207"/>
      <c r="BVI27" s="77"/>
      <c r="BVJ27" s="210"/>
      <c r="BVK27" s="207"/>
      <c r="BVL27" s="207"/>
      <c r="BVM27" s="211"/>
      <c r="BVN27" s="26"/>
      <c r="BVO27" s="24"/>
      <c r="BVP27" s="36"/>
      <c r="BVQ27" s="24"/>
      <c r="BVR27" s="26"/>
      <c r="BVS27" s="26"/>
      <c r="BVT27" s="205"/>
      <c r="BVU27" s="24"/>
      <c r="BVV27" s="36"/>
      <c r="BVW27" s="24"/>
      <c r="BVX27" s="26"/>
      <c r="BVY27" s="26"/>
      <c r="BVZ27" s="205"/>
      <c r="BWA27" s="205"/>
      <c r="BWB27" s="206"/>
      <c r="BWC27" s="205"/>
      <c r="BWD27" s="24"/>
      <c r="BWG27" s="207"/>
      <c r="BWH27" s="207"/>
      <c r="BWI27" s="208"/>
      <c r="BWJ27" s="80"/>
      <c r="BWK27" s="209"/>
      <c r="BWL27" s="207"/>
      <c r="BWM27" s="207"/>
      <c r="BWN27" s="77"/>
      <c r="BWO27" s="210"/>
      <c r="BWP27" s="207"/>
      <c r="BWQ27" s="207"/>
      <c r="BWR27" s="211"/>
      <c r="BWS27" s="26"/>
      <c r="BWT27" s="24"/>
      <c r="BWU27" s="36"/>
      <c r="BWV27" s="24"/>
      <c r="BWW27" s="26"/>
      <c r="BWX27" s="26"/>
      <c r="BWY27" s="205"/>
      <c r="BWZ27" s="24"/>
      <c r="BXA27" s="36"/>
      <c r="BXB27" s="24"/>
      <c r="BXC27" s="26"/>
      <c r="BXD27" s="26"/>
      <c r="BXE27" s="205"/>
      <c r="BXF27" s="205"/>
      <c r="BXG27" s="206"/>
      <c r="BXH27" s="205"/>
      <c r="BXI27" s="24"/>
      <c r="BXL27" s="207"/>
      <c r="BXM27" s="207"/>
      <c r="BXN27" s="208"/>
      <c r="BXO27" s="80"/>
      <c r="BXP27" s="209"/>
      <c r="BXQ27" s="207"/>
      <c r="BXR27" s="207"/>
      <c r="BXS27" s="77"/>
      <c r="BXT27" s="210"/>
      <c r="BXU27" s="207"/>
      <c r="BXV27" s="207"/>
      <c r="BXW27" s="211"/>
      <c r="BXX27" s="26"/>
      <c r="BXY27" s="24"/>
      <c r="BXZ27" s="36"/>
      <c r="BYA27" s="24"/>
      <c r="BYB27" s="26"/>
      <c r="BYC27" s="26"/>
      <c r="BYD27" s="205"/>
      <c r="BYE27" s="24"/>
      <c r="BYF27" s="36"/>
      <c r="BYG27" s="24"/>
      <c r="BYH27" s="26"/>
      <c r="BYI27" s="26"/>
      <c r="BYJ27" s="205"/>
      <c r="BYK27" s="205"/>
      <c r="BYL27" s="206"/>
      <c r="BYM27" s="205"/>
      <c r="BYN27" s="24"/>
      <c r="BYQ27" s="207"/>
      <c r="BYR27" s="207"/>
      <c r="BYS27" s="208"/>
      <c r="BYT27" s="80"/>
      <c r="BYU27" s="209"/>
      <c r="BYV27" s="207"/>
      <c r="BYW27" s="207"/>
      <c r="BYX27" s="77"/>
      <c r="BYY27" s="210"/>
      <c r="BYZ27" s="207"/>
      <c r="BZA27" s="207"/>
      <c r="BZB27" s="211"/>
      <c r="BZC27" s="26"/>
      <c r="BZD27" s="24"/>
      <c r="BZE27" s="36"/>
      <c r="BZF27" s="24"/>
      <c r="BZG27" s="26"/>
      <c r="BZH27" s="26"/>
      <c r="BZI27" s="205"/>
      <c r="BZJ27" s="24"/>
      <c r="BZK27" s="36"/>
      <c r="BZL27" s="24"/>
      <c r="BZM27" s="26"/>
      <c r="BZN27" s="26"/>
      <c r="BZO27" s="205"/>
      <c r="BZP27" s="205"/>
      <c r="BZQ27" s="206"/>
      <c r="BZR27" s="205"/>
      <c r="BZS27" s="24"/>
      <c r="BZV27" s="207"/>
      <c r="BZW27" s="207"/>
      <c r="BZX27" s="208"/>
      <c r="BZY27" s="80"/>
      <c r="BZZ27" s="209"/>
      <c r="CAA27" s="207"/>
      <c r="CAB27" s="207"/>
      <c r="CAC27" s="77"/>
      <c r="CAD27" s="210"/>
      <c r="CAE27" s="207"/>
      <c r="CAF27" s="207"/>
      <c r="CAG27" s="211"/>
      <c r="CAH27" s="26"/>
      <c r="CAI27" s="24"/>
      <c r="CAJ27" s="36"/>
      <c r="CAK27" s="24"/>
      <c r="CAL27" s="26"/>
      <c r="CAM27" s="26"/>
      <c r="CAN27" s="205"/>
      <c r="CAO27" s="24"/>
      <c r="CAP27" s="36"/>
      <c r="CAQ27" s="24"/>
      <c r="CAR27" s="26"/>
      <c r="CAS27" s="26"/>
      <c r="CAT27" s="205"/>
      <c r="CAU27" s="205"/>
      <c r="CAV27" s="206"/>
      <c r="CAW27" s="205"/>
      <c r="CAX27" s="24"/>
      <c r="CBA27" s="207"/>
      <c r="CBB27" s="207"/>
      <c r="CBC27" s="208"/>
      <c r="CBD27" s="80"/>
      <c r="CBE27" s="209"/>
      <c r="CBF27" s="207"/>
      <c r="CBG27" s="207"/>
      <c r="CBH27" s="77"/>
      <c r="CBI27" s="210"/>
      <c r="CBJ27" s="207"/>
      <c r="CBK27" s="207"/>
      <c r="CBL27" s="211"/>
      <c r="CBM27" s="26"/>
      <c r="CBN27" s="24"/>
      <c r="CBO27" s="36"/>
      <c r="CBP27" s="24"/>
      <c r="CBQ27" s="26"/>
      <c r="CBR27" s="26"/>
      <c r="CBS27" s="205"/>
      <c r="CBT27" s="24"/>
      <c r="CBU27" s="36"/>
      <c r="CBV27" s="24"/>
      <c r="CBW27" s="26"/>
      <c r="CBX27" s="26"/>
      <c r="CBY27" s="205"/>
      <c r="CBZ27" s="205"/>
      <c r="CCA27" s="206"/>
      <c r="CCB27" s="205"/>
      <c r="CCC27" s="24"/>
      <c r="CCF27" s="207"/>
      <c r="CCG27" s="207"/>
      <c r="CCH27" s="208"/>
      <c r="CCI27" s="80"/>
      <c r="CCJ27" s="209"/>
      <c r="CCK27" s="207"/>
      <c r="CCL27" s="207"/>
      <c r="CCM27" s="77"/>
      <c r="CCN27" s="210"/>
      <c r="CCO27" s="207"/>
      <c r="CCP27" s="207"/>
      <c r="CCQ27" s="211"/>
      <c r="CCR27" s="26"/>
      <c r="CCS27" s="24"/>
      <c r="CCT27" s="36"/>
      <c r="CCU27" s="24"/>
      <c r="CCV27" s="26"/>
      <c r="CCW27" s="26"/>
      <c r="CCX27" s="205"/>
      <c r="CCY27" s="24"/>
      <c r="CCZ27" s="36"/>
      <c r="CDA27" s="24"/>
      <c r="CDB27" s="26"/>
      <c r="CDC27" s="26"/>
      <c r="CDD27" s="205"/>
      <c r="CDE27" s="205"/>
      <c r="CDF27" s="206"/>
      <c r="CDG27" s="205"/>
      <c r="CDH27" s="24"/>
      <c r="CDK27" s="207"/>
      <c r="CDL27" s="207"/>
      <c r="CDM27" s="208"/>
      <c r="CDN27" s="80"/>
      <c r="CDO27" s="209"/>
      <c r="CDP27" s="207"/>
      <c r="CDQ27" s="207"/>
      <c r="CDR27" s="77"/>
      <c r="CDS27" s="210"/>
      <c r="CDT27" s="207"/>
      <c r="CDU27" s="207"/>
      <c r="CDV27" s="211"/>
      <c r="CDW27" s="26"/>
      <c r="CDX27" s="24"/>
      <c r="CDY27" s="36"/>
      <c r="CDZ27" s="24"/>
      <c r="CEA27" s="26"/>
      <c r="CEB27" s="26"/>
      <c r="CEC27" s="205"/>
      <c r="CED27" s="24"/>
      <c r="CEE27" s="36"/>
      <c r="CEF27" s="24"/>
      <c r="CEG27" s="26"/>
      <c r="CEH27" s="26"/>
      <c r="CEI27" s="205"/>
      <c r="CEJ27" s="205"/>
      <c r="CEK27" s="206"/>
      <c r="CEL27" s="205"/>
      <c r="CEM27" s="24"/>
      <c r="CEP27" s="207"/>
      <c r="CEQ27" s="207"/>
      <c r="CER27" s="208"/>
      <c r="CES27" s="80"/>
      <c r="CET27" s="209"/>
      <c r="CEU27" s="207"/>
      <c r="CEV27" s="207"/>
      <c r="CEW27" s="77"/>
      <c r="CEX27" s="210"/>
      <c r="CEY27" s="207"/>
      <c r="CEZ27" s="207"/>
      <c r="CFA27" s="211"/>
      <c r="CFB27" s="26"/>
      <c r="CFC27" s="24"/>
      <c r="CFD27" s="36"/>
      <c r="CFE27" s="24"/>
      <c r="CFF27" s="26"/>
      <c r="CFG27" s="26"/>
      <c r="CFH27" s="205"/>
      <c r="CFI27" s="24"/>
      <c r="CFJ27" s="36"/>
      <c r="CFK27" s="24"/>
      <c r="CFL27" s="26"/>
      <c r="CFM27" s="26"/>
      <c r="CFN27" s="205"/>
      <c r="CFO27" s="205"/>
      <c r="CFP27" s="206"/>
      <c r="CFQ27" s="205"/>
      <c r="CFR27" s="24"/>
      <c r="CFU27" s="207"/>
      <c r="CFV27" s="207"/>
      <c r="CFW27" s="208"/>
      <c r="CFX27" s="80"/>
      <c r="CFY27" s="209"/>
      <c r="CFZ27" s="207"/>
      <c r="CGA27" s="207"/>
      <c r="CGB27" s="77"/>
      <c r="CGC27" s="210"/>
      <c r="CGD27" s="207"/>
      <c r="CGE27" s="207"/>
      <c r="CGF27" s="211"/>
      <c r="CGG27" s="26"/>
      <c r="CGH27" s="24"/>
      <c r="CGI27" s="36"/>
      <c r="CGJ27" s="24"/>
      <c r="CGK27" s="26"/>
      <c r="CGL27" s="26"/>
      <c r="CGM27" s="205"/>
      <c r="CGN27" s="24"/>
      <c r="CGO27" s="36"/>
      <c r="CGP27" s="24"/>
      <c r="CGQ27" s="26"/>
      <c r="CGR27" s="26"/>
      <c r="CGS27" s="205"/>
      <c r="CGT27" s="205"/>
      <c r="CGU27" s="206"/>
      <c r="CGV27" s="205"/>
      <c r="CGW27" s="24"/>
      <c r="CGZ27" s="207"/>
      <c r="CHA27" s="207"/>
      <c r="CHB27" s="208"/>
      <c r="CHC27" s="80"/>
      <c r="CHD27" s="209"/>
      <c r="CHE27" s="207"/>
      <c r="CHF27" s="207"/>
      <c r="CHG27" s="77"/>
      <c r="CHH27" s="210"/>
      <c r="CHI27" s="207"/>
      <c r="CHJ27" s="207"/>
      <c r="CHK27" s="211"/>
      <c r="CHL27" s="26"/>
      <c r="CHM27" s="24"/>
      <c r="CHN27" s="36"/>
      <c r="CHO27" s="24"/>
      <c r="CHP27" s="26"/>
      <c r="CHQ27" s="26"/>
      <c r="CHR27" s="205"/>
      <c r="CHS27" s="24"/>
      <c r="CHT27" s="36"/>
      <c r="CHU27" s="24"/>
      <c r="CHV27" s="26"/>
      <c r="CHW27" s="26"/>
      <c r="CHX27" s="205"/>
      <c r="CHY27" s="205"/>
      <c r="CHZ27" s="206"/>
      <c r="CIA27" s="205"/>
      <c r="CIB27" s="24"/>
      <c r="CIE27" s="207"/>
      <c r="CIF27" s="207"/>
      <c r="CIG27" s="208"/>
      <c r="CIH27" s="80"/>
      <c r="CII27" s="209"/>
      <c r="CIJ27" s="207"/>
      <c r="CIK27" s="207"/>
      <c r="CIL27" s="77"/>
      <c r="CIM27" s="210"/>
      <c r="CIN27" s="207"/>
      <c r="CIO27" s="207"/>
      <c r="CIP27" s="211"/>
      <c r="CIQ27" s="26"/>
      <c r="CIR27" s="24"/>
      <c r="CIS27" s="36"/>
      <c r="CIT27" s="24"/>
      <c r="CIU27" s="26"/>
      <c r="CIV27" s="26"/>
      <c r="CIW27" s="205"/>
      <c r="CIX27" s="24"/>
      <c r="CIY27" s="36"/>
      <c r="CIZ27" s="24"/>
      <c r="CJA27" s="26"/>
      <c r="CJB27" s="26"/>
      <c r="CJC27" s="205"/>
      <c r="CJD27" s="205"/>
      <c r="CJE27" s="206"/>
      <c r="CJF27" s="205"/>
      <c r="CJG27" s="24"/>
      <c r="CJJ27" s="207"/>
      <c r="CJK27" s="207"/>
      <c r="CJL27" s="208"/>
      <c r="CJM27" s="80"/>
      <c r="CJN27" s="209"/>
      <c r="CJO27" s="207"/>
      <c r="CJP27" s="207"/>
      <c r="CJQ27" s="77"/>
      <c r="CJR27" s="210"/>
      <c r="CJS27" s="207"/>
      <c r="CJT27" s="207"/>
      <c r="CJU27" s="211"/>
      <c r="CJV27" s="26"/>
      <c r="CJW27" s="24"/>
      <c r="CJX27" s="36"/>
      <c r="CJY27" s="24"/>
      <c r="CJZ27" s="26"/>
      <c r="CKA27" s="26"/>
      <c r="CKB27" s="205"/>
      <c r="CKC27" s="24"/>
      <c r="CKD27" s="36"/>
      <c r="CKE27" s="24"/>
      <c r="CKF27" s="26"/>
      <c r="CKG27" s="26"/>
      <c r="CKH27" s="205"/>
      <c r="CKI27" s="205"/>
      <c r="CKJ27" s="206"/>
      <c r="CKK27" s="205"/>
      <c r="CKL27" s="24"/>
      <c r="CKO27" s="207"/>
      <c r="CKP27" s="207"/>
      <c r="CKQ27" s="208"/>
      <c r="CKR27" s="80"/>
      <c r="CKS27" s="209"/>
      <c r="CKT27" s="207"/>
      <c r="CKU27" s="207"/>
      <c r="CKV27" s="77"/>
      <c r="CKW27" s="210"/>
      <c r="CKX27" s="207"/>
      <c r="CKY27" s="207"/>
      <c r="CKZ27" s="211"/>
      <c r="CLA27" s="26"/>
      <c r="CLB27" s="24"/>
      <c r="CLC27" s="36"/>
      <c r="CLD27" s="24"/>
      <c r="CLE27" s="26"/>
      <c r="CLF27" s="26"/>
      <c r="CLG27" s="205"/>
      <c r="CLH27" s="24"/>
      <c r="CLI27" s="36"/>
      <c r="CLJ27" s="24"/>
      <c r="CLK27" s="26"/>
      <c r="CLL27" s="26"/>
      <c r="CLM27" s="205"/>
      <c r="CLN27" s="205"/>
      <c r="CLO27" s="206"/>
      <c r="CLP27" s="205"/>
      <c r="CLQ27" s="24"/>
      <c r="CLT27" s="207"/>
      <c r="CLU27" s="207"/>
      <c r="CLV27" s="208"/>
      <c r="CLW27" s="80"/>
      <c r="CLX27" s="209"/>
      <c r="CLY27" s="207"/>
      <c r="CLZ27" s="207"/>
      <c r="CMA27" s="77"/>
      <c r="CMB27" s="210"/>
      <c r="CMC27" s="207"/>
      <c r="CMD27" s="207"/>
      <c r="CME27" s="211"/>
      <c r="CMF27" s="26"/>
      <c r="CMG27" s="24"/>
      <c r="CMH27" s="36"/>
      <c r="CMI27" s="24"/>
      <c r="CMJ27" s="26"/>
      <c r="CMK27" s="26"/>
      <c r="CML27" s="205"/>
      <c r="CMM27" s="24"/>
      <c r="CMN27" s="36"/>
      <c r="CMO27" s="24"/>
      <c r="CMP27" s="26"/>
      <c r="CMQ27" s="26"/>
      <c r="CMR27" s="205"/>
      <c r="CMS27" s="205"/>
      <c r="CMT27" s="206"/>
      <c r="CMU27" s="205"/>
      <c r="CMV27" s="24"/>
      <c r="CMY27" s="207"/>
      <c r="CMZ27" s="207"/>
      <c r="CNA27" s="208"/>
      <c r="CNB27" s="80"/>
      <c r="CNC27" s="209"/>
      <c r="CND27" s="207"/>
      <c r="CNE27" s="207"/>
      <c r="CNF27" s="77"/>
      <c r="CNG27" s="210"/>
      <c r="CNH27" s="207"/>
      <c r="CNI27" s="207"/>
      <c r="CNJ27" s="211"/>
      <c r="CNK27" s="26"/>
      <c r="CNL27" s="24"/>
      <c r="CNM27" s="36"/>
      <c r="CNN27" s="24"/>
      <c r="CNO27" s="26"/>
      <c r="CNP27" s="26"/>
      <c r="CNQ27" s="205"/>
      <c r="CNR27" s="24"/>
      <c r="CNS27" s="36"/>
      <c r="CNT27" s="24"/>
      <c r="CNU27" s="26"/>
      <c r="CNV27" s="26"/>
      <c r="CNW27" s="205"/>
      <c r="CNX27" s="205"/>
      <c r="CNY27" s="206"/>
      <c r="CNZ27" s="205"/>
      <c r="COA27" s="24"/>
      <c r="COD27" s="207"/>
      <c r="COE27" s="207"/>
      <c r="COF27" s="208"/>
      <c r="COG27" s="80"/>
      <c r="COH27" s="209"/>
      <c r="COI27" s="207"/>
      <c r="COJ27" s="207"/>
      <c r="COK27" s="77"/>
      <c r="COL27" s="210"/>
      <c r="COM27" s="207"/>
      <c r="CON27" s="207"/>
      <c r="COO27" s="211"/>
      <c r="COP27" s="26"/>
      <c r="COQ27" s="24"/>
      <c r="COR27" s="36"/>
      <c r="COS27" s="24"/>
      <c r="COT27" s="26"/>
      <c r="COU27" s="26"/>
      <c r="COV27" s="205"/>
      <c r="COW27" s="24"/>
      <c r="COX27" s="36"/>
      <c r="COY27" s="24"/>
      <c r="COZ27" s="26"/>
      <c r="CPA27" s="26"/>
      <c r="CPB27" s="205"/>
      <c r="CPC27" s="205"/>
      <c r="CPD27" s="206"/>
      <c r="CPE27" s="205"/>
      <c r="CPF27" s="24"/>
      <c r="CPI27" s="207"/>
      <c r="CPJ27" s="207"/>
      <c r="CPK27" s="208"/>
      <c r="CPL27" s="80"/>
      <c r="CPM27" s="209"/>
      <c r="CPN27" s="207"/>
      <c r="CPO27" s="207"/>
      <c r="CPP27" s="77"/>
      <c r="CPQ27" s="210"/>
      <c r="CPR27" s="207"/>
      <c r="CPS27" s="207"/>
      <c r="CPT27" s="211"/>
      <c r="CPU27" s="26"/>
      <c r="CPV27" s="24"/>
      <c r="CPW27" s="36"/>
      <c r="CPX27" s="24"/>
      <c r="CPY27" s="26"/>
      <c r="CPZ27" s="26"/>
      <c r="CQA27" s="205"/>
      <c r="CQB27" s="24"/>
      <c r="CQC27" s="36"/>
      <c r="CQD27" s="24"/>
      <c r="CQE27" s="26"/>
      <c r="CQF27" s="26"/>
      <c r="CQG27" s="205"/>
      <c r="CQH27" s="205"/>
      <c r="CQI27" s="206"/>
      <c r="CQJ27" s="205"/>
      <c r="CQK27" s="24"/>
      <c r="CQN27" s="207"/>
      <c r="CQO27" s="207"/>
      <c r="CQP27" s="208"/>
      <c r="CQQ27" s="80"/>
      <c r="CQR27" s="209"/>
      <c r="CQS27" s="207"/>
      <c r="CQT27" s="207"/>
      <c r="CQU27" s="77"/>
      <c r="CQV27" s="210"/>
      <c r="CQW27" s="207"/>
      <c r="CQX27" s="207"/>
      <c r="CQY27" s="211"/>
      <c r="CQZ27" s="26"/>
      <c r="CRA27" s="24"/>
      <c r="CRB27" s="36"/>
      <c r="CRC27" s="24"/>
      <c r="CRD27" s="26"/>
      <c r="CRE27" s="26"/>
      <c r="CRF27" s="205"/>
      <c r="CRG27" s="24"/>
      <c r="CRH27" s="36"/>
      <c r="CRI27" s="24"/>
      <c r="CRJ27" s="26"/>
      <c r="CRK27" s="26"/>
      <c r="CRL27" s="205"/>
      <c r="CRM27" s="205"/>
      <c r="CRN27" s="206"/>
      <c r="CRO27" s="205"/>
      <c r="CRP27" s="24"/>
      <c r="CRS27" s="207"/>
      <c r="CRT27" s="207"/>
      <c r="CRU27" s="208"/>
      <c r="CRV27" s="80"/>
      <c r="CRW27" s="209"/>
      <c r="CRX27" s="207"/>
      <c r="CRY27" s="207"/>
      <c r="CRZ27" s="77"/>
      <c r="CSA27" s="210"/>
      <c r="CSB27" s="207"/>
      <c r="CSC27" s="207"/>
      <c r="CSD27" s="211"/>
      <c r="CSE27" s="26"/>
      <c r="CSF27" s="24"/>
      <c r="CSG27" s="36"/>
      <c r="CSH27" s="24"/>
      <c r="CSI27" s="26"/>
      <c r="CSJ27" s="26"/>
      <c r="CSK27" s="205"/>
      <c r="CSL27" s="24"/>
      <c r="CSM27" s="36"/>
      <c r="CSN27" s="24"/>
      <c r="CSO27" s="26"/>
      <c r="CSP27" s="26"/>
      <c r="CSQ27" s="205"/>
      <c r="CSR27" s="205"/>
      <c r="CSS27" s="206"/>
      <c r="CST27" s="205"/>
      <c r="CSU27" s="24"/>
      <c r="CSX27" s="207"/>
      <c r="CSY27" s="207"/>
      <c r="CSZ27" s="208"/>
      <c r="CTA27" s="80"/>
      <c r="CTB27" s="209"/>
      <c r="CTC27" s="207"/>
      <c r="CTD27" s="207"/>
      <c r="CTE27" s="77"/>
      <c r="CTF27" s="210"/>
      <c r="CTG27" s="207"/>
      <c r="CTH27" s="207"/>
      <c r="CTI27" s="211"/>
      <c r="CTJ27" s="26"/>
      <c r="CTK27" s="24"/>
      <c r="CTL27" s="36"/>
      <c r="CTM27" s="24"/>
      <c r="CTN27" s="26"/>
      <c r="CTO27" s="26"/>
      <c r="CTP27" s="205"/>
      <c r="CTQ27" s="24"/>
      <c r="CTR27" s="36"/>
      <c r="CTS27" s="24"/>
      <c r="CTT27" s="26"/>
      <c r="CTU27" s="26"/>
      <c r="CTV27" s="205"/>
      <c r="CTW27" s="205"/>
      <c r="CTX27" s="206"/>
      <c r="CTY27" s="205"/>
      <c r="CTZ27" s="24"/>
      <c r="CUC27" s="207"/>
      <c r="CUD27" s="207"/>
      <c r="CUE27" s="208"/>
      <c r="CUF27" s="80"/>
      <c r="CUG27" s="209"/>
      <c r="CUH27" s="207"/>
      <c r="CUI27" s="207"/>
      <c r="CUJ27" s="77"/>
      <c r="CUK27" s="210"/>
      <c r="CUL27" s="207"/>
      <c r="CUM27" s="207"/>
      <c r="CUN27" s="211"/>
      <c r="CUO27" s="26"/>
      <c r="CUP27" s="24"/>
      <c r="CUQ27" s="36"/>
      <c r="CUR27" s="24"/>
      <c r="CUS27" s="26"/>
      <c r="CUT27" s="26"/>
      <c r="CUU27" s="205"/>
      <c r="CUV27" s="24"/>
      <c r="CUW27" s="36"/>
      <c r="CUX27" s="24"/>
      <c r="CUY27" s="26"/>
      <c r="CUZ27" s="26"/>
      <c r="CVA27" s="205"/>
      <c r="CVB27" s="205"/>
      <c r="CVC27" s="206"/>
      <c r="CVD27" s="205"/>
      <c r="CVE27" s="24"/>
      <c r="CVH27" s="207"/>
      <c r="CVI27" s="207"/>
      <c r="CVJ27" s="208"/>
      <c r="CVK27" s="80"/>
      <c r="CVL27" s="209"/>
      <c r="CVM27" s="207"/>
      <c r="CVN27" s="207"/>
      <c r="CVO27" s="77"/>
      <c r="CVP27" s="210"/>
      <c r="CVQ27" s="207"/>
      <c r="CVR27" s="207"/>
      <c r="CVS27" s="211"/>
      <c r="CVT27" s="26"/>
      <c r="CVU27" s="24"/>
      <c r="CVV27" s="36"/>
      <c r="CVW27" s="24"/>
      <c r="CVX27" s="26"/>
      <c r="CVY27" s="26"/>
      <c r="CVZ27" s="205"/>
      <c r="CWA27" s="24"/>
      <c r="CWB27" s="36"/>
      <c r="CWC27" s="24"/>
      <c r="CWD27" s="26"/>
      <c r="CWE27" s="26"/>
      <c r="CWF27" s="205"/>
      <c r="CWG27" s="205"/>
      <c r="CWH27" s="206"/>
      <c r="CWI27" s="205"/>
      <c r="CWJ27" s="24"/>
      <c r="CWM27" s="207"/>
      <c r="CWN27" s="207"/>
      <c r="CWO27" s="208"/>
      <c r="CWP27" s="80"/>
      <c r="CWQ27" s="209"/>
      <c r="CWR27" s="207"/>
      <c r="CWS27" s="207"/>
      <c r="CWT27" s="77"/>
      <c r="CWU27" s="210"/>
      <c r="CWV27" s="207"/>
      <c r="CWW27" s="207"/>
      <c r="CWX27" s="211"/>
      <c r="CWY27" s="26"/>
      <c r="CWZ27" s="24"/>
      <c r="CXA27" s="36"/>
      <c r="CXB27" s="24"/>
      <c r="CXC27" s="26"/>
      <c r="CXD27" s="26"/>
      <c r="CXE27" s="205"/>
      <c r="CXF27" s="24"/>
      <c r="CXG27" s="36"/>
      <c r="CXH27" s="24"/>
      <c r="CXI27" s="26"/>
      <c r="CXJ27" s="26"/>
      <c r="CXK27" s="205"/>
      <c r="CXL27" s="205"/>
      <c r="CXM27" s="206"/>
      <c r="CXN27" s="205"/>
      <c r="CXO27" s="24"/>
      <c r="CXR27" s="207"/>
      <c r="CXS27" s="207"/>
      <c r="CXT27" s="208"/>
      <c r="CXU27" s="80"/>
      <c r="CXV27" s="209"/>
      <c r="CXW27" s="207"/>
      <c r="CXX27" s="207"/>
      <c r="CXY27" s="77"/>
      <c r="CXZ27" s="210"/>
      <c r="CYA27" s="207"/>
      <c r="CYB27" s="207"/>
      <c r="CYC27" s="211"/>
      <c r="CYD27" s="26"/>
      <c r="CYE27" s="24"/>
      <c r="CYF27" s="36"/>
      <c r="CYG27" s="24"/>
      <c r="CYH27" s="26"/>
      <c r="CYI27" s="26"/>
      <c r="CYJ27" s="205"/>
      <c r="CYK27" s="24"/>
      <c r="CYL27" s="36"/>
      <c r="CYM27" s="24"/>
      <c r="CYN27" s="26"/>
      <c r="CYO27" s="26"/>
      <c r="CYP27" s="205"/>
      <c r="CYQ27" s="205"/>
      <c r="CYR27" s="206"/>
      <c r="CYS27" s="205"/>
      <c r="CYT27" s="24"/>
      <c r="CYW27" s="207"/>
      <c r="CYX27" s="207"/>
      <c r="CYY27" s="208"/>
      <c r="CYZ27" s="80"/>
      <c r="CZA27" s="209"/>
      <c r="CZB27" s="207"/>
      <c r="CZC27" s="207"/>
      <c r="CZD27" s="77"/>
      <c r="CZE27" s="210"/>
      <c r="CZF27" s="207"/>
      <c r="CZG27" s="207"/>
      <c r="CZH27" s="211"/>
      <c r="CZI27" s="26"/>
      <c r="CZJ27" s="24"/>
      <c r="CZK27" s="36"/>
      <c r="CZL27" s="24"/>
      <c r="CZM27" s="26"/>
      <c r="CZN27" s="26"/>
      <c r="CZO27" s="205"/>
      <c r="CZP27" s="24"/>
      <c r="CZQ27" s="36"/>
      <c r="CZR27" s="24"/>
      <c r="CZS27" s="26"/>
      <c r="CZT27" s="26"/>
      <c r="CZU27" s="205"/>
      <c r="CZV27" s="205"/>
      <c r="CZW27" s="206"/>
      <c r="CZX27" s="205"/>
      <c r="CZY27" s="24"/>
      <c r="DAB27" s="207"/>
      <c r="DAC27" s="207"/>
      <c r="DAD27" s="208"/>
      <c r="DAE27" s="80"/>
      <c r="DAF27" s="209"/>
      <c r="DAG27" s="207"/>
      <c r="DAH27" s="207"/>
      <c r="DAI27" s="77"/>
      <c r="DAJ27" s="210"/>
      <c r="DAK27" s="207"/>
      <c r="DAL27" s="207"/>
      <c r="DAM27" s="211"/>
      <c r="DAN27" s="26"/>
      <c r="DAO27" s="24"/>
      <c r="DAP27" s="36"/>
      <c r="DAQ27" s="24"/>
      <c r="DAR27" s="26"/>
      <c r="DAS27" s="26"/>
      <c r="DAT27" s="205"/>
      <c r="DAU27" s="24"/>
      <c r="DAV27" s="36"/>
      <c r="DAW27" s="24"/>
      <c r="DAX27" s="26"/>
      <c r="DAY27" s="26"/>
      <c r="DAZ27" s="205"/>
      <c r="DBA27" s="205"/>
      <c r="DBB27" s="206"/>
      <c r="DBC27" s="205"/>
      <c r="DBD27" s="24"/>
      <c r="DBG27" s="207"/>
      <c r="DBH27" s="207"/>
      <c r="DBI27" s="208"/>
      <c r="DBJ27" s="80"/>
      <c r="DBK27" s="209"/>
      <c r="DBL27" s="207"/>
      <c r="DBM27" s="207"/>
      <c r="DBN27" s="77"/>
      <c r="DBO27" s="210"/>
      <c r="DBP27" s="207"/>
      <c r="DBQ27" s="207"/>
      <c r="DBR27" s="211"/>
      <c r="DBS27" s="26"/>
      <c r="DBT27" s="24"/>
      <c r="DBU27" s="36"/>
      <c r="DBV27" s="24"/>
      <c r="DBW27" s="26"/>
      <c r="DBX27" s="26"/>
      <c r="DBY27" s="205"/>
      <c r="DBZ27" s="24"/>
      <c r="DCA27" s="36"/>
      <c r="DCB27" s="24"/>
      <c r="DCC27" s="26"/>
      <c r="DCD27" s="26"/>
      <c r="DCE27" s="205"/>
      <c r="DCF27" s="205"/>
      <c r="DCG27" s="206"/>
      <c r="DCH27" s="205"/>
      <c r="DCI27" s="24"/>
      <c r="DCL27" s="207"/>
      <c r="DCM27" s="207"/>
      <c r="DCN27" s="208"/>
      <c r="DCO27" s="80"/>
      <c r="DCP27" s="209"/>
      <c r="DCQ27" s="207"/>
      <c r="DCR27" s="207"/>
      <c r="DCS27" s="77"/>
      <c r="DCT27" s="210"/>
      <c r="DCU27" s="207"/>
      <c r="DCV27" s="207"/>
      <c r="DCW27" s="211"/>
      <c r="DCX27" s="26"/>
      <c r="DCY27" s="24"/>
      <c r="DCZ27" s="36"/>
      <c r="DDA27" s="24"/>
      <c r="DDB27" s="26"/>
      <c r="DDC27" s="26"/>
      <c r="DDD27" s="205"/>
      <c r="DDE27" s="24"/>
      <c r="DDF27" s="36"/>
      <c r="DDG27" s="24"/>
      <c r="DDH27" s="26"/>
      <c r="DDI27" s="26"/>
      <c r="DDJ27" s="205"/>
      <c r="DDK27" s="205"/>
      <c r="DDL27" s="206"/>
      <c r="DDM27" s="205"/>
      <c r="DDN27" s="24"/>
      <c r="DDQ27" s="207"/>
      <c r="DDR27" s="207"/>
      <c r="DDS27" s="208"/>
      <c r="DDT27" s="80"/>
      <c r="DDU27" s="209"/>
      <c r="DDV27" s="207"/>
      <c r="DDW27" s="207"/>
      <c r="DDX27" s="77"/>
      <c r="DDY27" s="210"/>
      <c r="DDZ27" s="207"/>
      <c r="DEA27" s="207"/>
      <c r="DEB27" s="211"/>
      <c r="DEC27" s="26"/>
      <c r="DED27" s="24"/>
      <c r="DEE27" s="36"/>
      <c r="DEF27" s="24"/>
      <c r="DEG27" s="26"/>
      <c r="DEH27" s="26"/>
      <c r="DEI27" s="205"/>
      <c r="DEJ27" s="24"/>
      <c r="DEK27" s="36"/>
      <c r="DEL27" s="24"/>
      <c r="DEM27" s="26"/>
      <c r="DEN27" s="26"/>
      <c r="DEO27" s="205"/>
      <c r="DEP27" s="205"/>
      <c r="DEQ27" s="206"/>
      <c r="DER27" s="205"/>
      <c r="DES27" s="24"/>
      <c r="DEV27" s="207"/>
      <c r="DEW27" s="207"/>
      <c r="DEX27" s="208"/>
      <c r="DEY27" s="80"/>
      <c r="DEZ27" s="209"/>
      <c r="DFA27" s="207"/>
      <c r="DFB27" s="207"/>
      <c r="DFC27" s="77"/>
      <c r="DFD27" s="210"/>
      <c r="DFE27" s="207"/>
      <c r="DFF27" s="207"/>
      <c r="DFG27" s="211"/>
      <c r="DFH27" s="26"/>
      <c r="DFI27" s="24"/>
      <c r="DFJ27" s="36"/>
      <c r="DFK27" s="24"/>
      <c r="DFL27" s="26"/>
      <c r="DFM27" s="26"/>
      <c r="DFN27" s="205"/>
      <c r="DFO27" s="24"/>
      <c r="DFP27" s="36"/>
      <c r="DFQ27" s="24"/>
      <c r="DFR27" s="26"/>
      <c r="DFS27" s="26"/>
      <c r="DFT27" s="205"/>
      <c r="DFU27" s="205"/>
      <c r="DFV27" s="206"/>
      <c r="DFW27" s="205"/>
      <c r="DFX27" s="24"/>
      <c r="DGA27" s="207"/>
      <c r="DGB27" s="207"/>
      <c r="DGC27" s="208"/>
      <c r="DGD27" s="80"/>
      <c r="DGE27" s="209"/>
      <c r="DGF27" s="207"/>
      <c r="DGG27" s="207"/>
      <c r="DGH27" s="77"/>
      <c r="DGI27" s="210"/>
      <c r="DGJ27" s="207"/>
      <c r="DGK27" s="207"/>
      <c r="DGL27" s="211"/>
      <c r="DGM27" s="26"/>
      <c r="DGN27" s="24"/>
      <c r="DGO27" s="36"/>
      <c r="DGP27" s="24"/>
      <c r="DGQ27" s="26"/>
      <c r="DGR27" s="26"/>
      <c r="DGS27" s="205"/>
      <c r="DGT27" s="24"/>
      <c r="DGU27" s="36"/>
      <c r="DGV27" s="24"/>
      <c r="DGW27" s="26"/>
      <c r="DGX27" s="26"/>
      <c r="DGY27" s="205"/>
      <c r="DGZ27" s="205"/>
      <c r="DHA27" s="206"/>
      <c r="DHB27" s="205"/>
      <c r="DHC27" s="24"/>
      <c r="DHF27" s="207"/>
      <c r="DHG27" s="207"/>
      <c r="DHH27" s="208"/>
      <c r="DHI27" s="80"/>
      <c r="DHJ27" s="209"/>
      <c r="DHK27" s="207"/>
      <c r="DHL27" s="207"/>
      <c r="DHM27" s="77"/>
      <c r="DHN27" s="210"/>
      <c r="DHO27" s="207"/>
      <c r="DHP27" s="207"/>
      <c r="DHQ27" s="211"/>
      <c r="DHR27" s="26"/>
      <c r="DHS27" s="24"/>
      <c r="DHT27" s="36"/>
      <c r="DHU27" s="24"/>
      <c r="DHV27" s="26"/>
      <c r="DHW27" s="26"/>
      <c r="DHX27" s="205"/>
      <c r="DHY27" s="24"/>
      <c r="DHZ27" s="36"/>
      <c r="DIA27" s="24"/>
      <c r="DIB27" s="26"/>
      <c r="DIC27" s="26"/>
      <c r="DID27" s="205"/>
      <c r="DIE27" s="205"/>
      <c r="DIF27" s="206"/>
      <c r="DIG27" s="205"/>
      <c r="DIH27" s="24"/>
      <c r="DIK27" s="207"/>
      <c r="DIL27" s="207"/>
      <c r="DIM27" s="208"/>
      <c r="DIN27" s="80"/>
      <c r="DIO27" s="209"/>
      <c r="DIP27" s="207"/>
      <c r="DIQ27" s="207"/>
      <c r="DIR27" s="77"/>
      <c r="DIS27" s="210"/>
      <c r="DIT27" s="207"/>
      <c r="DIU27" s="207"/>
      <c r="DIV27" s="211"/>
      <c r="DIW27" s="26"/>
      <c r="DIX27" s="24"/>
      <c r="DIY27" s="36"/>
      <c r="DIZ27" s="24"/>
      <c r="DJA27" s="26"/>
      <c r="DJB27" s="26"/>
      <c r="DJC27" s="205"/>
      <c r="DJD27" s="24"/>
      <c r="DJE27" s="36"/>
      <c r="DJF27" s="24"/>
      <c r="DJG27" s="26"/>
      <c r="DJH27" s="26"/>
      <c r="DJI27" s="205"/>
      <c r="DJJ27" s="205"/>
      <c r="DJK27" s="206"/>
      <c r="DJL27" s="205"/>
      <c r="DJM27" s="24"/>
      <c r="DJP27" s="207"/>
      <c r="DJQ27" s="207"/>
      <c r="DJR27" s="208"/>
      <c r="DJS27" s="80"/>
      <c r="DJT27" s="209"/>
      <c r="DJU27" s="207"/>
      <c r="DJV27" s="207"/>
      <c r="DJW27" s="77"/>
      <c r="DJX27" s="210"/>
      <c r="DJY27" s="207"/>
      <c r="DJZ27" s="207"/>
      <c r="DKA27" s="211"/>
      <c r="DKB27" s="26"/>
      <c r="DKC27" s="24"/>
      <c r="DKD27" s="36"/>
      <c r="DKE27" s="24"/>
      <c r="DKF27" s="26"/>
      <c r="DKG27" s="26"/>
      <c r="DKH27" s="205"/>
      <c r="DKI27" s="24"/>
      <c r="DKJ27" s="36"/>
      <c r="DKK27" s="24"/>
      <c r="DKL27" s="26"/>
      <c r="DKM27" s="26"/>
      <c r="DKN27" s="205"/>
      <c r="DKO27" s="205"/>
      <c r="DKP27" s="206"/>
      <c r="DKQ27" s="205"/>
      <c r="DKR27" s="24"/>
      <c r="DKU27" s="207"/>
      <c r="DKV27" s="207"/>
      <c r="DKW27" s="208"/>
      <c r="DKX27" s="80"/>
      <c r="DKY27" s="209"/>
      <c r="DKZ27" s="207"/>
      <c r="DLA27" s="207"/>
      <c r="DLB27" s="77"/>
      <c r="DLC27" s="210"/>
      <c r="DLD27" s="207"/>
      <c r="DLE27" s="207"/>
      <c r="DLF27" s="211"/>
      <c r="DLG27" s="26"/>
      <c r="DLH27" s="24"/>
      <c r="DLI27" s="36"/>
      <c r="DLJ27" s="24"/>
      <c r="DLK27" s="26"/>
      <c r="DLL27" s="26"/>
      <c r="DLM27" s="205"/>
      <c r="DLN27" s="24"/>
      <c r="DLO27" s="36"/>
      <c r="DLP27" s="24"/>
      <c r="DLQ27" s="26"/>
      <c r="DLR27" s="26"/>
      <c r="DLS27" s="205"/>
      <c r="DLT27" s="205"/>
      <c r="DLU27" s="206"/>
      <c r="DLV27" s="205"/>
      <c r="DLW27" s="24"/>
      <c r="DLZ27" s="207"/>
      <c r="DMA27" s="207"/>
      <c r="DMB27" s="208"/>
      <c r="DMC27" s="80"/>
      <c r="DMD27" s="209"/>
      <c r="DME27" s="207"/>
      <c r="DMF27" s="207"/>
      <c r="DMG27" s="77"/>
      <c r="DMH27" s="210"/>
      <c r="DMI27" s="207"/>
      <c r="DMJ27" s="207"/>
      <c r="DMK27" s="211"/>
      <c r="DML27" s="26"/>
      <c r="DMM27" s="24"/>
      <c r="DMN27" s="36"/>
      <c r="DMO27" s="24"/>
      <c r="DMP27" s="26"/>
      <c r="DMQ27" s="26"/>
      <c r="DMR27" s="205"/>
      <c r="DMS27" s="24"/>
      <c r="DMT27" s="36"/>
      <c r="DMU27" s="24"/>
      <c r="DMV27" s="26"/>
      <c r="DMW27" s="26"/>
      <c r="DMX27" s="205"/>
      <c r="DMY27" s="205"/>
      <c r="DMZ27" s="206"/>
      <c r="DNA27" s="205"/>
      <c r="DNB27" s="24"/>
      <c r="DNE27" s="207"/>
      <c r="DNF27" s="207"/>
      <c r="DNG27" s="208"/>
      <c r="DNH27" s="80"/>
      <c r="DNI27" s="209"/>
      <c r="DNJ27" s="207"/>
      <c r="DNK27" s="207"/>
      <c r="DNL27" s="77"/>
      <c r="DNM27" s="210"/>
      <c r="DNN27" s="207"/>
      <c r="DNO27" s="207"/>
      <c r="DNP27" s="211"/>
      <c r="DNQ27" s="26"/>
      <c r="DNR27" s="24"/>
      <c r="DNS27" s="36"/>
      <c r="DNT27" s="24"/>
      <c r="DNU27" s="26"/>
      <c r="DNV27" s="26"/>
      <c r="DNW27" s="205"/>
      <c r="DNX27" s="24"/>
      <c r="DNY27" s="36"/>
      <c r="DNZ27" s="24"/>
      <c r="DOA27" s="26"/>
      <c r="DOB27" s="26"/>
      <c r="DOC27" s="205"/>
      <c r="DOD27" s="205"/>
      <c r="DOE27" s="206"/>
      <c r="DOF27" s="205"/>
      <c r="DOG27" s="24"/>
      <c r="DOJ27" s="207"/>
      <c r="DOK27" s="207"/>
      <c r="DOL27" s="208"/>
      <c r="DOM27" s="80"/>
      <c r="DON27" s="209"/>
      <c r="DOO27" s="207"/>
      <c r="DOP27" s="207"/>
      <c r="DOQ27" s="77"/>
      <c r="DOR27" s="210"/>
      <c r="DOS27" s="207"/>
      <c r="DOT27" s="207"/>
      <c r="DOU27" s="211"/>
      <c r="DOV27" s="26"/>
      <c r="DOW27" s="24"/>
      <c r="DOX27" s="36"/>
      <c r="DOY27" s="24"/>
      <c r="DOZ27" s="26"/>
      <c r="DPA27" s="26"/>
      <c r="DPB27" s="205"/>
      <c r="DPC27" s="24"/>
      <c r="DPD27" s="36"/>
      <c r="DPE27" s="24"/>
      <c r="DPF27" s="26"/>
      <c r="DPG27" s="26"/>
      <c r="DPH27" s="205"/>
      <c r="DPI27" s="205"/>
      <c r="DPJ27" s="206"/>
      <c r="DPK27" s="205"/>
      <c r="DPL27" s="24"/>
      <c r="DPO27" s="207"/>
      <c r="DPP27" s="207"/>
      <c r="DPQ27" s="208"/>
      <c r="DPR27" s="80"/>
      <c r="DPS27" s="209"/>
      <c r="DPT27" s="207"/>
      <c r="DPU27" s="207"/>
      <c r="DPV27" s="77"/>
      <c r="DPW27" s="210"/>
      <c r="DPX27" s="207"/>
      <c r="DPY27" s="207"/>
      <c r="DPZ27" s="211"/>
      <c r="DQA27" s="26"/>
      <c r="DQB27" s="24"/>
      <c r="DQC27" s="36"/>
      <c r="DQD27" s="24"/>
      <c r="DQE27" s="26"/>
      <c r="DQF27" s="26"/>
      <c r="DQG27" s="205"/>
      <c r="DQH27" s="24"/>
      <c r="DQI27" s="36"/>
      <c r="DQJ27" s="24"/>
      <c r="DQK27" s="26"/>
      <c r="DQL27" s="26"/>
      <c r="DQM27" s="205"/>
      <c r="DQN27" s="205"/>
      <c r="DQO27" s="206"/>
      <c r="DQP27" s="205"/>
      <c r="DQQ27" s="24"/>
      <c r="DQT27" s="207"/>
      <c r="DQU27" s="207"/>
      <c r="DQV27" s="208"/>
      <c r="DQW27" s="80"/>
      <c r="DQX27" s="209"/>
      <c r="DQY27" s="207"/>
      <c r="DQZ27" s="207"/>
      <c r="DRA27" s="77"/>
      <c r="DRB27" s="210"/>
      <c r="DRC27" s="207"/>
      <c r="DRD27" s="207"/>
      <c r="DRE27" s="211"/>
      <c r="DRF27" s="26"/>
      <c r="DRG27" s="24"/>
      <c r="DRH27" s="36"/>
      <c r="DRI27" s="24"/>
      <c r="DRJ27" s="26"/>
      <c r="DRK27" s="26"/>
      <c r="DRL27" s="205"/>
      <c r="DRM27" s="24"/>
      <c r="DRN27" s="36"/>
      <c r="DRO27" s="24"/>
      <c r="DRP27" s="26"/>
      <c r="DRQ27" s="26"/>
      <c r="DRR27" s="205"/>
      <c r="DRS27" s="205"/>
      <c r="DRT27" s="206"/>
      <c r="DRU27" s="205"/>
      <c r="DRV27" s="24"/>
      <c r="DRY27" s="207"/>
      <c r="DRZ27" s="207"/>
      <c r="DSA27" s="208"/>
      <c r="DSB27" s="80"/>
      <c r="DSC27" s="209"/>
      <c r="DSD27" s="207"/>
      <c r="DSE27" s="207"/>
      <c r="DSF27" s="77"/>
      <c r="DSG27" s="210"/>
      <c r="DSH27" s="207"/>
      <c r="DSI27" s="207"/>
      <c r="DSJ27" s="211"/>
      <c r="DSK27" s="26"/>
      <c r="DSL27" s="24"/>
      <c r="DSM27" s="36"/>
      <c r="DSN27" s="24"/>
      <c r="DSO27" s="26"/>
      <c r="DSP27" s="26"/>
      <c r="DSQ27" s="205"/>
      <c r="DSR27" s="24"/>
      <c r="DSS27" s="36"/>
      <c r="DST27" s="24"/>
      <c r="DSU27" s="26"/>
      <c r="DSV27" s="26"/>
      <c r="DSW27" s="205"/>
      <c r="DSX27" s="205"/>
      <c r="DSY27" s="206"/>
      <c r="DSZ27" s="205"/>
      <c r="DTA27" s="24"/>
      <c r="DTD27" s="207"/>
      <c r="DTE27" s="207"/>
      <c r="DTF27" s="208"/>
      <c r="DTG27" s="80"/>
      <c r="DTH27" s="209"/>
      <c r="DTI27" s="207"/>
      <c r="DTJ27" s="207"/>
      <c r="DTK27" s="77"/>
      <c r="DTL27" s="210"/>
      <c r="DTM27" s="207"/>
      <c r="DTN27" s="207"/>
      <c r="DTO27" s="211"/>
      <c r="DTP27" s="26"/>
      <c r="DTQ27" s="24"/>
      <c r="DTR27" s="36"/>
      <c r="DTS27" s="24"/>
      <c r="DTT27" s="26"/>
      <c r="DTU27" s="26"/>
      <c r="DTV27" s="205"/>
      <c r="DTW27" s="24"/>
      <c r="DTX27" s="36"/>
      <c r="DTY27" s="24"/>
      <c r="DTZ27" s="26"/>
      <c r="DUA27" s="26"/>
      <c r="DUB27" s="205"/>
      <c r="DUC27" s="205"/>
      <c r="DUD27" s="206"/>
      <c r="DUE27" s="205"/>
      <c r="DUF27" s="24"/>
      <c r="DUI27" s="207"/>
      <c r="DUJ27" s="207"/>
      <c r="DUK27" s="208"/>
      <c r="DUL27" s="80"/>
      <c r="DUM27" s="209"/>
      <c r="DUN27" s="207"/>
      <c r="DUO27" s="207"/>
      <c r="DUP27" s="77"/>
      <c r="DUQ27" s="210"/>
      <c r="DUR27" s="207"/>
      <c r="DUS27" s="207"/>
      <c r="DUT27" s="211"/>
      <c r="DUU27" s="26"/>
      <c r="DUV27" s="24"/>
      <c r="DUW27" s="36"/>
      <c r="DUX27" s="24"/>
      <c r="DUY27" s="26"/>
      <c r="DUZ27" s="26"/>
      <c r="DVA27" s="205"/>
      <c r="DVB27" s="24"/>
      <c r="DVC27" s="36"/>
      <c r="DVD27" s="24"/>
      <c r="DVE27" s="26"/>
      <c r="DVF27" s="26"/>
      <c r="DVG27" s="205"/>
      <c r="DVH27" s="205"/>
      <c r="DVI27" s="206"/>
      <c r="DVJ27" s="205"/>
      <c r="DVK27" s="24"/>
      <c r="DVN27" s="207"/>
      <c r="DVO27" s="207"/>
      <c r="DVP27" s="208"/>
      <c r="DVQ27" s="80"/>
      <c r="DVR27" s="209"/>
      <c r="DVS27" s="207"/>
      <c r="DVT27" s="207"/>
      <c r="DVU27" s="77"/>
      <c r="DVV27" s="210"/>
      <c r="DVW27" s="207"/>
      <c r="DVX27" s="207"/>
      <c r="DVY27" s="211"/>
      <c r="DVZ27" s="26"/>
      <c r="DWA27" s="24"/>
      <c r="DWB27" s="36"/>
      <c r="DWC27" s="24"/>
      <c r="DWD27" s="26"/>
      <c r="DWE27" s="26"/>
      <c r="DWF27" s="205"/>
      <c r="DWG27" s="24"/>
      <c r="DWH27" s="36"/>
      <c r="DWI27" s="24"/>
      <c r="DWJ27" s="26"/>
      <c r="DWK27" s="26"/>
      <c r="DWL27" s="205"/>
      <c r="DWM27" s="205"/>
      <c r="DWN27" s="206"/>
      <c r="DWO27" s="205"/>
      <c r="DWP27" s="24"/>
      <c r="DWS27" s="207"/>
      <c r="DWT27" s="207"/>
      <c r="DWU27" s="208"/>
      <c r="DWV27" s="80"/>
      <c r="DWW27" s="209"/>
      <c r="DWX27" s="207"/>
      <c r="DWY27" s="207"/>
      <c r="DWZ27" s="77"/>
      <c r="DXA27" s="210"/>
      <c r="DXB27" s="207"/>
      <c r="DXC27" s="207"/>
      <c r="DXD27" s="211"/>
      <c r="DXE27" s="26"/>
      <c r="DXF27" s="24"/>
      <c r="DXG27" s="36"/>
      <c r="DXH27" s="24"/>
      <c r="DXI27" s="26"/>
      <c r="DXJ27" s="26"/>
      <c r="DXK27" s="205"/>
      <c r="DXL27" s="24"/>
      <c r="DXM27" s="36"/>
      <c r="DXN27" s="24"/>
      <c r="DXO27" s="26"/>
      <c r="DXP27" s="26"/>
      <c r="DXQ27" s="205"/>
      <c r="DXR27" s="205"/>
      <c r="DXS27" s="206"/>
      <c r="DXT27" s="205"/>
      <c r="DXU27" s="24"/>
      <c r="DXX27" s="207"/>
      <c r="DXY27" s="207"/>
      <c r="DXZ27" s="208"/>
      <c r="DYA27" s="80"/>
      <c r="DYB27" s="209"/>
      <c r="DYC27" s="207"/>
      <c r="DYD27" s="207"/>
      <c r="DYE27" s="77"/>
      <c r="DYF27" s="210"/>
      <c r="DYG27" s="207"/>
      <c r="DYH27" s="207"/>
      <c r="DYI27" s="211"/>
      <c r="DYJ27" s="26"/>
      <c r="DYK27" s="24"/>
      <c r="DYL27" s="36"/>
      <c r="DYM27" s="24"/>
      <c r="DYN27" s="26"/>
      <c r="DYO27" s="26"/>
      <c r="DYP27" s="205"/>
      <c r="DYQ27" s="24"/>
      <c r="DYR27" s="36"/>
      <c r="DYS27" s="24"/>
      <c r="DYT27" s="26"/>
      <c r="DYU27" s="26"/>
      <c r="DYV27" s="205"/>
      <c r="DYW27" s="205"/>
      <c r="DYX27" s="206"/>
      <c r="DYY27" s="205"/>
      <c r="DYZ27" s="24"/>
      <c r="DZC27" s="207"/>
      <c r="DZD27" s="207"/>
      <c r="DZE27" s="208"/>
      <c r="DZF27" s="80"/>
      <c r="DZG27" s="209"/>
      <c r="DZH27" s="207"/>
      <c r="DZI27" s="207"/>
      <c r="DZJ27" s="77"/>
      <c r="DZK27" s="210"/>
      <c r="DZL27" s="207"/>
      <c r="DZM27" s="207"/>
      <c r="DZN27" s="211"/>
      <c r="DZO27" s="26"/>
      <c r="DZP27" s="24"/>
      <c r="DZQ27" s="36"/>
      <c r="DZR27" s="24"/>
      <c r="DZS27" s="26"/>
      <c r="DZT27" s="26"/>
      <c r="DZU27" s="205"/>
      <c r="DZV27" s="24"/>
      <c r="DZW27" s="36"/>
      <c r="DZX27" s="24"/>
      <c r="DZY27" s="26"/>
      <c r="DZZ27" s="26"/>
      <c r="EAA27" s="205"/>
      <c r="EAB27" s="205"/>
      <c r="EAC27" s="206"/>
      <c r="EAD27" s="205"/>
      <c r="EAE27" s="24"/>
      <c r="EAH27" s="207"/>
      <c r="EAI27" s="207"/>
      <c r="EAJ27" s="208"/>
      <c r="EAK27" s="80"/>
      <c r="EAL27" s="209"/>
      <c r="EAM27" s="207"/>
      <c r="EAN27" s="207"/>
      <c r="EAO27" s="77"/>
      <c r="EAP27" s="210"/>
      <c r="EAQ27" s="207"/>
      <c r="EAR27" s="207"/>
      <c r="EAS27" s="211"/>
      <c r="EAT27" s="26"/>
      <c r="EAU27" s="24"/>
      <c r="EAV27" s="36"/>
      <c r="EAW27" s="24"/>
      <c r="EAX27" s="26"/>
      <c r="EAY27" s="26"/>
      <c r="EAZ27" s="205"/>
      <c r="EBA27" s="24"/>
      <c r="EBB27" s="36"/>
      <c r="EBC27" s="24"/>
      <c r="EBD27" s="26"/>
      <c r="EBE27" s="26"/>
      <c r="EBF27" s="205"/>
      <c r="EBG27" s="205"/>
      <c r="EBH27" s="206"/>
      <c r="EBI27" s="205"/>
      <c r="EBJ27" s="24"/>
      <c r="EBM27" s="207"/>
      <c r="EBN27" s="207"/>
      <c r="EBO27" s="208"/>
      <c r="EBP27" s="80"/>
      <c r="EBQ27" s="209"/>
      <c r="EBR27" s="207"/>
      <c r="EBS27" s="207"/>
      <c r="EBT27" s="77"/>
      <c r="EBU27" s="210"/>
      <c r="EBV27" s="207"/>
      <c r="EBW27" s="207"/>
      <c r="EBX27" s="211"/>
      <c r="EBY27" s="26"/>
      <c r="EBZ27" s="24"/>
      <c r="ECA27" s="36"/>
      <c r="ECB27" s="24"/>
      <c r="ECC27" s="26"/>
      <c r="ECD27" s="26"/>
      <c r="ECE27" s="205"/>
      <c r="ECF27" s="24"/>
      <c r="ECG27" s="36"/>
      <c r="ECH27" s="24"/>
      <c r="ECI27" s="26"/>
      <c r="ECJ27" s="26"/>
      <c r="ECK27" s="205"/>
      <c r="ECL27" s="205"/>
      <c r="ECM27" s="206"/>
      <c r="ECN27" s="205"/>
      <c r="ECO27" s="24"/>
      <c r="ECR27" s="207"/>
      <c r="ECS27" s="207"/>
      <c r="ECT27" s="208"/>
      <c r="ECU27" s="80"/>
      <c r="ECV27" s="209"/>
      <c r="ECW27" s="207"/>
      <c r="ECX27" s="207"/>
      <c r="ECY27" s="77"/>
      <c r="ECZ27" s="210"/>
      <c r="EDA27" s="207"/>
      <c r="EDB27" s="207"/>
      <c r="EDC27" s="211"/>
      <c r="EDD27" s="26"/>
      <c r="EDE27" s="24"/>
      <c r="EDF27" s="36"/>
      <c r="EDG27" s="24"/>
      <c r="EDH27" s="26"/>
      <c r="EDI27" s="26"/>
      <c r="EDJ27" s="205"/>
      <c r="EDK27" s="24"/>
      <c r="EDL27" s="36"/>
      <c r="EDM27" s="24"/>
      <c r="EDN27" s="26"/>
      <c r="EDO27" s="26"/>
      <c r="EDP27" s="205"/>
      <c r="EDQ27" s="205"/>
      <c r="EDR27" s="206"/>
      <c r="EDS27" s="205"/>
      <c r="EDT27" s="24"/>
      <c r="EDW27" s="207"/>
      <c r="EDX27" s="207"/>
      <c r="EDY27" s="208"/>
      <c r="EDZ27" s="80"/>
      <c r="EEA27" s="209"/>
      <c r="EEB27" s="207"/>
      <c r="EEC27" s="207"/>
      <c r="EED27" s="77"/>
      <c r="EEE27" s="210"/>
      <c r="EEF27" s="207"/>
      <c r="EEG27" s="207"/>
      <c r="EEH27" s="211"/>
      <c r="EEI27" s="26"/>
      <c r="EEJ27" s="24"/>
      <c r="EEK27" s="36"/>
      <c r="EEL27" s="24"/>
      <c r="EEM27" s="26"/>
      <c r="EEN27" s="26"/>
      <c r="EEO27" s="205"/>
      <c r="EEP27" s="24"/>
      <c r="EEQ27" s="36"/>
      <c r="EER27" s="24"/>
      <c r="EES27" s="26"/>
      <c r="EET27" s="26"/>
      <c r="EEU27" s="205"/>
      <c r="EEV27" s="205"/>
      <c r="EEW27" s="206"/>
      <c r="EEX27" s="205"/>
      <c r="EEY27" s="24"/>
      <c r="EFB27" s="207"/>
      <c r="EFC27" s="207"/>
      <c r="EFD27" s="208"/>
      <c r="EFE27" s="80"/>
      <c r="EFF27" s="209"/>
      <c r="EFG27" s="207"/>
      <c r="EFH27" s="207"/>
      <c r="EFI27" s="77"/>
      <c r="EFJ27" s="210"/>
      <c r="EFK27" s="207"/>
      <c r="EFL27" s="207"/>
      <c r="EFM27" s="211"/>
      <c r="EFN27" s="26"/>
      <c r="EFO27" s="24"/>
      <c r="EFP27" s="36"/>
      <c r="EFQ27" s="24"/>
      <c r="EFR27" s="26"/>
      <c r="EFS27" s="26"/>
      <c r="EFT27" s="205"/>
      <c r="EFU27" s="24"/>
      <c r="EFV27" s="36"/>
      <c r="EFW27" s="24"/>
      <c r="EFX27" s="26"/>
      <c r="EFY27" s="26"/>
      <c r="EFZ27" s="205"/>
      <c r="EGA27" s="205"/>
      <c r="EGB27" s="206"/>
      <c r="EGC27" s="205"/>
      <c r="EGD27" s="24"/>
      <c r="EGG27" s="207"/>
      <c r="EGH27" s="207"/>
      <c r="EGI27" s="208"/>
      <c r="EGJ27" s="80"/>
      <c r="EGK27" s="209"/>
      <c r="EGL27" s="207"/>
      <c r="EGM27" s="207"/>
      <c r="EGN27" s="77"/>
      <c r="EGO27" s="210"/>
      <c r="EGP27" s="207"/>
      <c r="EGQ27" s="207"/>
      <c r="EGR27" s="211"/>
      <c r="EGS27" s="26"/>
      <c r="EGT27" s="24"/>
      <c r="EGU27" s="36"/>
      <c r="EGV27" s="24"/>
      <c r="EGW27" s="26"/>
      <c r="EGX27" s="26"/>
      <c r="EGY27" s="205"/>
      <c r="EGZ27" s="24"/>
      <c r="EHA27" s="36"/>
      <c r="EHB27" s="24"/>
      <c r="EHC27" s="26"/>
      <c r="EHD27" s="26"/>
      <c r="EHE27" s="205"/>
      <c r="EHF27" s="205"/>
      <c r="EHG27" s="206"/>
      <c r="EHH27" s="205"/>
      <c r="EHI27" s="24"/>
      <c r="EHL27" s="207"/>
      <c r="EHM27" s="207"/>
      <c r="EHN27" s="208"/>
      <c r="EHO27" s="80"/>
      <c r="EHP27" s="209"/>
      <c r="EHQ27" s="207"/>
      <c r="EHR27" s="207"/>
      <c r="EHS27" s="77"/>
      <c r="EHT27" s="210"/>
      <c r="EHU27" s="207"/>
      <c r="EHV27" s="207"/>
      <c r="EHW27" s="211"/>
      <c r="EHX27" s="26"/>
      <c r="EHY27" s="24"/>
      <c r="EHZ27" s="36"/>
      <c r="EIA27" s="24"/>
      <c r="EIB27" s="26"/>
      <c r="EIC27" s="26"/>
      <c r="EID27" s="205"/>
      <c r="EIE27" s="24"/>
      <c r="EIF27" s="36"/>
      <c r="EIG27" s="24"/>
      <c r="EIH27" s="26"/>
      <c r="EII27" s="26"/>
      <c r="EIJ27" s="205"/>
      <c r="EIK27" s="205"/>
      <c r="EIL27" s="206"/>
      <c r="EIM27" s="205"/>
      <c r="EIN27" s="24"/>
      <c r="EIQ27" s="207"/>
      <c r="EIR27" s="207"/>
      <c r="EIS27" s="208"/>
      <c r="EIT27" s="80"/>
      <c r="EIU27" s="209"/>
      <c r="EIV27" s="207"/>
      <c r="EIW27" s="207"/>
      <c r="EIX27" s="77"/>
      <c r="EIY27" s="210"/>
      <c r="EIZ27" s="207"/>
      <c r="EJA27" s="207"/>
      <c r="EJB27" s="211"/>
      <c r="EJC27" s="26"/>
      <c r="EJD27" s="24"/>
      <c r="EJE27" s="36"/>
      <c r="EJF27" s="24"/>
      <c r="EJG27" s="26"/>
      <c r="EJH27" s="26"/>
      <c r="EJI27" s="205"/>
      <c r="EJJ27" s="24"/>
      <c r="EJK27" s="36"/>
      <c r="EJL27" s="24"/>
      <c r="EJM27" s="26"/>
      <c r="EJN27" s="26"/>
      <c r="EJO27" s="205"/>
      <c r="EJP27" s="205"/>
      <c r="EJQ27" s="206"/>
      <c r="EJR27" s="205"/>
      <c r="EJS27" s="24"/>
      <c r="EJV27" s="207"/>
      <c r="EJW27" s="207"/>
      <c r="EJX27" s="208"/>
      <c r="EJY27" s="80"/>
      <c r="EJZ27" s="209"/>
      <c r="EKA27" s="207"/>
      <c r="EKB27" s="207"/>
      <c r="EKC27" s="77"/>
      <c r="EKD27" s="210"/>
      <c r="EKE27" s="207"/>
      <c r="EKF27" s="207"/>
      <c r="EKG27" s="211"/>
      <c r="EKH27" s="26"/>
      <c r="EKI27" s="24"/>
      <c r="EKJ27" s="36"/>
      <c r="EKK27" s="24"/>
      <c r="EKL27" s="26"/>
      <c r="EKM27" s="26"/>
      <c r="EKN27" s="205"/>
      <c r="EKO27" s="24"/>
      <c r="EKP27" s="36"/>
      <c r="EKQ27" s="24"/>
      <c r="EKR27" s="26"/>
      <c r="EKS27" s="26"/>
      <c r="EKT27" s="205"/>
      <c r="EKU27" s="205"/>
      <c r="EKV27" s="206"/>
      <c r="EKW27" s="205"/>
      <c r="EKX27" s="24"/>
      <c r="ELA27" s="207"/>
      <c r="ELB27" s="207"/>
      <c r="ELC27" s="208"/>
      <c r="ELD27" s="80"/>
      <c r="ELE27" s="209"/>
      <c r="ELF27" s="207"/>
      <c r="ELG27" s="207"/>
      <c r="ELH27" s="77"/>
      <c r="ELI27" s="210"/>
      <c r="ELJ27" s="207"/>
      <c r="ELK27" s="207"/>
      <c r="ELL27" s="211"/>
      <c r="ELM27" s="26"/>
      <c r="ELN27" s="24"/>
      <c r="ELO27" s="36"/>
      <c r="ELP27" s="24"/>
      <c r="ELQ27" s="26"/>
      <c r="ELR27" s="26"/>
      <c r="ELS27" s="205"/>
      <c r="ELT27" s="24"/>
      <c r="ELU27" s="36"/>
      <c r="ELV27" s="24"/>
      <c r="ELW27" s="26"/>
      <c r="ELX27" s="26"/>
      <c r="ELY27" s="205"/>
      <c r="ELZ27" s="205"/>
      <c r="EMA27" s="206"/>
      <c r="EMB27" s="205"/>
      <c r="EMC27" s="24"/>
      <c r="EMF27" s="207"/>
      <c r="EMG27" s="207"/>
      <c r="EMH27" s="208"/>
      <c r="EMI27" s="80"/>
      <c r="EMJ27" s="209"/>
      <c r="EMK27" s="207"/>
      <c r="EML27" s="207"/>
      <c r="EMM27" s="77"/>
      <c r="EMN27" s="210"/>
      <c r="EMO27" s="207"/>
      <c r="EMP27" s="207"/>
      <c r="EMQ27" s="211"/>
      <c r="EMR27" s="26"/>
      <c r="EMS27" s="24"/>
      <c r="EMT27" s="36"/>
      <c r="EMU27" s="24"/>
      <c r="EMV27" s="26"/>
      <c r="EMW27" s="26"/>
      <c r="EMX27" s="205"/>
      <c r="EMY27" s="24"/>
      <c r="EMZ27" s="36"/>
      <c r="ENA27" s="24"/>
      <c r="ENB27" s="26"/>
      <c r="ENC27" s="26"/>
      <c r="END27" s="205"/>
      <c r="ENE27" s="205"/>
      <c r="ENF27" s="206"/>
      <c r="ENG27" s="205"/>
      <c r="ENH27" s="24"/>
      <c r="ENK27" s="207"/>
      <c r="ENL27" s="207"/>
      <c r="ENM27" s="208"/>
      <c r="ENN27" s="80"/>
      <c r="ENO27" s="209"/>
      <c r="ENP27" s="207"/>
      <c r="ENQ27" s="207"/>
      <c r="ENR27" s="77"/>
      <c r="ENS27" s="210"/>
      <c r="ENT27" s="207"/>
      <c r="ENU27" s="207"/>
      <c r="ENV27" s="211"/>
      <c r="ENW27" s="26"/>
      <c r="ENX27" s="24"/>
      <c r="ENY27" s="36"/>
      <c r="ENZ27" s="24"/>
      <c r="EOA27" s="26"/>
      <c r="EOB27" s="26"/>
      <c r="EOC27" s="205"/>
      <c r="EOD27" s="24"/>
      <c r="EOE27" s="36"/>
      <c r="EOF27" s="24"/>
      <c r="EOG27" s="26"/>
      <c r="EOH27" s="26"/>
      <c r="EOI27" s="205"/>
      <c r="EOJ27" s="205"/>
      <c r="EOK27" s="206"/>
      <c r="EOL27" s="205"/>
      <c r="EOM27" s="24"/>
      <c r="EOP27" s="207"/>
      <c r="EOQ27" s="207"/>
      <c r="EOR27" s="208"/>
      <c r="EOS27" s="80"/>
      <c r="EOT27" s="209"/>
      <c r="EOU27" s="207"/>
      <c r="EOV27" s="207"/>
      <c r="EOW27" s="77"/>
      <c r="EOX27" s="210"/>
      <c r="EOY27" s="207"/>
      <c r="EOZ27" s="207"/>
      <c r="EPA27" s="211"/>
      <c r="EPB27" s="26"/>
      <c r="EPC27" s="24"/>
      <c r="EPD27" s="36"/>
      <c r="EPE27" s="24"/>
      <c r="EPF27" s="26"/>
      <c r="EPG27" s="26"/>
      <c r="EPH27" s="205"/>
      <c r="EPI27" s="24"/>
      <c r="EPJ27" s="36"/>
      <c r="EPK27" s="24"/>
      <c r="EPL27" s="26"/>
      <c r="EPM27" s="26"/>
      <c r="EPN27" s="205"/>
      <c r="EPO27" s="205"/>
      <c r="EPP27" s="206"/>
      <c r="EPQ27" s="205"/>
      <c r="EPR27" s="24"/>
      <c r="EPU27" s="207"/>
      <c r="EPV27" s="207"/>
      <c r="EPW27" s="208"/>
      <c r="EPX27" s="80"/>
      <c r="EPY27" s="209"/>
      <c r="EPZ27" s="207"/>
      <c r="EQA27" s="207"/>
      <c r="EQB27" s="77"/>
      <c r="EQC27" s="210"/>
      <c r="EQD27" s="207"/>
      <c r="EQE27" s="207"/>
      <c r="EQF27" s="211"/>
      <c r="EQG27" s="26"/>
      <c r="EQH27" s="24"/>
      <c r="EQI27" s="36"/>
      <c r="EQJ27" s="24"/>
      <c r="EQK27" s="26"/>
      <c r="EQL27" s="26"/>
      <c r="EQM27" s="205"/>
      <c r="EQN27" s="24"/>
      <c r="EQO27" s="36"/>
      <c r="EQP27" s="24"/>
      <c r="EQQ27" s="26"/>
      <c r="EQR27" s="26"/>
      <c r="EQS27" s="205"/>
      <c r="EQT27" s="205"/>
      <c r="EQU27" s="206"/>
      <c r="EQV27" s="205"/>
      <c r="EQW27" s="24"/>
      <c r="EQZ27" s="207"/>
      <c r="ERA27" s="207"/>
      <c r="ERB27" s="208"/>
      <c r="ERC27" s="80"/>
      <c r="ERD27" s="209"/>
      <c r="ERE27" s="207"/>
      <c r="ERF27" s="207"/>
      <c r="ERG27" s="77"/>
      <c r="ERH27" s="210"/>
      <c r="ERI27" s="207"/>
      <c r="ERJ27" s="207"/>
      <c r="ERK27" s="211"/>
      <c r="ERL27" s="26"/>
      <c r="ERM27" s="24"/>
      <c r="ERN27" s="36"/>
      <c r="ERO27" s="24"/>
      <c r="ERP27" s="26"/>
      <c r="ERQ27" s="26"/>
      <c r="ERR27" s="205"/>
      <c r="ERS27" s="24"/>
      <c r="ERT27" s="36"/>
      <c r="ERU27" s="24"/>
      <c r="ERV27" s="26"/>
      <c r="ERW27" s="26"/>
      <c r="ERX27" s="205"/>
      <c r="ERY27" s="205"/>
      <c r="ERZ27" s="206"/>
      <c r="ESA27" s="205"/>
      <c r="ESB27" s="24"/>
      <c r="ESE27" s="207"/>
      <c r="ESF27" s="207"/>
      <c r="ESG27" s="208"/>
      <c r="ESH27" s="80"/>
      <c r="ESI27" s="209"/>
      <c r="ESJ27" s="207"/>
      <c r="ESK27" s="207"/>
      <c r="ESL27" s="77"/>
      <c r="ESM27" s="210"/>
      <c r="ESN27" s="207"/>
      <c r="ESO27" s="207"/>
      <c r="ESP27" s="211"/>
      <c r="ESQ27" s="26"/>
      <c r="ESR27" s="24"/>
      <c r="ESS27" s="36"/>
      <c r="EST27" s="24"/>
      <c r="ESU27" s="26"/>
      <c r="ESV27" s="26"/>
      <c r="ESW27" s="205"/>
      <c r="ESX27" s="24"/>
      <c r="ESY27" s="36"/>
      <c r="ESZ27" s="24"/>
      <c r="ETA27" s="26"/>
      <c r="ETB27" s="26"/>
      <c r="ETC27" s="205"/>
      <c r="ETD27" s="205"/>
      <c r="ETE27" s="206"/>
      <c r="ETF27" s="205"/>
      <c r="ETG27" s="24"/>
      <c r="ETJ27" s="207"/>
      <c r="ETK27" s="207"/>
      <c r="ETL27" s="208"/>
      <c r="ETM27" s="80"/>
      <c r="ETN27" s="209"/>
      <c r="ETO27" s="207"/>
      <c r="ETP27" s="207"/>
      <c r="ETQ27" s="77"/>
      <c r="ETR27" s="210"/>
      <c r="ETS27" s="207"/>
      <c r="ETT27" s="207"/>
      <c r="ETU27" s="211"/>
      <c r="ETV27" s="26"/>
      <c r="ETW27" s="24"/>
      <c r="ETX27" s="36"/>
      <c r="ETY27" s="24"/>
      <c r="ETZ27" s="26"/>
      <c r="EUA27" s="26"/>
      <c r="EUB27" s="205"/>
      <c r="EUC27" s="24"/>
      <c r="EUD27" s="36"/>
      <c r="EUE27" s="24"/>
      <c r="EUF27" s="26"/>
      <c r="EUG27" s="26"/>
      <c r="EUH27" s="205"/>
      <c r="EUI27" s="205"/>
      <c r="EUJ27" s="206"/>
      <c r="EUK27" s="205"/>
      <c r="EUL27" s="24"/>
      <c r="EUO27" s="207"/>
      <c r="EUP27" s="207"/>
      <c r="EUQ27" s="208"/>
      <c r="EUR27" s="80"/>
      <c r="EUS27" s="209"/>
      <c r="EUT27" s="207"/>
      <c r="EUU27" s="207"/>
      <c r="EUV27" s="77"/>
      <c r="EUW27" s="210"/>
      <c r="EUX27" s="207"/>
      <c r="EUY27" s="207"/>
      <c r="EUZ27" s="211"/>
      <c r="EVA27" s="26"/>
      <c r="EVB27" s="24"/>
      <c r="EVC27" s="36"/>
      <c r="EVD27" s="24"/>
      <c r="EVE27" s="26"/>
      <c r="EVF27" s="26"/>
      <c r="EVG27" s="205"/>
      <c r="EVH27" s="24"/>
      <c r="EVI27" s="36"/>
      <c r="EVJ27" s="24"/>
      <c r="EVK27" s="26"/>
      <c r="EVL27" s="26"/>
      <c r="EVM27" s="205"/>
      <c r="EVN27" s="205"/>
      <c r="EVO27" s="206"/>
      <c r="EVP27" s="205"/>
      <c r="EVQ27" s="24"/>
      <c r="EVT27" s="207"/>
      <c r="EVU27" s="207"/>
      <c r="EVV27" s="208"/>
      <c r="EVW27" s="80"/>
      <c r="EVX27" s="209"/>
      <c r="EVY27" s="207"/>
      <c r="EVZ27" s="207"/>
      <c r="EWA27" s="77"/>
      <c r="EWB27" s="210"/>
      <c r="EWC27" s="207"/>
      <c r="EWD27" s="207"/>
      <c r="EWE27" s="211"/>
      <c r="EWF27" s="26"/>
      <c r="EWG27" s="24"/>
      <c r="EWH27" s="36"/>
      <c r="EWI27" s="24"/>
      <c r="EWJ27" s="26"/>
      <c r="EWK27" s="26"/>
      <c r="EWL27" s="205"/>
      <c r="EWM27" s="24"/>
      <c r="EWN27" s="36"/>
      <c r="EWO27" s="24"/>
      <c r="EWP27" s="26"/>
      <c r="EWQ27" s="26"/>
      <c r="EWR27" s="205"/>
      <c r="EWS27" s="205"/>
      <c r="EWT27" s="206"/>
      <c r="EWU27" s="205"/>
      <c r="EWV27" s="24"/>
      <c r="EWY27" s="207"/>
      <c r="EWZ27" s="207"/>
      <c r="EXA27" s="208"/>
      <c r="EXB27" s="80"/>
      <c r="EXC27" s="209"/>
      <c r="EXD27" s="207"/>
      <c r="EXE27" s="207"/>
      <c r="EXF27" s="77"/>
      <c r="EXG27" s="210"/>
      <c r="EXH27" s="207"/>
      <c r="EXI27" s="207"/>
      <c r="EXJ27" s="211"/>
      <c r="EXK27" s="26"/>
      <c r="EXL27" s="24"/>
      <c r="EXM27" s="36"/>
      <c r="EXN27" s="24"/>
      <c r="EXO27" s="26"/>
      <c r="EXP27" s="26"/>
      <c r="EXQ27" s="205"/>
      <c r="EXR27" s="24"/>
      <c r="EXS27" s="36"/>
      <c r="EXT27" s="24"/>
      <c r="EXU27" s="26"/>
      <c r="EXV27" s="26"/>
      <c r="EXW27" s="205"/>
      <c r="EXX27" s="205"/>
      <c r="EXY27" s="206"/>
      <c r="EXZ27" s="205"/>
      <c r="EYA27" s="24"/>
      <c r="EYD27" s="207"/>
      <c r="EYE27" s="207"/>
      <c r="EYF27" s="208"/>
      <c r="EYG27" s="80"/>
      <c r="EYH27" s="209"/>
      <c r="EYI27" s="207"/>
      <c r="EYJ27" s="207"/>
      <c r="EYK27" s="77"/>
      <c r="EYL27" s="210"/>
      <c r="EYM27" s="207"/>
      <c r="EYN27" s="207"/>
      <c r="EYO27" s="211"/>
      <c r="EYP27" s="26"/>
      <c r="EYQ27" s="24"/>
      <c r="EYR27" s="36"/>
      <c r="EYS27" s="24"/>
      <c r="EYT27" s="26"/>
      <c r="EYU27" s="26"/>
      <c r="EYV27" s="205"/>
      <c r="EYW27" s="24"/>
      <c r="EYX27" s="36"/>
      <c r="EYY27" s="24"/>
      <c r="EYZ27" s="26"/>
      <c r="EZA27" s="26"/>
      <c r="EZB27" s="205"/>
      <c r="EZC27" s="205"/>
      <c r="EZD27" s="206"/>
      <c r="EZE27" s="205"/>
      <c r="EZF27" s="24"/>
      <c r="EZI27" s="207"/>
      <c r="EZJ27" s="207"/>
      <c r="EZK27" s="208"/>
      <c r="EZL27" s="80"/>
      <c r="EZM27" s="209"/>
      <c r="EZN27" s="207"/>
      <c r="EZO27" s="207"/>
      <c r="EZP27" s="77"/>
      <c r="EZQ27" s="210"/>
      <c r="EZR27" s="207"/>
      <c r="EZS27" s="207"/>
      <c r="EZT27" s="211"/>
      <c r="EZU27" s="26"/>
      <c r="EZV27" s="24"/>
      <c r="EZW27" s="36"/>
      <c r="EZX27" s="24"/>
      <c r="EZY27" s="26"/>
      <c r="EZZ27" s="26"/>
      <c r="FAA27" s="205"/>
      <c r="FAB27" s="24"/>
      <c r="FAC27" s="36"/>
      <c r="FAD27" s="24"/>
      <c r="FAE27" s="26"/>
      <c r="FAF27" s="26"/>
      <c r="FAG27" s="205"/>
      <c r="FAH27" s="205"/>
      <c r="FAI27" s="206"/>
      <c r="FAJ27" s="205"/>
      <c r="FAK27" s="24"/>
      <c r="FAN27" s="207"/>
      <c r="FAO27" s="207"/>
      <c r="FAP27" s="208"/>
      <c r="FAQ27" s="80"/>
      <c r="FAR27" s="209"/>
      <c r="FAS27" s="207"/>
      <c r="FAT27" s="207"/>
      <c r="FAU27" s="77"/>
      <c r="FAV27" s="210"/>
      <c r="FAW27" s="207"/>
      <c r="FAX27" s="207"/>
      <c r="FAY27" s="211"/>
      <c r="FAZ27" s="26"/>
      <c r="FBA27" s="24"/>
      <c r="FBB27" s="36"/>
      <c r="FBC27" s="24"/>
      <c r="FBD27" s="26"/>
      <c r="FBE27" s="26"/>
      <c r="FBF27" s="205"/>
      <c r="FBG27" s="24"/>
      <c r="FBH27" s="36"/>
      <c r="FBI27" s="24"/>
      <c r="FBJ27" s="26"/>
      <c r="FBK27" s="26"/>
      <c r="FBL27" s="205"/>
      <c r="FBM27" s="205"/>
      <c r="FBN27" s="206"/>
      <c r="FBO27" s="205"/>
      <c r="FBP27" s="24"/>
      <c r="FBS27" s="207"/>
      <c r="FBT27" s="207"/>
      <c r="FBU27" s="208"/>
      <c r="FBV27" s="80"/>
      <c r="FBW27" s="209"/>
      <c r="FBX27" s="207"/>
      <c r="FBY27" s="207"/>
      <c r="FBZ27" s="77"/>
      <c r="FCA27" s="210"/>
      <c r="FCB27" s="207"/>
      <c r="FCC27" s="207"/>
      <c r="FCD27" s="211"/>
      <c r="FCE27" s="26"/>
      <c r="FCF27" s="24"/>
      <c r="FCG27" s="36"/>
      <c r="FCH27" s="24"/>
      <c r="FCI27" s="26"/>
      <c r="FCJ27" s="26"/>
      <c r="FCK27" s="205"/>
      <c r="FCL27" s="24"/>
      <c r="FCM27" s="36"/>
      <c r="FCN27" s="24"/>
      <c r="FCO27" s="26"/>
      <c r="FCP27" s="26"/>
      <c r="FCQ27" s="205"/>
      <c r="FCR27" s="205"/>
      <c r="FCS27" s="206"/>
      <c r="FCT27" s="205"/>
      <c r="FCU27" s="24"/>
      <c r="FCX27" s="207"/>
      <c r="FCY27" s="207"/>
      <c r="FCZ27" s="208"/>
      <c r="FDA27" s="80"/>
      <c r="FDB27" s="209"/>
      <c r="FDC27" s="207"/>
      <c r="FDD27" s="207"/>
      <c r="FDE27" s="77"/>
      <c r="FDF27" s="210"/>
      <c r="FDG27" s="207"/>
      <c r="FDH27" s="207"/>
      <c r="FDI27" s="211"/>
      <c r="FDJ27" s="26"/>
      <c r="FDK27" s="24"/>
      <c r="FDL27" s="36"/>
      <c r="FDM27" s="24"/>
      <c r="FDN27" s="26"/>
      <c r="FDO27" s="26"/>
      <c r="FDP27" s="205"/>
      <c r="FDQ27" s="24"/>
      <c r="FDR27" s="36"/>
      <c r="FDS27" s="24"/>
      <c r="FDT27" s="26"/>
      <c r="FDU27" s="26"/>
      <c r="FDV27" s="205"/>
      <c r="FDW27" s="205"/>
      <c r="FDX27" s="206"/>
      <c r="FDY27" s="205"/>
      <c r="FDZ27" s="24"/>
      <c r="FEC27" s="207"/>
      <c r="FED27" s="207"/>
      <c r="FEE27" s="208"/>
      <c r="FEF27" s="80"/>
      <c r="FEG27" s="209"/>
      <c r="FEH27" s="207"/>
      <c r="FEI27" s="207"/>
      <c r="FEJ27" s="77"/>
      <c r="FEK27" s="210"/>
      <c r="FEL27" s="207"/>
      <c r="FEM27" s="207"/>
      <c r="FEN27" s="211"/>
      <c r="FEO27" s="26"/>
      <c r="FEP27" s="24"/>
      <c r="FEQ27" s="36"/>
      <c r="FER27" s="24"/>
      <c r="FES27" s="26"/>
      <c r="FET27" s="26"/>
      <c r="FEU27" s="205"/>
      <c r="FEV27" s="24"/>
      <c r="FEW27" s="36"/>
      <c r="FEX27" s="24"/>
      <c r="FEY27" s="26"/>
      <c r="FEZ27" s="26"/>
      <c r="FFA27" s="205"/>
      <c r="FFB27" s="205"/>
      <c r="FFC27" s="206"/>
      <c r="FFD27" s="205"/>
      <c r="FFE27" s="24"/>
      <c r="FFH27" s="207"/>
      <c r="FFI27" s="207"/>
      <c r="FFJ27" s="208"/>
      <c r="FFK27" s="80"/>
      <c r="FFL27" s="209"/>
      <c r="FFM27" s="207"/>
      <c r="FFN27" s="207"/>
      <c r="FFO27" s="77"/>
      <c r="FFP27" s="210"/>
      <c r="FFQ27" s="207"/>
      <c r="FFR27" s="207"/>
      <c r="FFS27" s="211"/>
      <c r="FFT27" s="26"/>
      <c r="FFU27" s="24"/>
      <c r="FFV27" s="36"/>
      <c r="FFW27" s="24"/>
      <c r="FFX27" s="26"/>
      <c r="FFY27" s="26"/>
      <c r="FFZ27" s="205"/>
      <c r="FGA27" s="24"/>
      <c r="FGB27" s="36"/>
      <c r="FGC27" s="24"/>
      <c r="FGD27" s="26"/>
      <c r="FGE27" s="26"/>
      <c r="FGF27" s="205"/>
      <c r="FGG27" s="205"/>
      <c r="FGH27" s="206"/>
      <c r="FGI27" s="205"/>
      <c r="FGJ27" s="24"/>
      <c r="FGM27" s="207"/>
      <c r="FGN27" s="207"/>
      <c r="FGO27" s="208"/>
      <c r="FGP27" s="80"/>
      <c r="FGQ27" s="209"/>
      <c r="FGR27" s="207"/>
      <c r="FGS27" s="207"/>
      <c r="FGT27" s="77"/>
      <c r="FGU27" s="210"/>
      <c r="FGV27" s="207"/>
      <c r="FGW27" s="207"/>
      <c r="FGX27" s="211"/>
      <c r="FGY27" s="26"/>
      <c r="FGZ27" s="24"/>
      <c r="FHA27" s="36"/>
      <c r="FHB27" s="24"/>
      <c r="FHC27" s="26"/>
      <c r="FHD27" s="26"/>
      <c r="FHE27" s="205"/>
      <c r="FHF27" s="24"/>
      <c r="FHG27" s="36"/>
      <c r="FHH27" s="24"/>
      <c r="FHI27" s="26"/>
      <c r="FHJ27" s="26"/>
      <c r="FHK27" s="205"/>
      <c r="FHL27" s="205"/>
      <c r="FHM27" s="206"/>
      <c r="FHN27" s="205"/>
      <c r="FHO27" s="24"/>
      <c r="FHR27" s="207"/>
      <c r="FHS27" s="207"/>
      <c r="FHT27" s="208"/>
      <c r="FHU27" s="80"/>
      <c r="FHV27" s="209"/>
      <c r="FHW27" s="207"/>
      <c r="FHX27" s="207"/>
      <c r="FHY27" s="77"/>
      <c r="FHZ27" s="210"/>
      <c r="FIA27" s="207"/>
      <c r="FIB27" s="207"/>
      <c r="FIC27" s="211"/>
      <c r="FID27" s="26"/>
      <c r="FIE27" s="24"/>
      <c r="FIF27" s="36"/>
      <c r="FIG27" s="24"/>
      <c r="FIH27" s="26"/>
      <c r="FII27" s="26"/>
      <c r="FIJ27" s="205"/>
      <c r="FIK27" s="24"/>
      <c r="FIL27" s="36"/>
      <c r="FIM27" s="24"/>
      <c r="FIN27" s="26"/>
      <c r="FIO27" s="26"/>
      <c r="FIP27" s="205"/>
      <c r="FIQ27" s="205"/>
      <c r="FIR27" s="206"/>
      <c r="FIS27" s="205"/>
      <c r="FIT27" s="24"/>
      <c r="FIW27" s="207"/>
      <c r="FIX27" s="207"/>
      <c r="FIY27" s="208"/>
      <c r="FIZ27" s="80"/>
      <c r="FJA27" s="209"/>
      <c r="FJB27" s="207"/>
      <c r="FJC27" s="207"/>
      <c r="FJD27" s="77"/>
      <c r="FJE27" s="210"/>
      <c r="FJF27" s="207"/>
      <c r="FJG27" s="207"/>
      <c r="FJH27" s="211"/>
      <c r="FJI27" s="26"/>
      <c r="FJJ27" s="24"/>
      <c r="FJK27" s="36"/>
      <c r="FJL27" s="24"/>
      <c r="FJM27" s="26"/>
      <c r="FJN27" s="26"/>
      <c r="FJO27" s="205"/>
      <c r="FJP27" s="24"/>
      <c r="FJQ27" s="36"/>
      <c r="FJR27" s="24"/>
      <c r="FJS27" s="26"/>
      <c r="FJT27" s="26"/>
      <c r="FJU27" s="205"/>
      <c r="FJV27" s="205"/>
      <c r="FJW27" s="206"/>
      <c r="FJX27" s="205"/>
      <c r="FJY27" s="24"/>
      <c r="FKB27" s="207"/>
      <c r="FKC27" s="207"/>
      <c r="FKD27" s="208"/>
      <c r="FKE27" s="80"/>
      <c r="FKF27" s="209"/>
      <c r="FKG27" s="207"/>
      <c r="FKH27" s="207"/>
      <c r="FKI27" s="77"/>
      <c r="FKJ27" s="210"/>
      <c r="FKK27" s="207"/>
      <c r="FKL27" s="207"/>
      <c r="FKM27" s="211"/>
      <c r="FKN27" s="26"/>
      <c r="FKO27" s="24"/>
      <c r="FKP27" s="36"/>
      <c r="FKQ27" s="24"/>
      <c r="FKR27" s="26"/>
      <c r="FKS27" s="26"/>
      <c r="FKT27" s="205"/>
      <c r="FKU27" s="24"/>
      <c r="FKV27" s="36"/>
      <c r="FKW27" s="24"/>
      <c r="FKX27" s="26"/>
      <c r="FKY27" s="26"/>
      <c r="FKZ27" s="205"/>
      <c r="FLA27" s="205"/>
      <c r="FLB27" s="206"/>
      <c r="FLC27" s="205"/>
      <c r="FLD27" s="24"/>
      <c r="FLG27" s="207"/>
      <c r="FLH27" s="207"/>
      <c r="FLI27" s="208"/>
      <c r="FLJ27" s="80"/>
      <c r="FLK27" s="209"/>
      <c r="FLL27" s="207"/>
      <c r="FLM27" s="207"/>
      <c r="FLN27" s="77"/>
      <c r="FLO27" s="210"/>
      <c r="FLP27" s="207"/>
      <c r="FLQ27" s="207"/>
      <c r="FLR27" s="211"/>
      <c r="FLS27" s="26"/>
      <c r="FLT27" s="24"/>
      <c r="FLU27" s="36"/>
      <c r="FLV27" s="24"/>
      <c r="FLW27" s="26"/>
      <c r="FLX27" s="26"/>
      <c r="FLY27" s="205"/>
      <c r="FLZ27" s="24"/>
      <c r="FMA27" s="36"/>
      <c r="FMB27" s="24"/>
      <c r="FMC27" s="26"/>
      <c r="FMD27" s="26"/>
      <c r="FME27" s="205"/>
      <c r="FMF27" s="205"/>
      <c r="FMG27" s="206"/>
      <c r="FMH27" s="205"/>
      <c r="FMI27" s="24"/>
      <c r="FML27" s="207"/>
      <c r="FMM27" s="207"/>
      <c r="FMN27" s="208"/>
      <c r="FMO27" s="80"/>
      <c r="FMP27" s="209"/>
      <c r="FMQ27" s="207"/>
      <c r="FMR27" s="207"/>
      <c r="FMS27" s="77"/>
      <c r="FMT27" s="210"/>
      <c r="FMU27" s="207"/>
      <c r="FMV27" s="207"/>
      <c r="FMW27" s="211"/>
      <c r="FMX27" s="26"/>
      <c r="FMY27" s="24"/>
      <c r="FMZ27" s="36"/>
      <c r="FNA27" s="24"/>
      <c r="FNB27" s="26"/>
      <c r="FNC27" s="26"/>
      <c r="FND27" s="205"/>
      <c r="FNE27" s="24"/>
      <c r="FNF27" s="36"/>
      <c r="FNG27" s="24"/>
      <c r="FNH27" s="26"/>
      <c r="FNI27" s="26"/>
      <c r="FNJ27" s="205"/>
      <c r="FNK27" s="205"/>
      <c r="FNL27" s="206"/>
      <c r="FNM27" s="205"/>
      <c r="FNN27" s="24"/>
      <c r="FNQ27" s="207"/>
      <c r="FNR27" s="207"/>
      <c r="FNS27" s="208"/>
      <c r="FNT27" s="80"/>
      <c r="FNU27" s="209"/>
      <c r="FNV27" s="207"/>
      <c r="FNW27" s="207"/>
      <c r="FNX27" s="77"/>
      <c r="FNY27" s="210"/>
      <c r="FNZ27" s="207"/>
      <c r="FOA27" s="207"/>
      <c r="FOB27" s="211"/>
      <c r="FOC27" s="26"/>
      <c r="FOD27" s="24"/>
      <c r="FOE27" s="36"/>
      <c r="FOF27" s="24"/>
      <c r="FOG27" s="26"/>
      <c r="FOH27" s="26"/>
      <c r="FOI27" s="205"/>
      <c r="FOJ27" s="24"/>
      <c r="FOK27" s="36"/>
      <c r="FOL27" s="24"/>
      <c r="FOM27" s="26"/>
      <c r="FON27" s="26"/>
      <c r="FOO27" s="205"/>
      <c r="FOP27" s="205"/>
      <c r="FOQ27" s="206"/>
      <c r="FOR27" s="205"/>
      <c r="FOS27" s="24"/>
      <c r="FOV27" s="207"/>
      <c r="FOW27" s="207"/>
      <c r="FOX27" s="208"/>
      <c r="FOY27" s="80"/>
      <c r="FOZ27" s="209"/>
      <c r="FPA27" s="207"/>
      <c r="FPB27" s="207"/>
      <c r="FPC27" s="77"/>
      <c r="FPD27" s="210"/>
      <c r="FPE27" s="207"/>
      <c r="FPF27" s="207"/>
      <c r="FPG27" s="211"/>
      <c r="FPH27" s="26"/>
      <c r="FPI27" s="24"/>
      <c r="FPJ27" s="36"/>
      <c r="FPK27" s="24"/>
      <c r="FPL27" s="26"/>
      <c r="FPM27" s="26"/>
      <c r="FPN27" s="205"/>
      <c r="FPO27" s="24"/>
      <c r="FPP27" s="36"/>
      <c r="FPQ27" s="24"/>
      <c r="FPR27" s="26"/>
      <c r="FPS27" s="26"/>
      <c r="FPT27" s="205"/>
      <c r="FPU27" s="205"/>
      <c r="FPV27" s="206"/>
      <c r="FPW27" s="205"/>
      <c r="FPX27" s="24"/>
      <c r="FQA27" s="207"/>
      <c r="FQB27" s="207"/>
      <c r="FQC27" s="208"/>
      <c r="FQD27" s="80"/>
      <c r="FQE27" s="209"/>
      <c r="FQF27" s="207"/>
      <c r="FQG27" s="207"/>
      <c r="FQH27" s="77"/>
      <c r="FQI27" s="210"/>
      <c r="FQJ27" s="207"/>
      <c r="FQK27" s="207"/>
      <c r="FQL27" s="211"/>
      <c r="FQM27" s="26"/>
      <c r="FQN27" s="24"/>
      <c r="FQO27" s="36"/>
      <c r="FQP27" s="24"/>
      <c r="FQQ27" s="26"/>
      <c r="FQR27" s="26"/>
      <c r="FQS27" s="205"/>
      <c r="FQT27" s="24"/>
      <c r="FQU27" s="36"/>
      <c r="FQV27" s="24"/>
      <c r="FQW27" s="26"/>
      <c r="FQX27" s="26"/>
      <c r="FQY27" s="205"/>
      <c r="FQZ27" s="205"/>
      <c r="FRA27" s="206"/>
      <c r="FRB27" s="205"/>
      <c r="FRC27" s="24"/>
      <c r="FRF27" s="207"/>
      <c r="FRG27" s="207"/>
      <c r="FRH27" s="208"/>
      <c r="FRI27" s="80"/>
      <c r="FRJ27" s="209"/>
      <c r="FRK27" s="207"/>
      <c r="FRL27" s="207"/>
      <c r="FRM27" s="77"/>
      <c r="FRN27" s="210"/>
      <c r="FRO27" s="207"/>
      <c r="FRP27" s="207"/>
      <c r="FRQ27" s="211"/>
      <c r="FRR27" s="26"/>
      <c r="FRS27" s="24"/>
      <c r="FRT27" s="36"/>
      <c r="FRU27" s="24"/>
      <c r="FRV27" s="26"/>
      <c r="FRW27" s="26"/>
      <c r="FRX27" s="205"/>
      <c r="FRY27" s="24"/>
      <c r="FRZ27" s="36"/>
      <c r="FSA27" s="24"/>
      <c r="FSB27" s="26"/>
      <c r="FSC27" s="26"/>
      <c r="FSD27" s="205"/>
      <c r="FSE27" s="205"/>
      <c r="FSF27" s="206"/>
      <c r="FSG27" s="205"/>
      <c r="FSH27" s="24"/>
      <c r="FSK27" s="207"/>
      <c r="FSL27" s="207"/>
      <c r="FSM27" s="208"/>
      <c r="FSN27" s="80"/>
      <c r="FSO27" s="209"/>
      <c r="FSP27" s="207"/>
      <c r="FSQ27" s="207"/>
      <c r="FSR27" s="77"/>
      <c r="FSS27" s="210"/>
      <c r="FST27" s="207"/>
      <c r="FSU27" s="207"/>
      <c r="FSV27" s="211"/>
      <c r="FSW27" s="26"/>
      <c r="FSX27" s="24"/>
      <c r="FSY27" s="36"/>
      <c r="FSZ27" s="24"/>
      <c r="FTA27" s="26"/>
      <c r="FTB27" s="26"/>
      <c r="FTC27" s="205"/>
      <c r="FTD27" s="24"/>
      <c r="FTE27" s="36"/>
      <c r="FTF27" s="24"/>
      <c r="FTG27" s="26"/>
      <c r="FTH27" s="26"/>
      <c r="FTI27" s="205"/>
      <c r="FTJ27" s="205"/>
      <c r="FTK27" s="206"/>
      <c r="FTL27" s="205"/>
      <c r="FTM27" s="24"/>
      <c r="FTP27" s="207"/>
      <c r="FTQ27" s="207"/>
      <c r="FTR27" s="208"/>
      <c r="FTS27" s="80"/>
      <c r="FTT27" s="209"/>
      <c r="FTU27" s="207"/>
      <c r="FTV27" s="207"/>
      <c r="FTW27" s="77"/>
      <c r="FTX27" s="210"/>
      <c r="FTY27" s="207"/>
      <c r="FTZ27" s="207"/>
      <c r="FUA27" s="211"/>
      <c r="FUB27" s="26"/>
      <c r="FUC27" s="24"/>
      <c r="FUD27" s="36"/>
      <c r="FUE27" s="24"/>
      <c r="FUF27" s="26"/>
      <c r="FUG27" s="26"/>
      <c r="FUH27" s="205"/>
      <c r="FUI27" s="24"/>
      <c r="FUJ27" s="36"/>
      <c r="FUK27" s="24"/>
      <c r="FUL27" s="26"/>
      <c r="FUM27" s="26"/>
      <c r="FUN27" s="205"/>
      <c r="FUO27" s="205"/>
      <c r="FUP27" s="206"/>
      <c r="FUQ27" s="205"/>
      <c r="FUR27" s="24"/>
      <c r="FUU27" s="207"/>
      <c r="FUV27" s="207"/>
      <c r="FUW27" s="208"/>
      <c r="FUX27" s="80"/>
      <c r="FUY27" s="209"/>
      <c r="FUZ27" s="207"/>
      <c r="FVA27" s="207"/>
      <c r="FVB27" s="77"/>
      <c r="FVC27" s="210"/>
      <c r="FVD27" s="207"/>
      <c r="FVE27" s="207"/>
      <c r="FVF27" s="211"/>
      <c r="FVG27" s="26"/>
      <c r="FVH27" s="24"/>
      <c r="FVI27" s="36"/>
      <c r="FVJ27" s="24"/>
      <c r="FVK27" s="26"/>
      <c r="FVL27" s="26"/>
      <c r="FVM27" s="205"/>
      <c r="FVN27" s="24"/>
      <c r="FVO27" s="36"/>
      <c r="FVP27" s="24"/>
      <c r="FVQ27" s="26"/>
      <c r="FVR27" s="26"/>
      <c r="FVS27" s="205"/>
      <c r="FVT27" s="205"/>
      <c r="FVU27" s="206"/>
      <c r="FVV27" s="205"/>
      <c r="FVW27" s="24"/>
      <c r="FVZ27" s="207"/>
      <c r="FWA27" s="207"/>
      <c r="FWB27" s="208"/>
      <c r="FWC27" s="80"/>
      <c r="FWD27" s="209"/>
      <c r="FWE27" s="207"/>
      <c r="FWF27" s="207"/>
      <c r="FWG27" s="77"/>
      <c r="FWH27" s="210"/>
      <c r="FWI27" s="207"/>
      <c r="FWJ27" s="207"/>
      <c r="FWK27" s="211"/>
      <c r="FWL27" s="26"/>
      <c r="FWM27" s="24"/>
      <c r="FWN27" s="36"/>
      <c r="FWO27" s="24"/>
      <c r="FWP27" s="26"/>
      <c r="FWQ27" s="26"/>
      <c r="FWR27" s="205"/>
      <c r="FWS27" s="24"/>
      <c r="FWT27" s="36"/>
      <c r="FWU27" s="24"/>
      <c r="FWV27" s="26"/>
      <c r="FWW27" s="26"/>
      <c r="FWX27" s="205"/>
      <c r="FWY27" s="205"/>
      <c r="FWZ27" s="206"/>
      <c r="FXA27" s="205"/>
      <c r="FXB27" s="24"/>
      <c r="FXE27" s="207"/>
      <c r="FXF27" s="207"/>
      <c r="FXG27" s="208"/>
      <c r="FXH27" s="80"/>
      <c r="FXI27" s="209"/>
      <c r="FXJ27" s="207"/>
      <c r="FXK27" s="207"/>
      <c r="FXL27" s="77"/>
      <c r="FXM27" s="210"/>
      <c r="FXN27" s="207"/>
      <c r="FXO27" s="207"/>
      <c r="FXP27" s="211"/>
      <c r="FXQ27" s="26"/>
      <c r="FXR27" s="24"/>
      <c r="FXS27" s="36"/>
      <c r="FXT27" s="24"/>
      <c r="FXU27" s="26"/>
      <c r="FXV27" s="26"/>
      <c r="FXW27" s="205"/>
      <c r="FXX27" s="24"/>
      <c r="FXY27" s="36"/>
      <c r="FXZ27" s="24"/>
      <c r="FYA27" s="26"/>
      <c r="FYB27" s="26"/>
      <c r="FYC27" s="205"/>
      <c r="FYD27" s="205"/>
      <c r="FYE27" s="206"/>
      <c r="FYF27" s="205"/>
      <c r="FYG27" s="24"/>
      <c r="FYJ27" s="207"/>
      <c r="FYK27" s="207"/>
      <c r="FYL27" s="208"/>
      <c r="FYM27" s="80"/>
      <c r="FYN27" s="209"/>
      <c r="FYO27" s="207"/>
      <c r="FYP27" s="207"/>
      <c r="FYQ27" s="77"/>
      <c r="FYR27" s="210"/>
      <c r="FYS27" s="207"/>
      <c r="FYT27" s="207"/>
      <c r="FYU27" s="211"/>
      <c r="FYV27" s="26"/>
      <c r="FYW27" s="24"/>
      <c r="FYX27" s="36"/>
      <c r="FYY27" s="24"/>
      <c r="FYZ27" s="26"/>
      <c r="FZA27" s="26"/>
      <c r="FZB27" s="205"/>
      <c r="FZC27" s="24"/>
      <c r="FZD27" s="36"/>
      <c r="FZE27" s="24"/>
      <c r="FZF27" s="26"/>
      <c r="FZG27" s="26"/>
      <c r="FZH27" s="205"/>
      <c r="FZI27" s="205"/>
      <c r="FZJ27" s="206"/>
      <c r="FZK27" s="205"/>
      <c r="FZL27" s="24"/>
      <c r="FZO27" s="207"/>
      <c r="FZP27" s="207"/>
      <c r="FZQ27" s="208"/>
      <c r="FZR27" s="80"/>
      <c r="FZS27" s="209"/>
      <c r="FZT27" s="207"/>
      <c r="FZU27" s="207"/>
      <c r="FZV27" s="77"/>
      <c r="FZW27" s="210"/>
      <c r="FZX27" s="207"/>
      <c r="FZY27" s="207"/>
      <c r="FZZ27" s="211"/>
      <c r="GAA27" s="26"/>
      <c r="GAB27" s="24"/>
      <c r="GAC27" s="36"/>
      <c r="GAD27" s="24"/>
      <c r="GAE27" s="26"/>
      <c r="GAF27" s="26"/>
      <c r="GAG27" s="205"/>
      <c r="GAH27" s="24"/>
      <c r="GAI27" s="36"/>
      <c r="GAJ27" s="24"/>
      <c r="GAK27" s="26"/>
      <c r="GAL27" s="26"/>
      <c r="GAM27" s="205"/>
      <c r="GAN27" s="205"/>
      <c r="GAO27" s="206"/>
      <c r="GAP27" s="205"/>
      <c r="GAQ27" s="24"/>
      <c r="GAT27" s="207"/>
      <c r="GAU27" s="207"/>
      <c r="GAV27" s="208"/>
      <c r="GAW27" s="80"/>
      <c r="GAX27" s="209"/>
      <c r="GAY27" s="207"/>
      <c r="GAZ27" s="207"/>
      <c r="GBA27" s="77"/>
      <c r="GBB27" s="210"/>
      <c r="GBC27" s="207"/>
      <c r="GBD27" s="207"/>
      <c r="GBE27" s="211"/>
      <c r="GBF27" s="26"/>
      <c r="GBG27" s="24"/>
      <c r="GBH27" s="36"/>
      <c r="GBI27" s="24"/>
      <c r="GBJ27" s="26"/>
      <c r="GBK27" s="26"/>
      <c r="GBL27" s="205"/>
      <c r="GBM27" s="24"/>
      <c r="GBN27" s="36"/>
      <c r="GBO27" s="24"/>
      <c r="GBP27" s="26"/>
      <c r="GBQ27" s="26"/>
      <c r="GBR27" s="205"/>
      <c r="GBS27" s="205"/>
      <c r="GBT27" s="206"/>
      <c r="GBU27" s="205"/>
      <c r="GBV27" s="24"/>
      <c r="GBY27" s="207"/>
      <c r="GBZ27" s="207"/>
      <c r="GCA27" s="208"/>
      <c r="GCB27" s="80"/>
      <c r="GCC27" s="209"/>
      <c r="GCD27" s="207"/>
      <c r="GCE27" s="207"/>
      <c r="GCF27" s="77"/>
      <c r="GCG27" s="210"/>
      <c r="GCH27" s="207"/>
      <c r="GCI27" s="207"/>
      <c r="GCJ27" s="211"/>
      <c r="GCK27" s="26"/>
      <c r="GCL27" s="24"/>
      <c r="GCM27" s="36"/>
      <c r="GCN27" s="24"/>
      <c r="GCO27" s="26"/>
      <c r="GCP27" s="26"/>
      <c r="GCQ27" s="205"/>
      <c r="GCR27" s="24"/>
      <c r="GCS27" s="36"/>
      <c r="GCT27" s="24"/>
      <c r="GCU27" s="26"/>
      <c r="GCV27" s="26"/>
      <c r="GCW27" s="205"/>
      <c r="GCX27" s="205"/>
      <c r="GCY27" s="206"/>
      <c r="GCZ27" s="205"/>
      <c r="GDA27" s="24"/>
      <c r="GDD27" s="207"/>
      <c r="GDE27" s="207"/>
      <c r="GDF27" s="208"/>
      <c r="GDG27" s="80"/>
      <c r="GDH27" s="209"/>
      <c r="GDI27" s="207"/>
      <c r="GDJ27" s="207"/>
      <c r="GDK27" s="77"/>
      <c r="GDL27" s="210"/>
      <c r="GDM27" s="207"/>
      <c r="GDN27" s="207"/>
      <c r="GDO27" s="211"/>
      <c r="GDP27" s="26"/>
      <c r="GDQ27" s="24"/>
      <c r="GDR27" s="36"/>
      <c r="GDS27" s="24"/>
      <c r="GDT27" s="26"/>
      <c r="GDU27" s="26"/>
      <c r="GDV27" s="205"/>
      <c r="GDW27" s="24"/>
      <c r="GDX27" s="36"/>
      <c r="GDY27" s="24"/>
      <c r="GDZ27" s="26"/>
      <c r="GEA27" s="26"/>
      <c r="GEB27" s="205"/>
      <c r="GEC27" s="205"/>
      <c r="GED27" s="206"/>
      <c r="GEE27" s="205"/>
      <c r="GEF27" s="24"/>
      <c r="GEI27" s="207"/>
      <c r="GEJ27" s="207"/>
      <c r="GEK27" s="208"/>
      <c r="GEL27" s="80"/>
      <c r="GEM27" s="209"/>
      <c r="GEN27" s="207"/>
      <c r="GEO27" s="207"/>
      <c r="GEP27" s="77"/>
      <c r="GEQ27" s="210"/>
      <c r="GER27" s="207"/>
      <c r="GES27" s="207"/>
      <c r="GET27" s="211"/>
      <c r="GEU27" s="26"/>
      <c r="GEV27" s="24"/>
      <c r="GEW27" s="36"/>
      <c r="GEX27" s="24"/>
      <c r="GEY27" s="26"/>
      <c r="GEZ27" s="26"/>
      <c r="GFA27" s="205"/>
      <c r="GFB27" s="24"/>
      <c r="GFC27" s="36"/>
      <c r="GFD27" s="24"/>
      <c r="GFE27" s="26"/>
      <c r="GFF27" s="26"/>
      <c r="GFG27" s="205"/>
      <c r="GFH27" s="205"/>
      <c r="GFI27" s="206"/>
      <c r="GFJ27" s="205"/>
      <c r="GFK27" s="24"/>
      <c r="GFN27" s="207"/>
      <c r="GFO27" s="207"/>
      <c r="GFP27" s="208"/>
      <c r="GFQ27" s="80"/>
      <c r="GFR27" s="209"/>
      <c r="GFS27" s="207"/>
      <c r="GFT27" s="207"/>
      <c r="GFU27" s="77"/>
      <c r="GFV27" s="210"/>
      <c r="GFW27" s="207"/>
      <c r="GFX27" s="207"/>
      <c r="GFY27" s="211"/>
      <c r="GFZ27" s="26"/>
      <c r="GGA27" s="24"/>
      <c r="GGB27" s="36"/>
      <c r="GGC27" s="24"/>
      <c r="GGD27" s="26"/>
      <c r="GGE27" s="26"/>
      <c r="GGF27" s="205"/>
      <c r="GGG27" s="24"/>
      <c r="GGH27" s="36"/>
      <c r="GGI27" s="24"/>
      <c r="GGJ27" s="26"/>
      <c r="GGK27" s="26"/>
      <c r="GGL27" s="205"/>
      <c r="GGM27" s="205"/>
      <c r="GGN27" s="206"/>
      <c r="GGO27" s="205"/>
      <c r="GGP27" s="24"/>
      <c r="GGS27" s="207"/>
      <c r="GGT27" s="207"/>
      <c r="GGU27" s="208"/>
      <c r="GGV27" s="80"/>
      <c r="GGW27" s="209"/>
      <c r="GGX27" s="207"/>
      <c r="GGY27" s="207"/>
      <c r="GGZ27" s="77"/>
      <c r="GHA27" s="210"/>
      <c r="GHB27" s="207"/>
      <c r="GHC27" s="207"/>
      <c r="GHD27" s="211"/>
      <c r="GHE27" s="26"/>
      <c r="GHF27" s="24"/>
      <c r="GHG27" s="36"/>
      <c r="GHH27" s="24"/>
      <c r="GHI27" s="26"/>
      <c r="GHJ27" s="26"/>
      <c r="GHK27" s="205"/>
      <c r="GHL27" s="24"/>
      <c r="GHM27" s="36"/>
      <c r="GHN27" s="24"/>
      <c r="GHO27" s="26"/>
      <c r="GHP27" s="26"/>
      <c r="GHQ27" s="205"/>
      <c r="GHR27" s="205"/>
      <c r="GHS27" s="206"/>
      <c r="GHT27" s="205"/>
      <c r="GHU27" s="24"/>
      <c r="GHX27" s="207"/>
      <c r="GHY27" s="207"/>
      <c r="GHZ27" s="208"/>
      <c r="GIA27" s="80"/>
      <c r="GIB27" s="209"/>
      <c r="GIC27" s="207"/>
      <c r="GID27" s="207"/>
      <c r="GIE27" s="77"/>
      <c r="GIF27" s="210"/>
      <c r="GIG27" s="207"/>
      <c r="GIH27" s="207"/>
      <c r="GII27" s="211"/>
      <c r="GIJ27" s="26"/>
      <c r="GIK27" s="24"/>
      <c r="GIL27" s="36"/>
      <c r="GIM27" s="24"/>
      <c r="GIN27" s="26"/>
      <c r="GIO27" s="26"/>
      <c r="GIP27" s="205"/>
      <c r="GIQ27" s="24"/>
      <c r="GIR27" s="36"/>
      <c r="GIS27" s="24"/>
      <c r="GIT27" s="26"/>
      <c r="GIU27" s="26"/>
      <c r="GIV27" s="205"/>
      <c r="GIW27" s="205"/>
      <c r="GIX27" s="206"/>
      <c r="GIY27" s="205"/>
      <c r="GIZ27" s="24"/>
      <c r="GJC27" s="207"/>
      <c r="GJD27" s="207"/>
      <c r="GJE27" s="208"/>
      <c r="GJF27" s="80"/>
      <c r="GJG27" s="209"/>
      <c r="GJH27" s="207"/>
      <c r="GJI27" s="207"/>
      <c r="GJJ27" s="77"/>
      <c r="GJK27" s="210"/>
      <c r="GJL27" s="207"/>
      <c r="GJM27" s="207"/>
      <c r="GJN27" s="211"/>
      <c r="GJO27" s="26"/>
      <c r="GJP27" s="24"/>
      <c r="GJQ27" s="36"/>
      <c r="GJR27" s="24"/>
      <c r="GJS27" s="26"/>
      <c r="GJT27" s="26"/>
      <c r="GJU27" s="205"/>
      <c r="GJV27" s="24"/>
      <c r="GJW27" s="36"/>
      <c r="GJX27" s="24"/>
      <c r="GJY27" s="26"/>
      <c r="GJZ27" s="26"/>
      <c r="GKA27" s="205"/>
      <c r="GKB27" s="205"/>
      <c r="GKC27" s="206"/>
      <c r="GKD27" s="205"/>
      <c r="GKE27" s="24"/>
      <c r="GKH27" s="207"/>
      <c r="GKI27" s="207"/>
      <c r="GKJ27" s="208"/>
      <c r="GKK27" s="80"/>
      <c r="GKL27" s="209"/>
      <c r="GKM27" s="207"/>
      <c r="GKN27" s="207"/>
      <c r="GKO27" s="77"/>
      <c r="GKP27" s="210"/>
      <c r="GKQ27" s="207"/>
      <c r="GKR27" s="207"/>
      <c r="GKS27" s="211"/>
      <c r="GKT27" s="26"/>
      <c r="GKU27" s="24"/>
      <c r="GKV27" s="36"/>
      <c r="GKW27" s="24"/>
      <c r="GKX27" s="26"/>
      <c r="GKY27" s="26"/>
      <c r="GKZ27" s="205"/>
      <c r="GLA27" s="24"/>
      <c r="GLB27" s="36"/>
      <c r="GLC27" s="24"/>
      <c r="GLD27" s="26"/>
      <c r="GLE27" s="26"/>
      <c r="GLF27" s="205"/>
      <c r="GLG27" s="205"/>
      <c r="GLH27" s="206"/>
      <c r="GLI27" s="205"/>
      <c r="GLJ27" s="24"/>
      <c r="GLM27" s="207"/>
      <c r="GLN27" s="207"/>
      <c r="GLO27" s="208"/>
      <c r="GLP27" s="80"/>
      <c r="GLQ27" s="209"/>
      <c r="GLR27" s="207"/>
      <c r="GLS27" s="207"/>
      <c r="GLT27" s="77"/>
      <c r="GLU27" s="210"/>
      <c r="GLV27" s="207"/>
      <c r="GLW27" s="207"/>
      <c r="GLX27" s="211"/>
      <c r="GLY27" s="26"/>
      <c r="GLZ27" s="24"/>
      <c r="GMA27" s="36"/>
      <c r="GMB27" s="24"/>
      <c r="GMC27" s="26"/>
      <c r="GMD27" s="26"/>
      <c r="GME27" s="205"/>
      <c r="GMF27" s="24"/>
      <c r="GMG27" s="36"/>
      <c r="GMH27" s="24"/>
      <c r="GMI27" s="26"/>
      <c r="GMJ27" s="26"/>
      <c r="GMK27" s="205"/>
      <c r="GML27" s="205"/>
      <c r="GMM27" s="206"/>
      <c r="GMN27" s="205"/>
      <c r="GMO27" s="24"/>
      <c r="GMR27" s="207"/>
      <c r="GMS27" s="207"/>
      <c r="GMT27" s="208"/>
      <c r="GMU27" s="80"/>
      <c r="GMV27" s="209"/>
      <c r="GMW27" s="207"/>
      <c r="GMX27" s="207"/>
      <c r="GMY27" s="77"/>
      <c r="GMZ27" s="210"/>
      <c r="GNA27" s="207"/>
      <c r="GNB27" s="207"/>
      <c r="GNC27" s="211"/>
      <c r="GND27" s="26"/>
      <c r="GNE27" s="24"/>
      <c r="GNF27" s="36"/>
      <c r="GNG27" s="24"/>
      <c r="GNH27" s="26"/>
      <c r="GNI27" s="26"/>
      <c r="GNJ27" s="205"/>
      <c r="GNK27" s="24"/>
      <c r="GNL27" s="36"/>
      <c r="GNM27" s="24"/>
      <c r="GNN27" s="26"/>
      <c r="GNO27" s="26"/>
      <c r="GNP27" s="205"/>
      <c r="GNQ27" s="205"/>
      <c r="GNR27" s="206"/>
      <c r="GNS27" s="205"/>
      <c r="GNT27" s="24"/>
      <c r="GNW27" s="207"/>
      <c r="GNX27" s="207"/>
      <c r="GNY27" s="208"/>
      <c r="GNZ27" s="80"/>
      <c r="GOA27" s="209"/>
      <c r="GOB27" s="207"/>
      <c r="GOC27" s="207"/>
      <c r="GOD27" s="77"/>
      <c r="GOE27" s="210"/>
      <c r="GOF27" s="207"/>
      <c r="GOG27" s="207"/>
      <c r="GOH27" s="211"/>
      <c r="GOI27" s="26"/>
      <c r="GOJ27" s="24"/>
      <c r="GOK27" s="36"/>
      <c r="GOL27" s="24"/>
      <c r="GOM27" s="26"/>
      <c r="GON27" s="26"/>
      <c r="GOO27" s="205"/>
      <c r="GOP27" s="24"/>
      <c r="GOQ27" s="36"/>
      <c r="GOR27" s="24"/>
      <c r="GOS27" s="26"/>
      <c r="GOT27" s="26"/>
      <c r="GOU27" s="205"/>
      <c r="GOV27" s="205"/>
      <c r="GOW27" s="206"/>
      <c r="GOX27" s="205"/>
      <c r="GOY27" s="24"/>
      <c r="GPB27" s="207"/>
      <c r="GPC27" s="207"/>
      <c r="GPD27" s="208"/>
      <c r="GPE27" s="80"/>
      <c r="GPF27" s="209"/>
      <c r="GPG27" s="207"/>
      <c r="GPH27" s="207"/>
      <c r="GPI27" s="77"/>
      <c r="GPJ27" s="210"/>
      <c r="GPK27" s="207"/>
      <c r="GPL27" s="207"/>
      <c r="GPM27" s="211"/>
      <c r="GPN27" s="26"/>
      <c r="GPO27" s="24"/>
      <c r="GPP27" s="36"/>
      <c r="GPQ27" s="24"/>
      <c r="GPR27" s="26"/>
      <c r="GPS27" s="26"/>
      <c r="GPT27" s="205"/>
      <c r="GPU27" s="24"/>
      <c r="GPV27" s="36"/>
      <c r="GPW27" s="24"/>
      <c r="GPX27" s="26"/>
      <c r="GPY27" s="26"/>
      <c r="GPZ27" s="205"/>
      <c r="GQA27" s="205"/>
      <c r="GQB27" s="206"/>
      <c r="GQC27" s="205"/>
      <c r="GQD27" s="24"/>
      <c r="GQG27" s="207"/>
      <c r="GQH27" s="207"/>
      <c r="GQI27" s="208"/>
      <c r="GQJ27" s="80"/>
      <c r="GQK27" s="209"/>
      <c r="GQL27" s="207"/>
      <c r="GQM27" s="207"/>
      <c r="GQN27" s="77"/>
      <c r="GQO27" s="210"/>
      <c r="GQP27" s="207"/>
      <c r="GQQ27" s="207"/>
      <c r="GQR27" s="211"/>
      <c r="GQS27" s="26"/>
      <c r="GQT27" s="24"/>
      <c r="GQU27" s="36"/>
      <c r="GQV27" s="24"/>
      <c r="GQW27" s="26"/>
      <c r="GQX27" s="26"/>
      <c r="GQY27" s="205"/>
      <c r="GQZ27" s="24"/>
      <c r="GRA27" s="36"/>
      <c r="GRB27" s="24"/>
      <c r="GRC27" s="26"/>
      <c r="GRD27" s="26"/>
      <c r="GRE27" s="205"/>
      <c r="GRF27" s="205"/>
      <c r="GRG27" s="206"/>
      <c r="GRH27" s="205"/>
      <c r="GRI27" s="24"/>
      <c r="GRL27" s="207"/>
      <c r="GRM27" s="207"/>
      <c r="GRN27" s="208"/>
      <c r="GRO27" s="80"/>
      <c r="GRP27" s="209"/>
      <c r="GRQ27" s="207"/>
      <c r="GRR27" s="207"/>
      <c r="GRS27" s="77"/>
      <c r="GRT27" s="210"/>
      <c r="GRU27" s="207"/>
      <c r="GRV27" s="207"/>
      <c r="GRW27" s="211"/>
      <c r="GRX27" s="26"/>
      <c r="GRY27" s="24"/>
      <c r="GRZ27" s="36"/>
      <c r="GSA27" s="24"/>
      <c r="GSB27" s="26"/>
      <c r="GSC27" s="26"/>
      <c r="GSD27" s="205"/>
      <c r="GSE27" s="24"/>
      <c r="GSF27" s="36"/>
      <c r="GSG27" s="24"/>
      <c r="GSH27" s="26"/>
      <c r="GSI27" s="26"/>
      <c r="GSJ27" s="205"/>
      <c r="GSK27" s="205"/>
      <c r="GSL27" s="206"/>
      <c r="GSM27" s="205"/>
      <c r="GSN27" s="24"/>
      <c r="GSQ27" s="207"/>
      <c r="GSR27" s="207"/>
      <c r="GSS27" s="208"/>
      <c r="GST27" s="80"/>
      <c r="GSU27" s="209"/>
      <c r="GSV27" s="207"/>
      <c r="GSW27" s="207"/>
      <c r="GSX27" s="77"/>
      <c r="GSY27" s="210"/>
      <c r="GSZ27" s="207"/>
      <c r="GTA27" s="207"/>
      <c r="GTB27" s="211"/>
      <c r="GTC27" s="26"/>
      <c r="GTD27" s="24"/>
      <c r="GTE27" s="36"/>
      <c r="GTF27" s="24"/>
      <c r="GTG27" s="26"/>
      <c r="GTH27" s="26"/>
      <c r="GTI27" s="205"/>
      <c r="GTJ27" s="24"/>
      <c r="GTK27" s="36"/>
      <c r="GTL27" s="24"/>
      <c r="GTM27" s="26"/>
      <c r="GTN27" s="26"/>
      <c r="GTO27" s="205"/>
      <c r="GTP27" s="205"/>
      <c r="GTQ27" s="206"/>
      <c r="GTR27" s="205"/>
      <c r="GTS27" s="24"/>
      <c r="GTV27" s="207"/>
      <c r="GTW27" s="207"/>
      <c r="GTX27" s="208"/>
      <c r="GTY27" s="80"/>
      <c r="GTZ27" s="209"/>
      <c r="GUA27" s="207"/>
      <c r="GUB27" s="207"/>
      <c r="GUC27" s="77"/>
      <c r="GUD27" s="210"/>
      <c r="GUE27" s="207"/>
      <c r="GUF27" s="207"/>
      <c r="GUG27" s="211"/>
      <c r="GUH27" s="26"/>
      <c r="GUI27" s="24"/>
      <c r="GUJ27" s="36"/>
      <c r="GUK27" s="24"/>
      <c r="GUL27" s="26"/>
      <c r="GUM27" s="26"/>
      <c r="GUN27" s="205"/>
      <c r="GUO27" s="24"/>
      <c r="GUP27" s="36"/>
      <c r="GUQ27" s="24"/>
      <c r="GUR27" s="26"/>
      <c r="GUS27" s="26"/>
      <c r="GUT27" s="205"/>
      <c r="GUU27" s="205"/>
      <c r="GUV27" s="206"/>
      <c r="GUW27" s="205"/>
      <c r="GUX27" s="24"/>
      <c r="GVA27" s="207"/>
      <c r="GVB27" s="207"/>
      <c r="GVC27" s="208"/>
      <c r="GVD27" s="80"/>
      <c r="GVE27" s="209"/>
      <c r="GVF27" s="207"/>
      <c r="GVG27" s="207"/>
      <c r="GVH27" s="77"/>
      <c r="GVI27" s="210"/>
      <c r="GVJ27" s="207"/>
      <c r="GVK27" s="207"/>
      <c r="GVL27" s="211"/>
      <c r="GVM27" s="26"/>
      <c r="GVN27" s="24"/>
      <c r="GVO27" s="36"/>
      <c r="GVP27" s="24"/>
      <c r="GVQ27" s="26"/>
      <c r="GVR27" s="26"/>
      <c r="GVS27" s="205"/>
      <c r="GVT27" s="24"/>
      <c r="GVU27" s="36"/>
      <c r="GVV27" s="24"/>
      <c r="GVW27" s="26"/>
      <c r="GVX27" s="26"/>
      <c r="GVY27" s="205"/>
      <c r="GVZ27" s="205"/>
      <c r="GWA27" s="206"/>
      <c r="GWB27" s="205"/>
      <c r="GWC27" s="24"/>
      <c r="GWF27" s="207"/>
      <c r="GWG27" s="207"/>
      <c r="GWH27" s="208"/>
      <c r="GWI27" s="80"/>
      <c r="GWJ27" s="209"/>
      <c r="GWK27" s="207"/>
      <c r="GWL27" s="207"/>
      <c r="GWM27" s="77"/>
      <c r="GWN27" s="210"/>
      <c r="GWO27" s="207"/>
      <c r="GWP27" s="207"/>
      <c r="GWQ27" s="211"/>
      <c r="GWR27" s="26"/>
      <c r="GWS27" s="24"/>
      <c r="GWT27" s="36"/>
      <c r="GWU27" s="24"/>
      <c r="GWV27" s="26"/>
      <c r="GWW27" s="26"/>
      <c r="GWX27" s="205"/>
      <c r="GWY27" s="24"/>
      <c r="GWZ27" s="36"/>
      <c r="GXA27" s="24"/>
      <c r="GXB27" s="26"/>
      <c r="GXC27" s="26"/>
      <c r="GXD27" s="205"/>
      <c r="GXE27" s="205"/>
      <c r="GXF27" s="206"/>
      <c r="GXG27" s="205"/>
      <c r="GXH27" s="24"/>
      <c r="GXK27" s="207"/>
      <c r="GXL27" s="207"/>
      <c r="GXM27" s="208"/>
      <c r="GXN27" s="80"/>
      <c r="GXO27" s="209"/>
      <c r="GXP27" s="207"/>
      <c r="GXQ27" s="207"/>
      <c r="GXR27" s="77"/>
      <c r="GXS27" s="210"/>
      <c r="GXT27" s="207"/>
      <c r="GXU27" s="207"/>
      <c r="GXV27" s="211"/>
      <c r="GXW27" s="26"/>
      <c r="GXX27" s="24"/>
      <c r="GXY27" s="36"/>
      <c r="GXZ27" s="24"/>
      <c r="GYA27" s="26"/>
      <c r="GYB27" s="26"/>
      <c r="GYC27" s="205"/>
      <c r="GYD27" s="24"/>
      <c r="GYE27" s="36"/>
      <c r="GYF27" s="24"/>
      <c r="GYG27" s="26"/>
      <c r="GYH27" s="26"/>
      <c r="GYI27" s="205"/>
      <c r="GYJ27" s="205"/>
      <c r="GYK27" s="206"/>
      <c r="GYL27" s="205"/>
      <c r="GYM27" s="24"/>
      <c r="GYP27" s="207"/>
      <c r="GYQ27" s="207"/>
      <c r="GYR27" s="208"/>
      <c r="GYS27" s="80"/>
      <c r="GYT27" s="209"/>
      <c r="GYU27" s="207"/>
      <c r="GYV27" s="207"/>
      <c r="GYW27" s="77"/>
      <c r="GYX27" s="210"/>
      <c r="GYY27" s="207"/>
      <c r="GYZ27" s="207"/>
      <c r="GZA27" s="211"/>
      <c r="GZB27" s="26"/>
      <c r="GZC27" s="24"/>
      <c r="GZD27" s="36"/>
      <c r="GZE27" s="24"/>
      <c r="GZF27" s="26"/>
      <c r="GZG27" s="26"/>
      <c r="GZH27" s="205"/>
      <c r="GZI27" s="24"/>
      <c r="GZJ27" s="36"/>
      <c r="GZK27" s="24"/>
      <c r="GZL27" s="26"/>
      <c r="GZM27" s="26"/>
      <c r="GZN27" s="205"/>
      <c r="GZO27" s="205"/>
      <c r="GZP27" s="206"/>
      <c r="GZQ27" s="205"/>
      <c r="GZR27" s="24"/>
      <c r="GZU27" s="207"/>
      <c r="GZV27" s="207"/>
      <c r="GZW27" s="208"/>
      <c r="GZX27" s="80"/>
      <c r="GZY27" s="209"/>
      <c r="GZZ27" s="207"/>
      <c r="HAA27" s="207"/>
      <c r="HAB27" s="77"/>
      <c r="HAC27" s="210"/>
      <c r="HAD27" s="207"/>
      <c r="HAE27" s="207"/>
      <c r="HAF27" s="211"/>
      <c r="HAG27" s="26"/>
      <c r="HAH27" s="24"/>
      <c r="HAI27" s="36"/>
      <c r="HAJ27" s="24"/>
      <c r="HAK27" s="26"/>
      <c r="HAL27" s="26"/>
      <c r="HAM27" s="205"/>
      <c r="HAN27" s="24"/>
      <c r="HAO27" s="36"/>
      <c r="HAP27" s="24"/>
      <c r="HAQ27" s="26"/>
      <c r="HAR27" s="26"/>
      <c r="HAS27" s="205"/>
      <c r="HAT27" s="205"/>
      <c r="HAU27" s="206"/>
      <c r="HAV27" s="205"/>
      <c r="HAW27" s="24"/>
      <c r="HAZ27" s="207"/>
      <c r="HBA27" s="207"/>
      <c r="HBB27" s="208"/>
      <c r="HBC27" s="80"/>
      <c r="HBD27" s="209"/>
      <c r="HBE27" s="207"/>
      <c r="HBF27" s="207"/>
      <c r="HBG27" s="77"/>
      <c r="HBH27" s="210"/>
      <c r="HBI27" s="207"/>
      <c r="HBJ27" s="207"/>
      <c r="HBK27" s="211"/>
      <c r="HBL27" s="26"/>
      <c r="HBM27" s="24"/>
      <c r="HBN27" s="36"/>
      <c r="HBO27" s="24"/>
      <c r="HBP27" s="26"/>
      <c r="HBQ27" s="26"/>
      <c r="HBR27" s="205"/>
      <c r="HBS27" s="24"/>
      <c r="HBT27" s="36"/>
      <c r="HBU27" s="24"/>
      <c r="HBV27" s="26"/>
      <c r="HBW27" s="26"/>
      <c r="HBX27" s="205"/>
      <c r="HBY27" s="205"/>
      <c r="HBZ27" s="206"/>
      <c r="HCA27" s="205"/>
      <c r="HCB27" s="24"/>
      <c r="HCE27" s="207"/>
      <c r="HCF27" s="207"/>
      <c r="HCG27" s="208"/>
      <c r="HCH27" s="80"/>
      <c r="HCI27" s="209"/>
      <c r="HCJ27" s="207"/>
      <c r="HCK27" s="207"/>
      <c r="HCL27" s="77"/>
      <c r="HCM27" s="210"/>
      <c r="HCN27" s="207"/>
      <c r="HCO27" s="207"/>
      <c r="HCP27" s="211"/>
      <c r="HCQ27" s="26"/>
      <c r="HCR27" s="24"/>
      <c r="HCS27" s="36"/>
      <c r="HCT27" s="24"/>
      <c r="HCU27" s="26"/>
      <c r="HCV27" s="26"/>
      <c r="HCW27" s="205"/>
      <c r="HCX27" s="24"/>
      <c r="HCY27" s="36"/>
      <c r="HCZ27" s="24"/>
      <c r="HDA27" s="26"/>
      <c r="HDB27" s="26"/>
      <c r="HDC27" s="205"/>
      <c r="HDD27" s="205"/>
      <c r="HDE27" s="206"/>
      <c r="HDF27" s="205"/>
      <c r="HDG27" s="24"/>
      <c r="HDJ27" s="207"/>
      <c r="HDK27" s="207"/>
      <c r="HDL27" s="208"/>
      <c r="HDM27" s="80"/>
      <c r="HDN27" s="209"/>
      <c r="HDO27" s="207"/>
      <c r="HDP27" s="207"/>
      <c r="HDQ27" s="77"/>
      <c r="HDR27" s="210"/>
      <c r="HDS27" s="207"/>
      <c r="HDT27" s="207"/>
      <c r="HDU27" s="211"/>
      <c r="HDV27" s="26"/>
      <c r="HDW27" s="24"/>
      <c r="HDX27" s="36"/>
      <c r="HDY27" s="24"/>
      <c r="HDZ27" s="26"/>
      <c r="HEA27" s="26"/>
      <c r="HEB27" s="205"/>
      <c r="HEC27" s="24"/>
      <c r="HED27" s="36"/>
      <c r="HEE27" s="24"/>
      <c r="HEF27" s="26"/>
      <c r="HEG27" s="26"/>
      <c r="HEH27" s="205"/>
      <c r="HEI27" s="205"/>
      <c r="HEJ27" s="206"/>
      <c r="HEK27" s="205"/>
      <c r="HEL27" s="24"/>
      <c r="HEO27" s="207"/>
      <c r="HEP27" s="207"/>
      <c r="HEQ27" s="208"/>
      <c r="HER27" s="80"/>
      <c r="HES27" s="209"/>
      <c r="HET27" s="207"/>
      <c r="HEU27" s="207"/>
      <c r="HEV27" s="77"/>
      <c r="HEW27" s="210"/>
      <c r="HEX27" s="207"/>
      <c r="HEY27" s="207"/>
      <c r="HEZ27" s="211"/>
      <c r="HFA27" s="26"/>
      <c r="HFB27" s="24"/>
      <c r="HFC27" s="36"/>
      <c r="HFD27" s="24"/>
      <c r="HFE27" s="26"/>
      <c r="HFF27" s="26"/>
      <c r="HFG27" s="205"/>
      <c r="HFH27" s="24"/>
      <c r="HFI27" s="36"/>
      <c r="HFJ27" s="24"/>
      <c r="HFK27" s="26"/>
      <c r="HFL27" s="26"/>
      <c r="HFM27" s="205"/>
      <c r="HFN27" s="205"/>
      <c r="HFO27" s="206"/>
      <c r="HFP27" s="205"/>
      <c r="HFQ27" s="24"/>
      <c r="HFT27" s="207"/>
      <c r="HFU27" s="207"/>
      <c r="HFV27" s="208"/>
      <c r="HFW27" s="80"/>
      <c r="HFX27" s="209"/>
      <c r="HFY27" s="207"/>
      <c r="HFZ27" s="207"/>
      <c r="HGA27" s="77"/>
      <c r="HGB27" s="210"/>
      <c r="HGC27" s="207"/>
      <c r="HGD27" s="207"/>
      <c r="HGE27" s="211"/>
      <c r="HGF27" s="26"/>
      <c r="HGG27" s="24"/>
      <c r="HGH27" s="36"/>
      <c r="HGI27" s="24"/>
      <c r="HGJ27" s="26"/>
      <c r="HGK27" s="26"/>
      <c r="HGL27" s="205"/>
      <c r="HGM27" s="24"/>
      <c r="HGN27" s="36"/>
      <c r="HGO27" s="24"/>
      <c r="HGP27" s="26"/>
      <c r="HGQ27" s="26"/>
      <c r="HGR27" s="205"/>
      <c r="HGS27" s="205"/>
      <c r="HGT27" s="206"/>
      <c r="HGU27" s="205"/>
      <c r="HGV27" s="24"/>
      <c r="HGY27" s="207"/>
      <c r="HGZ27" s="207"/>
      <c r="HHA27" s="208"/>
      <c r="HHB27" s="80"/>
      <c r="HHC27" s="209"/>
      <c r="HHD27" s="207"/>
      <c r="HHE27" s="207"/>
      <c r="HHF27" s="77"/>
      <c r="HHG27" s="210"/>
      <c r="HHH27" s="207"/>
      <c r="HHI27" s="207"/>
      <c r="HHJ27" s="211"/>
      <c r="HHK27" s="26"/>
      <c r="HHL27" s="24"/>
      <c r="HHM27" s="36"/>
      <c r="HHN27" s="24"/>
      <c r="HHO27" s="26"/>
      <c r="HHP27" s="26"/>
      <c r="HHQ27" s="205"/>
      <c r="HHR27" s="24"/>
      <c r="HHS27" s="36"/>
      <c r="HHT27" s="24"/>
      <c r="HHU27" s="26"/>
      <c r="HHV27" s="26"/>
      <c r="HHW27" s="205"/>
      <c r="HHX27" s="205"/>
      <c r="HHY27" s="206"/>
      <c r="HHZ27" s="205"/>
      <c r="HIA27" s="24"/>
      <c r="HID27" s="207"/>
      <c r="HIE27" s="207"/>
      <c r="HIF27" s="208"/>
      <c r="HIG27" s="80"/>
      <c r="HIH27" s="209"/>
      <c r="HII27" s="207"/>
      <c r="HIJ27" s="207"/>
      <c r="HIK27" s="77"/>
      <c r="HIL27" s="210"/>
      <c r="HIM27" s="207"/>
      <c r="HIN27" s="207"/>
      <c r="HIO27" s="211"/>
      <c r="HIP27" s="26"/>
      <c r="HIQ27" s="24"/>
      <c r="HIR27" s="36"/>
      <c r="HIS27" s="24"/>
      <c r="HIT27" s="26"/>
      <c r="HIU27" s="26"/>
      <c r="HIV27" s="205"/>
      <c r="HIW27" s="24"/>
      <c r="HIX27" s="36"/>
      <c r="HIY27" s="24"/>
      <c r="HIZ27" s="26"/>
      <c r="HJA27" s="26"/>
      <c r="HJB27" s="205"/>
      <c r="HJC27" s="205"/>
      <c r="HJD27" s="206"/>
      <c r="HJE27" s="205"/>
      <c r="HJF27" s="24"/>
      <c r="HJI27" s="207"/>
      <c r="HJJ27" s="207"/>
      <c r="HJK27" s="208"/>
      <c r="HJL27" s="80"/>
      <c r="HJM27" s="209"/>
      <c r="HJN27" s="207"/>
      <c r="HJO27" s="207"/>
      <c r="HJP27" s="77"/>
      <c r="HJQ27" s="210"/>
      <c r="HJR27" s="207"/>
      <c r="HJS27" s="207"/>
      <c r="HJT27" s="211"/>
      <c r="HJU27" s="26"/>
      <c r="HJV27" s="24"/>
      <c r="HJW27" s="36"/>
      <c r="HJX27" s="24"/>
      <c r="HJY27" s="26"/>
      <c r="HJZ27" s="26"/>
      <c r="HKA27" s="205"/>
      <c r="HKB27" s="24"/>
      <c r="HKC27" s="36"/>
      <c r="HKD27" s="24"/>
      <c r="HKE27" s="26"/>
      <c r="HKF27" s="26"/>
      <c r="HKG27" s="205"/>
      <c r="HKH27" s="205"/>
      <c r="HKI27" s="206"/>
      <c r="HKJ27" s="205"/>
      <c r="HKK27" s="24"/>
      <c r="HKN27" s="207"/>
      <c r="HKO27" s="207"/>
      <c r="HKP27" s="208"/>
      <c r="HKQ27" s="80"/>
      <c r="HKR27" s="209"/>
      <c r="HKS27" s="207"/>
      <c r="HKT27" s="207"/>
      <c r="HKU27" s="77"/>
      <c r="HKV27" s="210"/>
      <c r="HKW27" s="207"/>
      <c r="HKX27" s="207"/>
      <c r="HKY27" s="211"/>
      <c r="HKZ27" s="26"/>
      <c r="HLA27" s="24"/>
      <c r="HLB27" s="36"/>
      <c r="HLC27" s="24"/>
      <c r="HLD27" s="26"/>
      <c r="HLE27" s="26"/>
      <c r="HLF27" s="205"/>
      <c r="HLG27" s="24"/>
      <c r="HLH27" s="36"/>
      <c r="HLI27" s="24"/>
      <c r="HLJ27" s="26"/>
      <c r="HLK27" s="26"/>
      <c r="HLL27" s="205"/>
      <c r="HLM27" s="205"/>
      <c r="HLN27" s="206"/>
      <c r="HLO27" s="205"/>
      <c r="HLP27" s="24"/>
      <c r="HLS27" s="207"/>
      <c r="HLT27" s="207"/>
      <c r="HLU27" s="208"/>
      <c r="HLV27" s="80"/>
      <c r="HLW27" s="209"/>
      <c r="HLX27" s="207"/>
      <c r="HLY27" s="207"/>
      <c r="HLZ27" s="77"/>
      <c r="HMA27" s="210"/>
      <c r="HMB27" s="207"/>
      <c r="HMC27" s="207"/>
      <c r="HMD27" s="211"/>
      <c r="HME27" s="26"/>
      <c r="HMF27" s="24"/>
      <c r="HMG27" s="36"/>
      <c r="HMH27" s="24"/>
      <c r="HMI27" s="26"/>
      <c r="HMJ27" s="26"/>
      <c r="HMK27" s="205"/>
      <c r="HML27" s="24"/>
      <c r="HMM27" s="36"/>
      <c r="HMN27" s="24"/>
      <c r="HMO27" s="26"/>
      <c r="HMP27" s="26"/>
      <c r="HMQ27" s="205"/>
      <c r="HMR27" s="205"/>
      <c r="HMS27" s="206"/>
      <c r="HMT27" s="205"/>
      <c r="HMU27" s="24"/>
      <c r="HMX27" s="207"/>
      <c r="HMY27" s="207"/>
      <c r="HMZ27" s="208"/>
      <c r="HNA27" s="80"/>
      <c r="HNB27" s="209"/>
      <c r="HNC27" s="207"/>
      <c r="HND27" s="207"/>
      <c r="HNE27" s="77"/>
      <c r="HNF27" s="210"/>
      <c r="HNG27" s="207"/>
      <c r="HNH27" s="207"/>
      <c r="HNI27" s="211"/>
      <c r="HNJ27" s="26"/>
      <c r="HNK27" s="24"/>
      <c r="HNL27" s="36"/>
      <c r="HNM27" s="24"/>
      <c r="HNN27" s="26"/>
      <c r="HNO27" s="26"/>
      <c r="HNP27" s="205"/>
      <c r="HNQ27" s="24"/>
      <c r="HNR27" s="36"/>
      <c r="HNS27" s="24"/>
      <c r="HNT27" s="26"/>
      <c r="HNU27" s="26"/>
      <c r="HNV27" s="205"/>
      <c r="HNW27" s="205"/>
      <c r="HNX27" s="206"/>
      <c r="HNY27" s="205"/>
      <c r="HNZ27" s="24"/>
      <c r="HOC27" s="207"/>
      <c r="HOD27" s="207"/>
      <c r="HOE27" s="208"/>
      <c r="HOF27" s="80"/>
      <c r="HOG27" s="209"/>
      <c r="HOH27" s="207"/>
      <c r="HOI27" s="207"/>
      <c r="HOJ27" s="77"/>
      <c r="HOK27" s="210"/>
      <c r="HOL27" s="207"/>
      <c r="HOM27" s="207"/>
      <c r="HON27" s="211"/>
      <c r="HOO27" s="26"/>
      <c r="HOP27" s="24"/>
      <c r="HOQ27" s="36"/>
      <c r="HOR27" s="24"/>
      <c r="HOS27" s="26"/>
      <c r="HOT27" s="26"/>
      <c r="HOU27" s="205"/>
      <c r="HOV27" s="24"/>
      <c r="HOW27" s="36"/>
      <c r="HOX27" s="24"/>
      <c r="HOY27" s="26"/>
      <c r="HOZ27" s="26"/>
      <c r="HPA27" s="205"/>
      <c r="HPB27" s="205"/>
      <c r="HPC27" s="206"/>
      <c r="HPD27" s="205"/>
      <c r="HPE27" s="24"/>
      <c r="HPH27" s="207"/>
      <c r="HPI27" s="207"/>
      <c r="HPJ27" s="208"/>
      <c r="HPK27" s="80"/>
      <c r="HPL27" s="209"/>
      <c r="HPM27" s="207"/>
      <c r="HPN27" s="207"/>
      <c r="HPO27" s="77"/>
      <c r="HPP27" s="210"/>
      <c r="HPQ27" s="207"/>
      <c r="HPR27" s="207"/>
      <c r="HPS27" s="211"/>
      <c r="HPT27" s="26"/>
      <c r="HPU27" s="24"/>
      <c r="HPV27" s="36"/>
      <c r="HPW27" s="24"/>
      <c r="HPX27" s="26"/>
      <c r="HPY27" s="26"/>
      <c r="HPZ27" s="205"/>
      <c r="HQA27" s="24"/>
      <c r="HQB27" s="36"/>
      <c r="HQC27" s="24"/>
      <c r="HQD27" s="26"/>
      <c r="HQE27" s="26"/>
      <c r="HQF27" s="205"/>
      <c r="HQG27" s="205"/>
      <c r="HQH27" s="206"/>
      <c r="HQI27" s="205"/>
      <c r="HQJ27" s="24"/>
      <c r="HQM27" s="207"/>
      <c r="HQN27" s="207"/>
      <c r="HQO27" s="208"/>
      <c r="HQP27" s="80"/>
      <c r="HQQ27" s="209"/>
      <c r="HQR27" s="207"/>
      <c r="HQS27" s="207"/>
      <c r="HQT27" s="77"/>
      <c r="HQU27" s="210"/>
      <c r="HQV27" s="207"/>
      <c r="HQW27" s="207"/>
      <c r="HQX27" s="211"/>
      <c r="HQY27" s="26"/>
      <c r="HQZ27" s="24"/>
      <c r="HRA27" s="36"/>
      <c r="HRB27" s="24"/>
      <c r="HRC27" s="26"/>
      <c r="HRD27" s="26"/>
      <c r="HRE27" s="205"/>
      <c r="HRF27" s="24"/>
      <c r="HRG27" s="36"/>
      <c r="HRH27" s="24"/>
      <c r="HRI27" s="26"/>
      <c r="HRJ27" s="26"/>
      <c r="HRK27" s="205"/>
      <c r="HRL27" s="205"/>
      <c r="HRM27" s="206"/>
      <c r="HRN27" s="205"/>
      <c r="HRO27" s="24"/>
      <c r="HRR27" s="207"/>
      <c r="HRS27" s="207"/>
      <c r="HRT27" s="208"/>
      <c r="HRU27" s="80"/>
      <c r="HRV27" s="209"/>
      <c r="HRW27" s="207"/>
      <c r="HRX27" s="207"/>
      <c r="HRY27" s="77"/>
      <c r="HRZ27" s="210"/>
      <c r="HSA27" s="207"/>
      <c r="HSB27" s="207"/>
      <c r="HSC27" s="211"/>
      <c r="HSD27" s="26"/>
      <c r="HSE27" s="24"/>
      <c r="HSF27" s="36"/>
      <c r="HSG27" s="24"/>
      <c r="HSH27" s="26"/>
      <c r="HSI27" s="26"/>
      <c r="HSJ27" s="205"/>
      <c r="HSK27" s="24"/>
      <c r="HSL27" s="36"/>
      <c r="HSM27" s="24"/>
      <c r="HSN27" s="26"/>
      <c r="HSO27" s="26"/>
      <c r="HSP27" s="205"/>
      <c r="HSQ27" s="205"/>
      <c r="HSR27" s="206"/>
      <c r="HSS27" s="205"/>
      <c r="HST27" s="24"/>
      <c r="HSW27" s="207"/>
      <c r="HSX27" s="207"/>
      <c r="HSY27" s="208"/>
      <c r="HSZ27" s="80"/>
      <c r="HTA27" s="209"/>
      <c r="HTB27" s="207"/>
      <c r="HTC27" s="207"/>
      <c r="HTD27" s="77"/>
      <c r="HTE27" s="210"/>
      <c r="HTF27" s="207"/>
      <c r="HTG27" s="207"/>
      <c r="HTH27" s="211"/>
      <c r="HTI27" s="26"/>
      <c r="HTJ27" s="24"/>
      <c r="HTK27" s="36"/>
      <c r="HTL27" s="24"/>
      <c r="HTM27" s="26"/>
      <c r="HTN27" s="26"/>
      <c r="HTO27" s="205"/>
      <c r="HTP27" s="24"/>
      <c r="HTQ27" s="36"/>
      <c r="HTR27" s="24"/>
      <c r="HTS27" s="26"/>
      <c r="HTT27" s="26"/>
      <c r="HTU27" s="205"/>
      <c r="HTV27" s="205"/>
      <c r="HTW27" s="206"/>
      <c r="HTX27" s="205"/>
      <c r="HTY27" s="24"/>
      <c r="HUB27" s="207"/>
      <c r="HUC27" s="207"/>
      <c r="HUD27" s="208"/>
      <c r="HUE27" s="80"/>
      <c r="HUF27" s="209"/>
      <c r="HUG27" s="207"/>
      <c r="HUH27" s="207"/>
      <c r="HUI27" s="77"/>
      <c r="HUJ27" s="210"/>
      <c r="HUK27" s="207"/>
      <c r="HUL27" s="207"/>
      <c r="HUM27" s="211"/>
      <c r="HUN27" s="26"/>
      <c r="HUO27" s="24"/>
      <c r="HUP27" s="36"/>
      <c r="HUQ27" s="24"/>
      <c r="HUR27" s="26"/>
      <c r="HUS27" s="26"/>
      <c r="HUT27" s="205"/>
      <c r="HUU27" s="24"/>
      <c r="HUV27" s="36"/>
      <c r="HUW27" s="24"/>
      <c r="HUX27" s="26"/>
      <c r="HUY27" s="26"/>
      <c r="HUZ27" s="205"/>
      <c r="HVA27" s="205"/>
      <c r="HVB27" s="206"/>
      <c r="HVC27" s="205"/>
      <c r="HVD27" s="24"/>
      <c r="HVG27" s="207"/>
      <c r="HVH27" s="207"/>
      <c r="HVI27" s="208"/>
      <c r="HVJ27" s="80"/>
      <c r="HVK27" s="209"/>
      <c r="HVL27" s="207"/>
      <c r="HVM27" s="207"/>
      <c r="HVN27" s="77"/>
      <c r="HVO27" s="210"/>
      <c r="HVP27" s="207"/>
      <c r="HVQ27" s="207"/>
      <c r="HVR27" s="211"/>
      <c r="HVS27" s="26"/>
      <c r="HVT27" s="24"/>
      <c r="HVU27" s="36"/>
      <c r="HVV27" s="24"/>
      <c r="HVW27" s="26"/>
      <c r="HVX27" s="26"/>
      <c r="HVY27" s="205"/>
      <c r="HVZ27" s="24"/>
      <c r="HWA27" s="36"/>
      <c r="HWB27" s="24"/>
      <c r="HWC27" s="26"/>
      <c r="HWD27" s="26"/>
      <c r="HWE27" s="205"/>
      <c r="HWF27" s="205"/>
      <c r="HWG27" s="206"/>
      <c r="HWH27" s="205"/>
      <c r="HWI27" s="24"/>
      <c r="HWL27" s="207"/>
      <c r="HWM27" s="207"/>
      <c r="HWN27" s="208"/>
      <c r="HWO27" s="80"/>
      <c r="HWP27" s="209"/>
      <c r="HWQ27" s="207"/>
      <c r="HWR27" s="207"/>
      <c r="HWS27" s="77"/>
      <c r="HWT27" s="210"/>
      <c r="HWU27" s="207"/>
      <c r="HWV27" s="207"/>
      <c r="HWW27" s="211"/>
      <c r="HWX27" s="26"/>
      <c r="HWY27" s="24"/>
      <c r="HWZ27" s="36"/>
      <c r="HXA27" s="24"/>
      <c r="HXB27" s="26"/>
      <c r="HXC27" s="26"/>
      <c r="HXD27" s="205"/>
      <c r="HXE27" s="24"/>
      <c r="HXF27" s="36"/>
      <c r="HXG27" s="24"/>
      <c r="HXH27" s="26"/>
      <c r="HXI27" s="26"/>
      <c r="HXJ27" s="205"/>
      <c r="HXK27" s="205"/>
      <c r="HXL27" s="206"/>
      <c r="HXM27" s="205"/>
      <c r="HXN27" s="24"/>
      <c r="HXQ27" s="207"/>
      <c r="HXR27" s="207"/>
      <c r="HXS27" s="208"/>
      <c r="HXT27" s="80"/>
      <c r="HXU27" s="209"/>
      <c r="HXV27" s="207"/>
      <c r="HXW27" s="207"/>
      <c r="HXX27" s="77"/>
      <c r="HXY27" s="210"/>
      <c r="HXZ27" s="207"/>
      <c r="HYA27" s="207"/>
      <c r="HYB27" s="211"/>
      <c r="HYC27" s="26"/>
      <c r="HYD27" s="24"/>
      <c r="HYE27" s="36"/>
      <c r="HYF27" s="24"/>
      <c r="HYG27" s="26"/>
      <c r="HYH27" s="26"/>
      <c r="HYI27" s="205"/>
      <c r="HYJ27" s="24"/>
      <c r="HYK27" s="36"/>
      <c r="HYL27" s="24"/>
      <c r="HYM27" s="26"/>
      <c r="HYN27" s="26"/>
      <c r="HYO27" s="205"/>
      <c r="HYP27" s="205"/>
      <c r="HYQ27" s="206"/>
      <c r="HYR27" s="205"/>
      <c r="HYS27" s="24"/>
      <c r="HYV27" s="207"/>
      <c r="HYW27" s="207"/>
      <c r="HYX27" s="208"/>
      <c r="HYY27" s="80"/>
      <c r="HYZ27" s="209"/>
      <c r="HZA27" s="207"/>
      <c r="HZB27" s="207"/>
      <c r="HZC27" s="77"/>
      <c r="HZD27" s="210"/>
      <c r="HZE27" s="207"/>
      <c r="HZF27" s="207"/>
      <c r="HZG27" s="211"/>
      <c r="HZH27" s="26"/>
      <c r="HZI27" s="24"/>
      <c r="HZJ27" s="36"/>
      <c r="HZK27" s="24"/>
      <c r="HZL27" s="26"/>
      <c r="HZM27" s="26"/>
      <c r="HZN27" s="205"/>
      <c r="HZO27" s="24"/>
      <c r="HZP27" s="36"/>
      <c r="HZQ27" s="24"/>
      <c r="HZR27" s="26"/>
      <c r="HZS27" s="26"/>
      <c r="HZT27" s="205"/>
      <c r="HZU27" s="205"/>
      <c r="HZV27" s="206"/>
      <c r="HZW27" s="205"/>
      <c r="HZX27" s="24"/>
      <c r="IAA27" s="207"/>
      <c r="IAB27" s="207"/>
      <c r="IAC27" s="208"/>
      <c r="IAD27" s="80"/>
      <c r="IAE27" s="209"/>
      <c r="IAF27" s="207"/>
      <c r="IAG27" s="207"/>
      <c r="IAH27" s="77"/>
      <c r="IAI27" s="210"/>
      <c r="IAJ27" s="207"/>
      <c r="IAK27" s="207"/>
      <c r="IAL27" s="211"/>
      <c r="IAM27" s="26"/>
      <c r="IAN27" s="24"/>
      <c r="IAO27" s="36"/>
      <c r="IAP27" s="24"/>
      <c r="IAQ27" s="26"/>
      <c r="IAR27" s="26"/>
      <c r="IAS27" s="205"/>
      <c r="IAT27" s="24"/>
      <c r="IAU27" s="36"/>
      <c r="IAV27" s="24"/>
      <c r="IAW27" s="26"/>
      <c r="IAX27" s="26"/>
      <c r="IAY27" s="205"/>
      <c r="IAZ27" s="205"/>
      <c r="IBA27" s="206"/>
      <c r="IBB27" s="205"/>
      <c r="IBC27" s="24"/>
      <c r="IBF27" s="207"/>
      <c r="IBG27" s="207"/>
      <c r="IBH27" s="208"/>
      <c r="IBI27" s="80"/>
      <c r="IBJ27" s="209"/>
      <c r="IBK27" s="207"/>
      <c r="IBL27" s="207"/>
      <c r="IBM27" s="77"/>
      <c r="IBN27" s="210"/>
      <c r="IBO27" s="207"/>
      <c r="IBP27" s="207"/>
      <c r="IBQ27" s="211"/>
      <c r="IBR27" s="26"/>
      <c r="IBS27" s="24"/>
      <c r="IBT27" s="36"/>
      <c r="IBU27" s="24"/>
      <c r="IBV27" s="26"/>
      <c r="IBW27" s="26"/>
      <c r="IBX27" s="205"/>
      <c r="IBY27" s="24"/>
      <c r="IBZ27" s="36"/>
      <c r="ICA27" s="24"/>
      <c r="ICB27" s="26"/>
      <c r="ICC27" s="26"/>
      <c r="ICD27" s="205"/>
      <c r="ICE27" s="205"/>
      <c r="ICF27" s="206"/>
      <c r="ICG27" s="205"/>
      <c r="ICH27" s="24"/>
      <c r="ICK27" s="207"/>
      <c r="ICL27" s="207"/>
      <c r="ICM27" s="208"/>
      <c r="ICN27" s="80"/>
      <c r="ICO27" s="209"/>
      <c r="ICP27" s="207"/>
      <c r="ICQ27" s="207"/>
      <c r="ICR27" s="77"/>
      <c r="ICS27" s="210"/>
      <c r="ICT27" s="207"/>
      <c r="ICU27" s="207"/>
      <c r="ICV27" s="211"/>
      <c r="ICW27" s="26"/>
      <c r="ICX27" s="24"/>
      <c r="ICY27" s="36"/>
      <c r="ICZ27" s="24"/>
      <c r="IDA27" s="26"/>
      <c r="IDB27" s="26"/>
      <c r="IDC27" s="205"/>
      <c r="IDD27" s="24"/>
      <c r="IDE27" s="36"/>
      <c r="IDF27" s="24"/>
      <c r="IDG27" s="26"/>
      <c r="IDH27" s="26"/>
      <c r="IDI27" s="205"/>
      <c r="IDJ27" s="205"/>
      <c r="IDK27" s="206"/>
      <c r="IDL27" s="205"/>
      <c r="IDM27" s="24"/>
      <c r="IDP27" s="207"/>
      <c r="IDQ27" s="207"/>
      <c r="IDR27" s="208"/>
      <c r="IDS27" s="80"/>
      <c r="IDT27" s="209"/>
      <c r="IDU27" s="207"/>
      <c r="IDV27" s="207"/>
      <c r="IDW27" s="77"/>
      <c r="IDX27" s="210"/>
      <c r="IDY27" s="207"/>
      <c r="IDZ27" s="207"/>
      <c r="IEA27" s="211"/>
      <c r="IEB27" s="26"/>
      <c r="IEC27" s="24"/>
      <c r="IED27" s="36"/>
      <c r="IEE27" s="24"/>
      <c r="IEF27" s="26"/>
      <c r="IEG27" s="26"/>
      <c r="IEH27" s="205"/>
      <c r="IEI27" s="24"/>
      <c r="IEJ27" s="36"/>
      <c r="IEK27" s="24"/>
      <c r="IEL27" s="26"/>
      <c r="IEM27" s="26"/>
      <c r="IEN27" s="205"/>
      <c r="IEO27" s="205"/>
      <c r="IEP27" s="206"/>
      <c r="IEQ27" s="205"/>
      <c r="IER27" s="24"/>
      <c r="IEU27" s="207"/>
      <c r="IEV27" s="207"/>
      <c r="IEW27" s="208"/>
      <c r="IEX27" s="80"/>
      <c r="IEY27" s="209"/>
      <c r="IEZ27" s="207"/>
      <c r="IFA27" s="207"/>
      <c r="IFB27" s="77"/>
      <c r="IFC27" s="210"/>
      <c r="IFD27" s="207"/>
      <c r="IFE27" s="207"/>
      <c r="IFF27" s="211"/>
      <c r="IFG27" s="26"/>
      <c r="IFH27" s="24"/>
      <c r="IFI27" s="36"/>
      <c r="IFJ27" s="24"/>
      <c r="IFK27" s="26"/>
      <c r="IFL27" s="26"/>
      <c r="IFM27" s="205"/>
      <c r="IFN27" s="24"/>
      <c r="IFO27" s="36"/>
      <c r="IFP27" s="24"/>
      <c r="IFQ27" s="26"/>
      <c r="IFR27" s="26"/>
      <c r="IFS27" s="205"/>
      <c r="IFT27" s="205"/>
      <c r="IFU27" s="206"/>
      <c r="IFV27" s="205"/>
      <c r="IFW27" s="24"/>
      <c r="IFZ27" s="207"/>
      <c r="IGA27" s="207"/>
      <c r="IGB27" s="208"/>
      <c r="IGC27" s="80"/>
      <c r="IGD27" s="209"/>
      <c r="IGE27" s="207"/>
      <c r="IGF27" s="207"/>
      <c r="IGG27" s="77"/>
      <c r="IGH27" s="210"/>
      <c r="IGI27" s="207"/>
      <c r="IGJ27" s="207"/>
      <c r="IGK27" s="211"/>
      <c r="IGL27" s="26"/>
      <c r="IGM27" s="24"/>
      <c r="IGN27" s="36"/>
      <c r="IGO27" s="24"/>
      <c r="IGP27" s="26"/>
      <c r="IGQ27" s="26"/>
      <c r="IGR27" s="205"/>
      <c r="IGS27" s="24"/>
      <c r="IGT27" s="36"/>
      <c r="IGU27" s="24"/>
      <c r="IGV27" s="26"/>
      <c r="IGW27" s="26"/>
      <c r="IGX27" s="205"/>
      <c r="IGY27" s="205"/>
      <c r="IGZ27" s="206"/>
      <c r="IHA27" s="205"/>
      <c r="IHB27" s="24"/>
      <c r="IHE27" s="207"/>
      <c r="IHF27" s="207"/>
      <c r="IHG27" s="208"/>
      <c r="IHH27" s="80"/>
      <c r="IHI27" s="209"/>
      <c r="IHJ27" s="207"/>
      <c r="IHK27" s="207"/>
      <c r="IHL27" s="77"/>
      <c r="IHM27" s="210"/>
      <c r="IHN27" s="207"/>
      <c r="IHO27" s="207"/>
      <c r="IHP27" s="211"/>
      <c r="IHQ27" s="26"/>
      <c r="IHR27" s="24"/>
      <c r="IHS27" s="36"/>
      <c r="IHT27" s="24"/>
      <c r="IHU27" s="26"/>
      <c r="IHV27" s="26"/>
      <c r="IHW27" s="205"/>
      <c r="IHX27" s="24"/>
      <c r="IHY27" s="36"/>
      <c r="IHZ27" s="24"/>
      <c r="IIA27" s="26"/>
      <c r="IIB27" s="26"/>
      <c r="IIC27" s="205"/>
      <c r="IID27" s="205"/>
      <c r="IIE27" s="206"/>
      <c r="IIF27" s="205"/>
      <c r="IIG27" s="24"/>
      <c r="IIJ27" s="207"/>
      <c r="IIK27" s="207"/>
      <c r="IIL27" s="208"/>
      <c r="IIM27" s="80"/>
      <c r="IIN27" s="209"/>
      <c r="IIO27" s="207"/>
      <c r="IIP27" s="207"/>
      <c r="IIQ27" s="77"/>
      <c r="IIR27" s="210"/>
      <c r="IIS27" s="207"/>
      <c r="IIT27" s="207"/>
      <c r="IIU27" s="211"/>
      <c r="IIV27" s="26"/>
      <c r="IIW27" s="24"/>
      <c r="IIX27" s="36"/>
      <c r="IIY27" s="24"/>
      <c r="IIZ27" s="26"/>
      <c r="IJA27" s="26"/>
      <c r="IJB27" s="205"/>
      <c r="IJC27" s="24"/>
      <c r="IJD27" s="36"/>
      <c r="IJE27" s="24"/>
      <c r="IJF27" s="26"/>
      <c r="IJG27" s="26"/>
      <c r="IJH27" s="205"/>
      <c r="IJI27" s="205"/>
      <c r="IJJ27" s="206"/>
      <c r="IJK27" s="205"/>
      <c r="IJL27" s="24"/>
      <c r="IJO27" s="207"/>
      <c r="IJP27" s="207"/>
      <c r="IJQ27" s="208"/>
      <c r="IJR27" s="80"/>
      <c r="IJS27" s="209"/>
      <c r="IJT27" s="207"/>
      <c r="IJU27" s="207"/>
      <c r="IJV27" s="77"/>
      <c r="IJW27" s="210"/>
      <c r="IJX27" s="207"/>
      <c r="IJY27" s="207"/>
      <c r="IJZ27" s="211"/>
      <c r="IKA27" s="26"/>
      <c r="IKB27" s="24"/>
      <c r="IKC27" s="36"/>
      <c r="IKD27" s="24"/>
      <c r="IKE27" s="26"/>
      <c r="IKF27" s="26"/>
      <c r="IKG27" s="205"/>
      <c r="IKH27" s="24"/>
      <c r="IKI27" s="36"/>
      <c r="IKJ27" s="24"/>
      <c r="IKK27" s="26"/>
      <c r="IKL27" s="26"/>
      <c r="IKM27" s="205"/>
      <c r="IKN27" s="205"/>
      <c r="IKO27" s="206"/>
      <c r="IKP27" s="205"/>
      <c r="IKQ27" s="24"/>
      <c r="IKT27" s="207"/>
      <c r="IKU27" s="207"/>
      <c r="IKV27" s="208"/>
      <c r="IKW27" s="80"/>
      <c r="IKX27" s="209"/>
      <c r="IKY27" s="207"/>
      <c r="IKZ27" s="207"/>
      <c r="ILA27" s="77"/>
      <c r="ILB27" s="210"/>
      <c r="ILC27" s="207"/>
      <c r="ILD27" s="207"/>
      <c r="ILE27" s="211"/>
      <c r="ILF27" s="26"/>
      <c r="ILG27" s="24"/>
      <c r="ILH27" s="36"/>
      <c r="ILI27" s="24"/>
      <c r="ILJ27" s="26"/>
      <c r="ILK27" s="26"/>
      <c r="ILL27" s="205"/>
      <c r="ILM27" s="24"/>
      <c r="ILN27" s="36"/>
      <c r="ILO27" s="24"/>
      <c r="ILP27" s="26"/>
      <c r="ILQ27" s="26"/>
      <c r="ILR27" s="205"/>
      <c r="ILS27" s="205"/>
      <c r="ILT27" s="206"/>
      <c r="ILU27" s="205"/>
      <c r="ILV27" s="24"/>
      <c r="ILY27" s="207"/>
      <c r="ILZ27" s="207"/>
      <c r="IMA27" s="208"/>
      <c r="IMB27" s="80"/>
      <c r="IMC27" s="209"/>
      <c r="IMD27" s="207"/>
      <c r="IME27" s="207"/>
      <c r="IMF27" s="77"/>
      <c r="IMG27" s="210"/>
      <c r="IMH27" s="207"/>
      <c r="IMI27" s="207"/>
      <c r="IMJ27" s="211"/>
      <c r="IMK27" s="26"/>
      <c r="IML27" s="24"/>
      <c r="IMM27" s="36"/>
      <c r="IMN27" s="24"/>
      <c r="IMO27" s="26"/>
      <c r="IMP27" s="26"/>
      <c r="IMQ27" s="205"/>
      <c r="IMR27" s="24"/>
      <c r="IMS27" s="36"/>
      <c r="IMT27" s="24"/>
      <c r="IMU27" s="26"/>
      <c r="IMV27" s="26"/>
      <c r="IMW27" s="205"/>
      <c r="IMX27" s="205"/>
      <c r="IMY27" s="206"/>
      <c r="IMZ27" s="205"/>
      <c r="INA27" s="24"/>
      <c r="IND27" s="207"/>
      <c r="INE27" s="207"/>
      <c r="INF27" s="208"/>
      <c r="ING27" s="80"/>
      <c r="INH27" s="209"/>
      <c r="INI27" s="207"/>
      <c r="INJ27" s="207"/>
      <c r="INK27" s="77"/>
      <c r="INL27" s="210"/>
      <c r="INM27" s="207"/>
      <c r="INN27" s="207"/>
      <c r="INO27" s="211"/>
      <c r="INP27" s="26"/>
      <c r="INQ27" s="24"/>
      <c r="INR27" s="36"/>
      <c r="INS27" s="24"/>
      <c r="INT27" s="26"/>
      <c r="INU27" s="26"/>
      <c r="INV27" s="205"/>
      <c r="INW27" s="24"/>
      <c r="INX27" s="36"/>
      <c r="INY27" s="24"/>
      <c r="INZ27" s="26"/>
      <c r="IOA27" s="26"/>
      <c r="IOB27" s="205"/>
      <c r="IOC27" s="205"/>
      <c r="IOD27" s="206"/>
      <c r="IOE27" s="205"/>
      <c r="IOF27" s="24"/>
      <c r="IOI27" s="207"/>
      <c r="IOJ27" s="207"/>
      <c r="IOK27" s="208"/>
      <c r="IOL27" s="80"/>
      <c r="IOM27" s="209"/>
      <c r="ION27" s="207"/>
      <c r="IOO27" s="207"/>
      <c r="IOP27" s="77"/>
      <c r="IOQ27" s="210"/>
      <c r="IOR27" s="207"/>
      <c r="IOS27" s="207"/>
      <c r="IOT27" s="211"/>
      <c r="IOU27" s="26"/>
      <c r="IOV27" s="24"/>
      <c r="IOW27" s="36"/>
      <c r="IOX27" s="24"/>
      <c r="IOY27" s="26"/>
      <c r="IOZ27" s="26"/>
      <c r="IPA27" s="205"/>
      <c r="IPB27" s="24"/>
      <c r="IPC27" s="36"/>
      <c r="IPD27" s="24"/>
      <c r="IPE27" s="26"/>
      <c r="IPF27" s="26"/>
      <c r="IPG27" s="205"/>
      <c r="IPH27" s="205"/>
      <c r="IPI27" s="206"/>
      <c r="IPJ27" s="205"/>
      <c r="IPK27" s="24"/>
      <c r="IPN27" s="207"/>
      <c r="IPO27" s="207"/>
      <c r="IPP27" s="208"/>
      <c r="IPQ27" s="80"/>
      <c r="IPR27" s="209"/>
      <c r="IPS27" s="207"/>
      <c r="IPT27" s="207"/>
      <c r="IPU27" s="77"/>
      <c r="IPV27" s="210"/>
      <c r="IPW27" s="207"/>
      <c r="IPX27" s="207"/>
      <c r="IPY27" s="211"/>
      <c r="IPZ27" s="26"/>
      <c r="IQA27" s="24"/>
      <c r="IQB27" s="36"/>
      <c r="IQC27" s="24"/>
      <c r="IQD27" s="26"/>
      <c r="IQE27" s="26"/>
      <c r="IQF27" s="205"/>
      <c r="IQG27" s="24"/>
      <c r="IQH27" s="36"/>
      <c r="IQI27" s="24"/>
      <c r="IQJ27" s="26"/>
      <c r="IQK27" s="26"/>
      <c r="IQL27" s="205"/>
      <c r="IQM27" s="205"/>
      <c r="IQN27" s="206"/>
      <c r="IQO27" s="205"/>
      <c r="IQP27" s="24"/>
      <c r="IQS27" s="207"/>
      <c r="IQT27" s="207"/>
      <c r="IQU27" s="208"/>
      <c r="IQV27" s="80"/>
      <c r="IQW27" s="209"/>
      <c r="IQX27" s="207"/>
      <c r="IQY27" s="207"/>
      <c r="IQZ27" s="77"/>
      <c r="IRA27" s="210"/>
      <c r="IRB27" s="207"/>
      <c r="IRC27" s="207"/>
      <c r="IRD27" s="211"/>
      <c r="IRE27" s="26"/>
      <c r="IRF27" s="24"/>
      <c r="IRG27" s="36"/>
      <c r="IRH27" s="24"/>
      <c r="IRI27" s="26"/>
      <c r="IRJ27" s="26"/>
      <c r="IRK27" s="205"/>
      <c r="IRL27" s="24"/>
      <c r="IRM27" s="36"/>
      <c r="IRN27" s="24"/>
      <c r="IRO27" s="26"/>
      <c r="IRP27" s="26"/>
      <c r="IRQ27" s="205"/>
      <c r="IRR27" s="205"/>
      <c r="IRS27" s="206"/>
      <c r="IRT27" s="205"/>
      <c r="IRU27" s="24"/>
      <c r="IRX27" s="207"/>
      <c r="IRY27" s="207"/>
      <c r="IRZ27" s="208"/>
      <c r="ISA27" s="80"/>
      <c r="ISB27" s="209"/>
      <c r="ISC27" s="207"/>
      <c r="ISD27" s="207"/>
      <c r="ISE27" s="77"/>
      <c r="ISF27" s="210"/>
      <c r="ISG27" s="207"/>
      <c r="ISH27" s="207"/>
      <c r="ISI27" s="211"/>
      <c r="ISJ27" s="26"/>
      <c r="ISK27" s="24"/>
      <c r="ISL27" s="36"/>
      <c r="ISM27" s="24"/>
      <c r="ISN27" s="26"/>
      <c r="ISO27" s="26"/>
      <c r="ISP27" s="205"/>
      <c r="ISQ27" s="24"/>
      <c r="ISR27" s="36"/>
      <c r="ISS27" s="24"/>
      <c r="IST27" s="26"/>
      <c r="ISU27" s="26"/>
      <c r="ISV27" s="205"/>
      <c r="ISW27" s="205"/>
      <c r="ISX27" s="206"/>
      <c r="ISY27" s="205"/>
      <c r="ISZ27" s="24"/>
      <c r="ITC27" s="207"/>
      <c r="ITD27" s="207"/>
      <c r="ITE27" s="208"/>
      <c r="ITF27" s="80"/>
      <c r="ITG27" s="209"/>
      <c r="ITH27" s="207"/>
      <c r="ITI27" s="207"/>
      <c r="ITJ27" s="77"/>
      <c r="ITK27" s="210"/>
      <c r="ITL27" s="207"/>
      <c r="ITM27" s="207"/>
      <c r="ITN27" s="211"/>
      <c r="ITO27" s="26"/>
      <c r="ITP27" s="24"/>
      <c r="ITQ27" s="36"/>
      <c r="ITR27" s="24"/>
      <c r="ITS27" s="26"/>
      <c r="ITT27" s="26"/>
      <c r="ITU27" s="205"/>
      <c r="ITV27" s="24"/>
      <c r="ITW27" s="36"/>
      <c r="ITX27" s="24"/>
      <c r="ITY27" s="26"/>
      <c r="ITZ27" s="26"/>
      <c r="IUA27" s="205"/>
      <c r="IUB27" s="205"/>
      <c r="IUC27" s="206"/>
      <c r="IUD27" s="205"/>
      <c r="IUE27" s="24"/>
      <c r="IUH27" s="207"/>
      <c r="IUI27" s="207"/>
      <c r="IUJ27" s="208"/>
      <c r="IUK27" s="80"/>
      <c r="IUL27" s="209"/>
      <c r="IUM27" s="207"/>
      <c r="IUN27" s="207"/>
      <c r="IUO27" s="77"/>
      <c r="IUP27" s="210"/>
      <c r="IUQ27" s="207"/>
      <c r="IUR27" s="207"/>
      <c r="IUS27" s="211"/>
      <c r="IUT27" s="26"/>
      <c r="IUU27" s="24"/>
      <c r="IUV27" s="36"/>
      <c r="IUW27" s="24"/>
      <c r="IUX27" s="26"/>
      <c r="IUY27" s="26"/>
      <c r="IUZ27" s="205"/>
      <c r="IVA27" s="24"/>
      <c r="IVB27" s="36"/>
      <c r="IVC27" s="24"/>
      <c r="IVD27" s="26"/>
      <c r="IVE27" s="26"/>
      <c r="IVF27" s="205"/>
      <c r="IVG27" s="205"/>
      <c r="IVH27" s="206"/>
      <c r="IVI27" s="205"/>
      <c r="IVJ27" s="24"/>
      <c r="IVM27" s="207"/>
      <c r="IVN27" s="207"/>
      <c r="IVO27" s="208"/>
      <c r="IVP27" s="80"/>
      <c r="IVQ27" s="209"/>
      <c r="IVR27" s="207"/>
      <c r="IVS27" s="207"/>
      <c r="IVT27" s="77"/>
      <c r="IVU27" s="210"/>
      <c r="IVV27" s="207"/>
      <c r="IVW27" s="207"/>
      <c r="IVX27" s="211"/>
      <c r="IVY27" s="26"/>
      <c r="IVZ27" s="24"/>
      <c r="IWA27" s="36"/>
      <c r="IWB27" s="24"/>
      <c r="IWC27" s="26"/>
      <c r="IWD27" s="26"/>
      <c r="IWE27" s="205"/>
      <c r="IWF27" s="24"/>
      <c r="IWG27" s="36"/>
      <c r="IWH27" s="24"/>
      <c r="IWI27" s="26"/>
      <c r="IWJ27" s="26"/>
      <c r="IWK27" s="205"/>
      <c r="IWL27" s="205"/>
      <c r="IWM27" s="206"/>
      <c r="IWN27" s="205"/>
      <c r="IWO27" s="24"/>
      <c r="IWR27" s="207"/>
      <c r="IWS27" s="207"/>
      <c r="IWT27" s="208"/>
      <c r="IWU27" s="80"/>
      <c r="IWV27" s="209"/>
      <c r="IWW27" s="207"/>
      <c r="IWX27" s="207"/>
      <c r="IWY27" s="77"/>
      <c r="IWZ27" s="210"/>
      <c r="IXA27" s="207"/>
      <c r="IXB27" s="207"/>
      <c r="IXC27" s="211"/>
      <c r="IXD27" s="26"/>
      <c r="IXE27" s="24"/>
      <c r="IXF27" s="36"/>
      <c r="IXG27" s="24"/>
      <c r="IXH27" s="26"/>
      <c r="IXI27" s="26"/>
      <c r="IXJ27" s="205"/>
      <c r="IXK27" s="24"/>
      <c r="IXL27" s="36"/>
      <c r="IXM27" s="24"/>
      <c r="IXN27" s="26"/>
      <c r="IXO27" s="26"/>
      <c r="IXP27" s="205"/>
      <c r="IXQ27" s="205"/>
      <c r="IXR27" s="206"/>
      <c r="IXS27" s="205"/>
      <c r="IXT27" s="24"/>
      <c r="IXW27" s="207"/>
      <c r="IXX27" s="207"/>
      <c r="IXY27" s="208"/>
      <c r="IXZ27" s="80"/>
      <c r="IYA27" s="209"/>
      <c r="IYB27" s="207"/>
      <c r="IYC27" s="207"/>
      <c r="IYD27" s="77"/>
      <c r="IYE27" s="210"/>
      <c r="IYF27" s="207"/>
      <c r="IYG27" s="207"/>
      <c r="IYH27" s="211"/>
      <c r="IYI27" s="26"/>
      <c r="IYJ27" s="24"/>
      <c r="IYK27" s="36"/>
      <c r="IYL27" s="24"/>
      <c r="IYM27" s="26"/>
      <c r="IYN27" s="26"/>
      <c r="IYO27" s="205"/>
      <c r="IYP27" s="24"/>
      <c r="IYQ27" s="36"/>
      <c r="IYR27" s="24"/>
      <c r="IYS27" s="26"/>
      <c r="IYT27" s="26"/>
      <c r="IYU27" s="205"/>
      <c r="IYV27" s="205"/>
      <c r="IYW27" s="206"/>
      <c r="IYX27" s="205"/>
      <c r="IYY27" s="24"/>
      <c r="IZB27" s="207"/>
      <c r="IZC27" s="207"/>
      <c r="IZD27" s="208"/>
      <c r="IZE27" s="80"/>
      <c r="IZF27" s="209"/>
      <c r="IZG27" s="207"/>
      <c r="IZH27" s="207"/>
      <c r="IZI27" s="77"/>
      <c r="IZJ27" s="210"/>
      <c r="IZK27" s="207"/>
      <c r="IZL27" s="207"/>
      <c r="IZM27" s="211"/>
      <c r="IZN27" s="26"/>
      <c r="IZO27" s="24"/>
      <c r="IZP27" s="36"/>
      <c r="IZQ27" s="24"/>
      <c r="IZR27" s="26"/>
      <c r="IZS27" s="26"/>
      <c r="IZT27" s="205"/>
      <c r="IZU27" s="24"/>
      <c r="IZV27" s="36"/>
      <c r="IZW27" s="24"/>
      <c r="IZX27" s="26"/>
      <c r="IZY27" s="26"/>
      <c r="IZZ27" s="205"/>
      <c r="JAA27" s="205"/>
      <c r="JAB27" s="206"/>
      <c r="JAC27" s="205"/>
      <c r="JAD27" s="24"/>
      <c r="JAG27" s="207"/>
      <c r="JAH27" s="207"/>
      <c r="JAI27" s="208"/>
      <c r="JAJ27" s="80"/>
      <c r="JAK27" s="209"/>
      <c r="JAL27" s="207"/>
      <c r="JAM27" s="207"/>
      <c r="JAN27" s="77"/>
      <c r="JAO27" s="210"/>
      <c r="JAP27" s="207"/>
      <c r="JAQ27" s="207"/>
      <c r="JAR27" s="211"/>
      <c r="JAS27" s="26"/>
      <c r="JAT27" s="24"/>
      <c r="JAU27" s="36"/>
      <c r="JAV27" s="24"/>
      <c r="JAW27" s="26"/>
      <c r="JAX27" s="26"/>
      <c r="JAY27" s="205"/>
      <c r="JAZ27" s="24"/>
      <c r="JBA27" s="36"/>
      <c r="JBB27" s="24"/>
      <c r="JBC27" s="26"/>
      <c r="JBD27" s="26"/>
      <c r="JBE27" s="205"/>
      <c r="JBF27" s="205"/>
      <c r="JBG27" s="206"/>
      <c r="JBH27" s="205"/>
      <c r="JBI27" s="24"/>
      <c r="JBL27" s="207"/>
      <c r="JBM27" s="207"/>
      <c r="JBN27" s="208"/>
      <c r="JBO27" s="80"/>
      <c r="JBP27" s="209"/>
      <c r="JBQ27" s="207"/>
      <c r="JBR27" s="207"/>
      <c r="JBS27" s="77"/>
      <c r="JBT27" s="210"/>
      <c r="JBU27" s="207"/>
      <c r="JBV27" s="207"/>
      <c r="JBW27" s="211"/>
      <c r="JBX27" s="26"/>
      <c r="JBY27" s="24"/>
      <c r="JBZ27" s="36"/>
      <c r="JCA27" s="24"/>
      <c r="JCB27" s="26"/>
      <c r="JCC27" s="26"/>
      <c r="JCD27" s="205"/>
      <c r="JCE27" s="24"/>
      <c r="JCF27" s="36"/>
      <c r="JCG27" s="24"/>
      <c r="JCH27" s="26"/>
      <c r="JCI27" s="26"/>
      <c r="JCJ27" s="205"/>
      <c r="JCK27" s="205"/>
      <c r="JCL27" s="206"/>
      <c r="JCM27" s="205"/>
      <c r="JCN27" s="24"/>
      <c r="JCQ27" s="207"/>
      <c r="JCR27" s="207"/>
      <c r="JCS27" s="208"/>
      <c r="JCT27" s="80"/>
      <c r="JCU27" s="209"/>
      <c r="JCV27" s="207"/>
      <c r="JCW27" s="207"/>
      <c r="JCX27" s="77"/>
      <c r="JCY27" s="210"/>
      <c r="JCZ27" s="207"/>
      <c r="JDA27" s="207"/>
      <c r="JDB27" s="211"/>
      <c r="JDC27" s="26"/>
      <c r="JDD27" s="24"/>
      <c r="JDE27" s="36"/>
      <c r="JDF27" s="24"/>
      <c r="JDG27" s="26"/>
      <c r="JDH27" s="26"/>
      <c r="JDI27" s="205"/>
      <c r="JDJ27" s="24"/>
      <c r="JDK27" s="36"/>
      <c r="JDL27" s="24"/>
      <c r="JDM27" s="26"/>
      <c r="JDN27" s="26"/>
      <c r="JDO27" s="205"/>
      <c r="JDP27" s="205"/>
      <c r="JDQ27" s="206"/>
      <c r="JDR27" s="205"/>
      <c r="JDS27" s="24"/>
      <c r="JDV27" s="207"/>
      <c r="JDW27" s="207"/>
      <c r="JDX27" s="208"/>
      <c r="JDY27" s="80"/>
      <c r="JDZ27" s="209"/>
      <c r="JEA27" s="207"/>
      <c r="JEB27" s="207"/>
      <c r="JEC27" s="77"/>
      <c r="JED27" s="210"/>
      <c r="JEE27" s="207"/>
      <c r="JEF27" s="207"/>
      <c r="JEG27" s="211"/>
      <c r="JEH27" s="26"/>
      <c r="JEI27" s="24"/>
      <c r="JEJ27" s="36"/>
      <c r="JEK27" s="24"/>
      <c r="JEL27" s="26"/>
      <c r="JEM27" s="26"/>
      <c r="JEN27" s="205"/>
      <c r="JEO27" s="24"/>
      <c r="JEP27" s="36"/>
      <c r="JEQ27" s="24"/>
      <c r="JER27" s="26"/>
      <c r="JES27" s="26"/>
      <c r="JET27" s="205"/>
      <c r="JEU27" s="205"/>
      <c r="JEV27" s="206"/>
      <c r="JEW27" s="205"/>
      <c r="JEX27" s="24"/>
      <c r="JFA27" s="207"/>
      <c r="JFB27" s="207"/>
      <c r="JFC27" s="208"/>
      <c r="JFD27" s="80"/>
      <c r="JFE27" s="209"/>
      <c r="JFF27" s="207"/>
      <c r="JFG27" s="207"/>
      <c r="JFH27" s="77"/>
      <c r="JFI27" s="210"/>
      <c r="JFJ27" s="207"/>
      <c r="JFK27" s="207"/>
      <c r="JFL27" s="211"/>
      <c r="JFM27" s="26"/>
      <c r="JFN27" s="24"/>
      <c r="JFO27" s="36"/>
      <c r="JFP27" s="24"/>
      <c r="JFQ27" s="26"/>
      <c r="JFR27" s="26"/>
      <c r="JFS27" s="205"/>
      <c r="JFT27" s="24"/>
      <c r="JFU27" s="36"/>
      <c r="JFV27" s="24"/>
      <c r="JFW27" s="26"/>
      <c r="JFX27" s="26"/>
      <c r="JFY27" s="205"/>
      <c r="JFZ27" s="205"/>
      <c r="JGA27" s="206"/>
      <c r="JGB27" s="205"/>
      <c r="JGC27" s="24"/>
      <c r="JGF27" s="207"/>
      <c r="JGG27" s="207"/>
      <c r="JGH27" s="208"/>
      <c r="JGI27" s="80"/>
      <c r="JGJ27" s="209"/>
      <c r="JGK27" s="207"/>
      <c r="JGL27" s="207"/>
      <c r="JGM27" s="77"/>
      <c r="JGN27" s="210"/>
      <c r="JGO27" s="207"/>
      <c r="JGP27" s="207"/>
      <c r="JGQ27" s="211"/>
      <c r="JGR27" s="26"/>
      <c r="JGS27" s="24"/>
      <c r="JGT27" s="36"/>
      <c r="JGU27" s="24"/>
      <c r="JGV27" s="26"/>
      <c r="JGW27" s="26"/>
      <c r="JGX27" s="205"/>
      <c r="JGY27" s="24"/>
      <c r="JGZ27" s="36"/>
      <c r="JHA27" s="24"/>
      <c r="JHB27" s="26"/>
      <c r="JHC27" s="26"/>
      <c r="JHD27" s="205"/>
      <c r="JHE27" s="205"/>
      <c r="JHF27" s="206"/>
      <c r="JHG27" s="205"/>
      <c r="JHH27" s="24"/>
      <c r="JHK27" s="207"/>
      <c r="JHL27" s="207"/>
      <c r="JHM27" s="208"/>
      <c r="JHN27" s="80"/>
      <c r="JHO27" s="209"/>
      <c r="JHP27" s="207"/>
      <c r="JHQ27" s="207"/>
      <c r="JHR27" s="77"/>
      <c r="JHS27" s="210"/>
      <c r="JHT27" s="207"/>
      <c r="JHU27" s="207"/>
      <c r="JHV27" s="211"/>
      <c r="JHW27" s="26"/>
      <c r="JHX27" s="24"/>
      <c r="JHY27" s="36"/>
      <c r="JHZ27" s="24"/>
      <c r="JIA27" s="26"/>
      <c r="JIB27" s="26"/>
      <c r="JIC27" s="205"/>
      <c r="JID27" s="24"/>
      <c r="JIE27" s="36"/>
      <c r="JIF27" s="24"/>
      <c r="JIG27" s="26"/>
      <c r="JIH27" s="26"/>
      <c r="JII27" s="205"/>
      <c r="JIJ27" s="205"/>
      <c r="JIK27" s="206"/>
      <c r="JIL27" s="205"/>
      <c r="JIM27" s="24"/>
      <c r="JIP27" s="207"/>
      <c r="JIQ27" s="207"/>
      <c r="JIR27" s="208"/>
      <c r="JIS27" s="80"/>
      <c r="JIT27" s="209"/>
      <c r="JIU27" s="207"/>
      <c r="JIV27" s="207"/>
      <c r="JIW27" s="77"/>
      <c r="JIX27" s="210"/>
      <c r="JIY27" s="207"/>
      <c r="JIZ27" s="207"/>
      <c r="JJA27" s="211"/>
      <c r="JJB27" s="26"/>
      <c r="JJC27" s="24"/>
      <c r="JJD27" s="36"/>
      <c r="JJE27" s="24"/>
      <c r="JJF27" s="26"/>
      <c r="JJG27" s="26"/>
      <c r="JJH27" s="205"/>
      <c r="JJI27" s="24"/>
      <c r="JJJ27" s="36"/>
      <c r="JJK27" s="24"/>
      <c r="JJL27" s="26"/>
      <c r="JJM27" s="26"/>
      <c r="JJN27" s="205"/>
      <c r="JJO27" s="205"/>
      <c r="JJP27" s="206"/>
      <c r="JJQ27" s="205"/>
      <c r="JJR27" s="24"/>
      <c r="JJU27" s="207"/>
      <c r="JJV27" s="207"/>
      <c r="JJW27" s="208"/>
      <c r="JJX27" s="80"/>
      <c r="JJY27" s="209"/>
      <c r="JJZ27" s="207"/>
      <c r="JKA27" s="207"/>
      <c r="JKB27" s="77"/>
      <c r="JKC27" s="210"/>
      <c r="JKD27" s="207"/>
      <c r="JKE27" s="207"/>
      <c r="JKF27" s="211"/>
      <c r="JKG27" s="26"/>
      <c r="JKH27" s="24"/>
      <c r="JKI27" s="36"/>
      <c r="JKJ27" s="24"/>
      <c r="JKK27" s="26"/>
      <c r="JKL27" s="26"/>
      <c r="JKM27" s="205"/>
      <c r="JKN27" s="24"/>
      <c r="JKO27" s="36"/>
      <c r="JKP27" s="24"/>
      <c r="JKQ27" s="26"/>
      <c r="JKR27" s="26"/>
      <c r="JKS27" s="205"/>
      <c r="JKT27" s="205"/>
      <c r="JKU27" s="206"/>
      <c r="JKV27" s="205"/>
      <c r="JKW27" s="24"/>
      <c r="JKZ27" s="207"/>
      <c r="JLA27" s="207"/>
      <c r="JLB27" s="208"/>
      <c r="JLC27" s="80"/>
      <c r="JLD27" s="209"/>
      <c r="JLE27" s="207"/>
      <c r="JLF27" s="207"/>
      <c r="JLG27" s="77"/>
      <c r="JLH27" s="210"/>
      <c r="JLI27" s="207"/>
      <c r="JLJ27" s="207"/>
      <c r="JLK27" s="211"/>
      <c r="JLL27" s="26"/>
      <c r="JLM27" s="24"/>
      <c r="JLN27" s="36"/>
      <c r="JLO27" s="24"/>
      <c r="JLP27" s="26"/>
      <c r="JLQ27" s="26"/>
      <c r="JLR27" s="205"/>
      <c r="JLS27" s="24"/>
      <c r="JLT27" s="36"/>
      <c r="JLU27" s="24"/>
      <c r="JLV27" s="26"/>
      <c r="JLW27" s="26"/>
      <c r="JLX27" s="205"/>
      <c r="JLY27" s="205"/>
      <c r="JLZ27" s="206"/>
      <c r="JMA27" s="205"/>
      <c r="JMB27" s="24"/>
      <c r="JME27" s="207"/>
      <c r="JMF27" s="207"/>
      <c r="JMG27" s="208"/>
      <c r="JMH27" s="80"/>
      <c r="JMI27" s="209"/>
      <c r="JMJ27" s="207"/>
      <c r="JMK27" s="207"/>
      <c r="JML27" s="77"/>
      <c r="JMM27" s="210"/>
      <c r="JMN27" s="207"/>
      <c r="JMO27" s="207"/>
      <c r="JMP27" s="211"/>
      <c r="JMQ27" s="26"/>
      <c r="JMR27" s="24"/>
      <c r="JMS27" s="36"/>
      <c r="JMT27" s="24"/>
      <c r="JMU27" s="26"/>
      <c r="JMV27" s="26"/>
      <c r="JMW27" s="205"/>
      <c r="JMX27" s="24"/>
      <c r="JMY27" s="36"/>
      <c r="JMZ27" s="24"/>
      <c r="JNA27" s="26"/>
      <c r="JNB27" s="26"/>
      <c r="JNC27" s="205"/>
      <c r="JND27" s="205"/>
      <c r="JNE27" s="206"/>
      <c r="JNF27" s="205"/>
      <c r="JNG27" s="24"/>
      <c r="JNJ27" s="207"/>
      <c r="JNK27" s="207"/>
      <c r="JNL27" s="208"/>
      <c r="JNM27" s="80"/>
      <c r="JNN27" s="209"/>
      <c r="JNO27" s="207"/>
      <c r="JNP27" s="207"/>
      <c r="JNQ27" s="77"/>
      <c r="JNR27" s="210"/>
      <c r="JNS27" s="207"/>
      <c r="JNT27" s="207"/>
      <c r="JNU27" s="211"/>
      <c r="JNV27" s="26"/>
      <c r="JNW27" s="24"/>
      <c r="JNX27" s="36"/>
      <c r="JNY27" s="24"/>
      <c r="JNZ27" s="26"/>
      <c r="JOA27" s="26"/>
      <c r="JOB27" s="205"/>
      <c r="JOC27" s="24"/>
      <c r="JOD27" s="36"/>
      <c r="JOE27" s="24"/>
      <c r="JOF27" s="26"/>
      <c r="JOG27" s="26"/>
      <c r="JOH27" s="205"/>
      <c r="JOI27" s="205"/>
      <c r="JOJ27" s="206"/>
      <c r="JOK27" s="205"/>
      <c r="JOL27" s="24"/>
      <c r="JOO27" s="207"/>
      <c r="JOP27" s="207"/>
      <c r="JOQ27" s="208"/>
      <c r="JOR27" s="80"/>
      <c r="JOS27" s="209"/>
      <c r="JOT27" s="207"/>
      <c r="JOU27" s="207"/>
      <c r="JOV27" s="77"/>
      <c r="JOW27" s="210"/>
      <c r="JOX27" s="207"/>
      <c r="JOY27" s="207"/>
      <c r="JOZ27" s="211"/>
      <c r="JPA27" s="26"/>
      <c r="JPB27" s="24"/>
      <c r="JPC27" s="36"/>
      <c r="JPD27" s="24"/>
      <c r="JPE27" s="26"/>
      <c r="JPF27" s="26"/>
      <c r="JPG27" s="205"/>
      <c r="JPH27" s="24"/>
      <c r="JPI27" s="36"/>
      <c r="JPJ27" s="24"/>
      <c r="JPK27" s="26"/>
      <c r="JPL27" s="26"/>
      <c r="JPM27" s="205"/>
      <c r="JPN27" s="205"/>
      <c r="JPO27" s="206"/>
      <c r="JPP27" s="205"/>
      <c r="JPQ27" s="24"/>
      <c r="JPT27" s="207"/>
      <c r="JPU27" s="207"/>
      <c r="JPV27" s="208"/>
      <c r="JPW27" s="80"/>
      <c r="JPX27" s="209"/>
      <c r="JPY27" s="207"/>
      <c r="JPZ27" s="207"/>
      <c r="JQA27" s="77"/>
      <c r="JQB27" s="210"/>
      <c r="JQC27" s="207"/>
      <c r="JQD27" s="207"/>
      <c r="JQE27" s="211"/>
      <c r="JQF27" s="26"/>
      <c r="JQG27" s="24"/>
      <c r="JQH27" s="36"/>
      <c r="JQI27" s="24"/>
      <c r="JQJ27" s="26"/>
      <c r="JQK27" s="26"/>
      <c r="JQL27" s="205"/>
      <c r="JQM27" s="24"/>
      <c r="JQN27" s="36"/>
      <c r="JQO27" s="24"/>
      <c r="JQP27" s="26"/>
      <c r="JQQ27" s="26"/>
      <c r="JQR27" s="205"/>
      <c r="JQS27" s="205"/>
      <c r="JQT27" s="206"/>
      <c r="JQU27" s="205"/>
      <c r="JQV27" s="24"/>
      <c r="JQY27" s="207"/>
      <c r="JQZ27" s="207"/>
      <c r="JRA27" s="208"/>
      <c r="JRB27" s="80"/>
      <c r="JRC27" s="209"/>
      <c r="JRD27" s="207"/>
      <c r="JRE27" s="207"/>
      <c r="JRF27" s="77"/>
      <c r="JRG27" s="210"/>
      <c r="JRH27" s="207"/>
      <c r="JRI27" s="207"/>
      <c r="JRJ27" s="211"/>
      <c r="JRK27" s="26"/>
      <c r="JRL27" s="24"/>
      <c r="JRM27" s="36"/>
      <c r="JRN27" s="24"/>
      <c r="JRO27" s="26"/>
      <c r="JRP27" s="26"/>
      <c r="JRQ27" s="205"/>
      <c r="JRR27" s="24"/>
      <c r="JRS27" s="36"/>
      <c r="JRT27" s="24"/>
      <c r="JRU27" s="26"/>
      <c r="JRV27" s="26"/>
      <c r="JRW27" s="205"/>
      <c r="JRX27" s="205"/>
      <c r="JRY27" s="206"/>
      <c r="JRZ27" s="205"/>
      <c r="JSA27" s="24"/>
      <c r="JSD27" s="207"/>
      <c r="JSE27" s="207"/>
      <c r="JSF27" s="208"/>
      <c r="JSG27" s="80"/>
      <c r="JSH27" s="209"/>
      <c r="JSI27" s="207"/>
      <c r="JSJ27" s="207"/>
      <c r="JSK27" s="77"/>
      <c r="JSL27" s="210"/>
      <c r="JSM27" s="207"/>
      <c r="JSN27" s="207"/>
      <c r="JSO27" s="211"/>
      <c r="JSP27" s="26"/>
      <c r="JSQ27" s="24"/>
      <c r="JSR27" s="36"/>
      <c r="JSS27" s="24"/>
      <c r="JST27" s="26"/>
      <c r="JSU27" s="26"/>
      <c r="JSV27" s="205"/>
      <c r="JSW27" s="24"/>
      <c r="JSX27" s="36"/>
      <c r="JSY27" s="24"/>
      <c r="JSZ27" s="26"/>
      <c r="JTA27" s="26"/>
      <c r="JTB27" s="205"/>
      <c r="JTC27" s="205"/>
      <c r="JTD27" s="206"/>
      <c r="JTE27" s="205"/>
      <c r="JTF27" s="24"/>
      <c r="JTI27" s="207"/>
      <c r="JTJ27" s="207"/>
      <c r="JTK27" s="208"/>
      <c r="JTL27" s="80"/>
      <c r="JTM27" s="209"/>
      <c r="JTN27" s="207"/>
      <c r="JTO27" s="207"/>
      <c r="JTP27" s="77"/>
      <c r="JTQ27" s="210"/>
      <c r="JTR27" s="207"/>
      <c r="JTS27" s="207"/>
      <c r="JTT27" s="211"/>
      <c r="JTU27" s="26"/>
      <c r="JTV27" s="24"/>
      <c r="JTW27" s="36"/>
      <c r="JTX27" s="24"/>
      <c r="JTY27" s="26"/>
      <c r="JTZ27" s="26"/>
      <c r="JUA27" s="205"/>
      <c r="JUB27" s="24"/>
      <c r="JUC27" s="36"/>
      <c r="JUD27" s="24"/>
      <c r="JUE27" s="26"/>
      <c r="JUF27" s="26"/>
      <c r="JUG27" s="205"/>
      <c r="JUH27" s="205"/>
      <c r="JUI27" s="206"/>
      <c r="JUJ27" s="205"/>
      <c r="JUK27" s="24"/>
      <c r="JUN27" s="207"/>
      <c r="JUO27" s="207"/>
      <c r="JUP27" s="208"/>
      <c r="JUQ27" s="80"/>
      <c r="JUR27" s="209"/>
      <c r="JUS27" s="207"/>
      <c r="JUT27" s="207"/>
      <c r="JUU27" s="77"/>
      <c r="JUV27" s="210"/>
      <c r="JUW27" s="207"/>
      <c r="JUX27" s="207"/>
      <c r="JUY27" s="211"/>
      <c r="JUZ27" s="26"/>
      <c r="JVA27" s="24"/>
      <c r="JVB27" s="36"/>
      <c r="JVC27" s="24"/>
      <c r="JVD27" s="26"/>
      <c r="JVE27" s="26"/>
      <c r="JVF27" s="205"/>
      <c r="JVG27" s="24"/>
      <c r="JVH27" s="36"/>
      <c r="JVI27" s="24"/>
      <c r="JVJ27" s="26"/>
      <c r="JVK27" s="26"/>
      <c r="JVL27" s="205"/>
      <c r="JVM27" s="205"/>
      <c r="JVN27" s="206"/>
      <c r="JVO27" s="205"/>
      <c r="JVP27" s="24"/>
      <c r="JVS27" s="207"/>
      <c r="JVT27" s="207"/>
      <c r="JVU27" s="208"/>
      <c r="JVV27" s="80"/>
      <c r="JVW27" s="209"/>
      <c r="JVX27" s="207"/>
      <c r="JVY27" s="207"/>
      <c r="JVZ27" s="77"/>
      <c r="JWA27" s="210"/>
      <c r="JWB27" s="207"/>
      <c r="JWC27" s="207"/>
      <c r="JWD27" s="211"/>
      <c r="JWE27" s="26"/>
      <c r="JWF27" s="24"/>
      <c r="JWG27" s="36"/>
      <c r="JWH27" s="24"/>
      <c r="JWI27" s="26"/>
      <c r="JWJ27" s="26"/>
      <c r="JWK27" s="205"/>
      <c r="JWL27" s="24"/>
      <c r="JWM27" s="36"/>
      <c r="JWN27" s="24"/>
      <c r="JWO27" s="26"/>
      <c r="JWP27" s="26"/>
      <c r="JWQ27" s="205"/>
      <c r="JWR27" s="205"/>
      <c r="JWS27" s="206"/>
      <c r="JWT27" s="205"/>
      <c r="JWU27" s="24"/>
      <c r="JWX27" s="207"/>
      <c r="JWY27" s="207"/>
      <c r="JWZ27" s="208"/>
      <c r="JXA27" s="80"/>
      <c r="JXB27" s="209"/>
      <c r="JXC27" s="207"/>
      <c r="JXD27" s="207"/>
      <c r="JXE27" s="77"/>
      <c r="JXF27" s="210"/>
      <c r="JXG27" s="207"/>
      <c r="JXH27" s="207"/>
      <c r="JXI27" s="211"/>
      <c r="JXJ27" s="26"/>
      <c r="JXK27" s="24"/>
      <c r="JXL27" s="36"/>
      <c r="JXM27" s="24"/>
      <c r="JXN27" s="26"/>
      <c r="JXO27" s="26"/>
      <c r="JXP27" s="205"/>
      <c r="JXQ27" s="24"/>
      <c r="JXR27" s="36"/>
      <c r="JXS27" s="24"/>
      <c r="JXT27" s="26"/>
      <c r="JXU27" s="26"/>
      <c r="JXV27" s="205"/>
      <c r="JXW27" s="205"/>
      <c r="JXX27" s="206"/>
      <c r="JXY27" s="205"/>
      <c r="JXZ27" s="24"/>
      <c r="JYC27" s="207"/>
      <c r="JYD27" s="207"/>
      <c r="JYE27" s="208"/>
      <c r="JYF27" s="80"/>
      <c r="JYG27" s="209"/>
      <c r="JYH27" s="207"/>
      <c r="JYI27" s="207"/>
      <c r="JYJ27" s="77"/>
      <c r="JYK27" s="210"/>
      <c r="JYL27" s="207"/>
      <c r="JYM27" s="207"/>
      <c r="JYN27" s="211"/>
      <c r="JYO27" s="26"/>
      <c r="JYP27" s="24"/>
      <c r="JYQ27" s="36"/>
      <c r="JYR27" s="24"/>
      <c r="JYS27" s="26"/>
      <c r="JYT27" s="26"/>
      <c r="JYU27" s="205"/>
      <c r="JYV27" s="24"/>
      <c r="JYW27" s="36"/>
      <c r="JYX27" s="24"/>
      <c r="JYY27" s="26"/>
      <c r="JYZ27" s="26"/>
      <c r="JZA27" s="205"/>
      <c r="JZB27" s="205"/>
      <c r="JZC27" s="206"/>
      <c r="JZD27" s="205"/>
      <c r="JZE27" s="24"/>
      <c r="JZH27" s="207"/>
      <c r="JZI27" s="207"/>
      <c r="JZJ27" s="208"/>
      <c r="JZK27" s="80"/>
      <c r="JZL27" s="209"/>
      <c r="JZM27" s="207"/>
      <c r="JZN27" s="207"/>
      <c r="JZO27" s="77"/>
      <c r="JZP27" s="210"/>
      <c r="JZQ27" s="207"/>
      <c r="JZR27" s="207"/>
      <c r="JZS27" s="211"/>
      <c r="JZT27" s="26"/>
      <c r="JZU27" s="24"/>
      <c r="JZV27" s="36"/>
      <c r="JZW27" s="24"/>
      <c r="JZX27" s="26"/>
      <c r="JZY27" s="26"/>
      <c r="JZZ27" s="205"/>
      <c r="KAA27" s="24"/>
      <c r="KAB27" s="36"/>
      <c r="KAC27" s="24"/>
      <c r="KAD27" s="26"/>
      <c r="KAE27" s="26"/>
      <c r="KAF27" s="205"/>
      <c r="KAG27" s="205"/>
      <c r="KAH27" s="206"/>
      <c r="KAI27" s="205"/>
      <c r="KAJ27" s="24"/>
      <c r="KAM27" s="207"/>
      <c r="KAN27" s="207"/>
      <c r="KAO27" s="208"/>
      <c r="KAP27" s="80"/>
      <c r="KAQ27" s="209"/>
      <c r="KAR27" s="207"/>
      <c r="KAS27" s="207"/>
      <c r="KAT27" s="77"/>
      <c r="KAU27" s="210"/>
      <c r="KAV27" s="207"/>
      <c r="KAW27" s="207"/>
      <c r="KAX27" s="211"/>
      <c r="KAY27" s="26"/>
      <c r="KAZ27" s="24"/>
      <c r="KBA27" s="36"/>
      <c r="KBB27" s="24"/>
      <c r="KBC27" s="26"/>
      <c r="KBD27" s="26"/>
      <c r="KBE27" s="205"/>
      <c r="KBF27" s="24"/>
      <c r="KBG27" s="36"/>
      <c r="KBH27" s="24"/>
      <c r="KBI27" s="26"/>
      <c r="KBJ27" s="26"/>
      <c r="KBK27" s="205"/>
      <c r="KBL27" s="205"/>
      <c r="KBM27" s="206"/>
      <c r="KBN27" s="205"/>
      <c r="KBO27" s="24"/>
      <c r="KBR27" s="207"/>
      <c r="KBS27" s="207"/>
      <c r="KBT27" s="208"/>
      <c r="KBU27" s="80"/>
      <c r="KBV27" s="209"/>
      <c r="KBW27" s="207"/>
      <c r="KBX27" s="207"/>
      <c r="KBY27" s="77"/>
      <c r="KBZ27" s="210"/>
      <c r="KCA27" s="207"/>
      <c r="KCB27" s="207"/>
      <c r="KCC27" s="211"/>
      <c r="KCD27" s="26"/>
      <c r="KCE27" s="24"/>
      <c r="KCF27" s="36"/>
      <c r="KCG27" s="24"/>
      <c r="KCH27" s="26"/>
      <c r="KCI27" s="26"/>
      <c r="KCJ27" s="205"/>
      <c r="KCK27" s="24"/>
      <c r="KCL27" s="36"/>
      <c r="KCM27" s="24"/>
      <c r="KCN27" s="26"/>
      <c r="KCO27" s="26"/>
      <c r="KCP27" s="205"/>
      <c r="KCQ27" s="205"/>
      <c r="KCR27" s="206"/>
      <c r="KCS27" s="205"/>
      <c r="KCT27" s="24"/>
      <c r="KCW27" s="207"/>
      <c r="KCX27" s="207"/>
      <c r="KCY27" s="208"/>
      <c r="KCZ27" s="80"/>
      <c r="KDA27" s="209"/>
      <c r="KDB27" s="207"/>
      <c r="KDC27" s="207"/>
      <c r="KDD27" s="77"/>
      <c r="KDE27" s="210"/>
      <c r="KDF27" s="207"/>
      <c r="KDG27" s="207"/>
      <c r="KDH27" s="211"/>
      <c r="KDI27" s="26"/>
      <c r="KDJ27" s="24"/>
      <c r="KDK27" s="36"/>
      <c r="KDL27" s="24"/>
      <c r="KDM27" s="26"/>
      <c r="KDN27" s="26"/>
      <c r="KDO27" s="205"/>
      <c r="KDP27" s="24"/>
      <c r="KDQ27" s="36"/>
      <c r="KDR27" s="24"/>
      <c r="KDS27" s="26"/>
      <c r="KDT27" s="26"/>
      <c r="KDU27" s="205"/>
      <c r="KDV27" s="205"/>
      <c r="KDW27" s="206"/>
      <c r="KDX27" s="205"/>
      <c r="KDY27" s="24"/>
      <c r="KEB27" s="207"/>
      <c r="KEC27" s="207"/>
      <c r="KED27" s="208"/>
      <c r="KEE27" s="80"/>
      <c r="KEF27" s="209"/>
      <c r="KEG27" s="207"/>
      <c r="KEH27" s="207"/>
      <c r="KEI27" s="77"/>
      <c r="KEJ27" s="210"/>
      <c r="KEK27" s="207"/>
      <c r="KEL27" s="207"/>
      <c r="KEM27" s="211"/>
      <c r="KEN27" s="26"/>
      <c r="KEO27" s="24"/>
      <c r="KEP27" s="36"/>
      <c r="KEQ27" s="24"/>
      <c r="KER27" s="26"/>
      <c r="KES27" s="26"/>
      <c r="KET27" s="205"/>
      <c r="KEU27" s="24"/>
      <c r="KEV27" s="36"/>
      <c r="KEW27" s="24"/>
      <c r="KEX27" s="26"/>
      <c r="KEY27" s="26"/>
      <c r="KEZ27" s="205"/>
      <c r="KFA27" s="205"/>
      <c r="KFB27" s="206"/>
      <c r="KFC27" s="205"/>
      <c r="KFD27" s="24"/>
      <c r="KFG27" s="207"/>
      <c r="KFH27" s="207"/>
      <c r="KFI27" s="208"/>
      <c r="KFJ27" s="80"/>
      <c r="KFK27" s="209"/>
      <c r="KFL27" s="207"/>
      <c r="KFM27" s="207"/>
      <c r="KFN27" s="77"/>
      <c r="KFO27" s="210"/>
      <c r="KFP27" s="207"/>
      <c r="KFQ27" s="207"/>
      <c r="KFR27" s="211"/>
      <c r="KFS27" s="26"/>
      <c r="KFT27" s="24"/>
      <c r="KFU27" s="36"/>
      <c r="KFV27" s="24"/>
      <c r="KFW27" s="26"/>
      <c r="KFX27" s="26"/>
      <c r="KFY27" s="205"/>
      <c r="KFZ27" s="24"/>
      <c r="KGA27" s="36"/>
      <c r="KGB27" s="24"/>
      <c r="KGC27" s="26"/>
      <c r="KGD27" s="26"/>
      <c r="KGE27" s="205"/>
      <c r="KGF27" s="205"/>
      <c r="KGG27" s="206"/>
      <c r="KGH27" s="205"/>
      <c r="KGI27" s="24"/>
      <c r="KGL27" s="207"/>
      <c r="KGM27" s="207"/>
      <c r="KGN27" s="208"/>
      <c r="KGO27" s="80"/>
      <c r="KGP27" s="209"/>
      <c r="KGQ27" s="207"/>
      <c r="KGR27" s="207"/>
      <c r="KGS27" s="77"/>
      <c r="KGT27" s="210"/>
      <c r="KGU27" s="207"/>
      <c r="KGV27" s="207"/>
      <c r="KGW27" s="211"/>
      <c r="KGX27" s="26"/>
      <c r="KGY27" s="24"/>
      <c r="KGZ27" s="36"/>
      <c r="KHA27" s="24"/>
      <c r="KHB27" s="26"/>
      <c r="KHC27" s="26"/>
      <c r="KHD27" s="205"/>
      <c r="KHE27" s="24"/>
      <c r="KHF27" s="36"/>
      <c r="KHG27" s="24"/>
      <c r="KHH27" s="26"/>
      <c r="KHI27" s="26"/>
      <c r="KHJ27" s="205"/>
      <c r="KHK27" s="205"/>
      <c r="KHL27" s="206"/>
      <c r="KHM27" s="205"/>
      <c r="KHN27" s="24"/>
      <c r="KHQ27" s="207"/>
      <c r="KHR27" s="207"/>
      <c r="KHS27" s="208"/>
      <c r="KHT27" s="80"/>
      <c r="KHU27" s="209"/>
      <c r="KHV27" s="207"/>
      <c r="KHW27" s="207"/>
      <c r="KHX27" s="77"/>
      <c r="KHY27" s="210"/>
      <c r="KHZ27" s="207"/>
      <c r="KIA27" s="207"/>
      <c r="KIB27" s="211"/>
      <c r="KIC27" s="26"/>
      <c r="KID27" s="24"/>
      <c r="KIE27" s="36"/>
      <c r="KIF27" s="24"/>
      <c r="KIG27" s="26"/>
      <c r="KIH27" s="26"/>
      <c r="KII27" s="205"/>
      <c r="KIJ27" s="24"/>
      <c r="KIK27" s="36"/>
      <c r="KIL27" s="24"/>
      <c r="KIM27" s="26"/>
      <c r="KIN27" s="26"/>
      <c r="KIO27" s="205"/>
      <c r="KIP27" s="205"/>
      <c r="KIQ27" s="206"/>
      <c r="KIR27" s="205"/>
      <c r="KIS27" s="24"/>
      <c r="KIV27" s="207"/>
      <c r="KIW27" s="207"/>
      <c r="KIX27" s="208"/>
      <c r="KIY27" s="80"/>
      <c r="KIZ27" s="209"/>
      <c r="KJA27" s="207"/>
      <c r="KJB27" s="207"/>
      <c r="KJC27" s="77"/>
      <c r="KJD27" s="210"/>
      <c r="KJE27" s="207"/>
      <c r="KJF27" s="207"/>
      <c r="KJG27" s="211"/>
      <c r="KJH27" s="26"/>
      <c r="KJI27" s="24"/>
      <c r="KJJ27" s="36"/>
      <c r="KJK27" s="24"/>
      <c r="KJL27" s="26"/>
      <c r="KJM27" s="26"/>
      <c r="KJN27" s="205"/>
      <c r="KJO27" s="24"/>
      <c r="KJP27" s="36"/>
      <c r="KJQ27" s="24"/>
      <c r="KJR27" s="26"/>
      <c r="KJS27" s="26"/>
      <c r="KJT27" s="205"/>
      <c r="KJU27" s="205"/>
      <c r="KJV27" s="206"/>
      <c r="KJW27" s="205"/>
      <c r="KJX27" s="24"/>
      <c r="KKA27" s="207"/>
      <c r="KKB27" s="207"/>
      <c r="KKC27" s="208"/>
      <c r="KKD27" s="80"/>
      <c r="KKE27" s="209"/>
      <c r="KKF27" s="207"/>
      <c r="KKG27" s="207"/>
      <c r="KKH27" s="77"/>
      <c r="KKI27" s="210"/>
      <c r="KKJ27" s="207"/>
      <c r="KKK27" s="207"/>
      <c r="KKL27" s="211"/>
      <c r="KKM27" s="26"/>
      <c r="KKN27" s="24"/>
      <c r="KKO27" s="36"/>
      <c r="KKP27" s="24"/>
      <c r="KKQ27" s="26"/>
      <c r="KKR27" s="26"/>
      <c r="KKS27" s="205"/>
      <c r="KKT27" s="24"/>
      <c r="KKU27" s="36"/>
      <c r="KKV27" s="24"/>
      <c r="KKW27" s="26"/>
      <c r="KKX27" s="26"/>
      <c r="KKY27" s="205"/>
      <c r="KKZ27" s="205"/>
      <c r="KLA27" s="206"/>
      <c r="KLB27" s="205"/>
      <c r="KLC27" s="24"/>
      <c r="KLF27" s="207"/>
      <c r="KLG27" s="207"/>
      <c r="KLH27" s="208"/>
      <c r="KLI27" s="80"/>
      <c r="KLJ27" s="209"/>
      <c r="KLK27" s="207"/>
      <c r="KLL27" s="207"/>
      <c r="KLM27" s="77"/>
      <c r="KLN27" s="210"/>
      <c r="KLO27" s="207"/>
      <c r="KLP27" s="207"/>
      <c r="KLQ27" s="211"/>
      <c r="KLR27" s="26"/>
      <c r="KLS27" s="24"/>
      <c r="KLT27" s="36"/>
      <c r="KLU27" s="24"/>
      <c r="KLV27" s="26"/>
      <c r="KLW27" s="26"/>
      <c r="KLX27" s="205"/>
      <c r="KLY27" s="24"/>
      <c r="KLZ27" s="36"/>
      <c r="KMA27" s="24"/>
      <c r="KMB27" s="26"/>
      <c r="KMC27" s="26"/>
      <c r="KMD27" s="205"/>
      <c r="KME27" s="205"/>
      <c r="KMF27" s="206"/>
      <c r="KMG27" s="205"/>
      <c r="KMH27" s="24"/>
      <c r="KMK27" s="207"/>
      <c r="KML27" s="207"/>
      <c r="KMM27" s="208"/>
      <c r="KMN27" s="80"/>
      <c r="KMO27" s="209"/>
      <c r="KMP27" s="207"/>
      <c r="KMQ27" s="207"/>
      <c r="KMR27" s="77"/>
      <c r="KMS27" s="210"/>
      <c r="KMT27" s="207"/>
      <c r="KMU27" s="207"/>
      <c r="KMV27" s="211"/>
      <c r="KMW27" s="26"/>
      <c r="KMX27" s="24"/>
      <c r="KMY27" s="36"/>
      <c r="KMZ27" s="24"/>
      <c r="KNA27" s="26"/>
      <c r="KNB27" s="26"/>
      <c r="KNC27" s="205"/>
      <c r="KND27" s="24"/>
      <c r="KNE27" s="36"/>
      <c r="KNF27" s="24"/>
      <c r="KNG27" s="26"/>
      <c r="KNH27" s="26"/>
      <c r="KNI27" s="205"/>
      <c r="KNJ27" s="205"/>
      <c r="KNK27" s="206"/>
      <c r="KNL27" s="205"/>
      <c r="KNM27" s="24"/>
      <c r="KNP27" s="207"/>
      <c r="KNQ27" s="207"/>
      <c r="KNR27" s="208"/>
      <c r="KNS27" s="80"/>
      <c r="KNT27" s="209"/>
      <c r="KNU27" s="207"/>
      <c r="KNV27" s="207"/>
      <c r="KNW27" s="77"/>
      <c r="KNX27" s="210"/>
      <c r="KNY27" s="207"/>
      <c r="KNZ27" s="207"/>
      <c r="KOA27" s="211"/>
      <c r="KOB27" s="26"/>
      <c r="KOC27" s="24"/>
      <c r="KOD27" s="36"/>
      <c r="KOE27" s="24"/>
      <c r="KOF27" s="26"/>
      <c r="KOG27" s="26"/>
      <c r="KOH27" s="205"/>
      <c r="KOI27" s="24"/>
      <c r="KOJ27" s="36"/>
      <c r="KOK27" s="24"/>
      <c r="KOL27" s="26"/>
      <c r="KOM27" s="26"/>
      <c r="KON27" s="205"/>
      <c r="KOO27" s="205"/>
      <c r="KOP27" s="206"/>
      <c r="KOQ27" s="205"/>
      <c r="KOR27" s="24"/>
      <c r="KOU27" s="207"/>
      <c r="KOV27" s="207"/>
      <c r="KOW27" s="208"/>
      <c r="KOX27" s="80"/>
      <c r="KOY27" s="209"/>
      <c r="KOZ27" s="207"/>
      <c r="KPA27" s="207"/>
      <c r="KPB27" s="77"/>
      <c r="KPC27" s="210"/>
      <c r="KPD27" s="207"/>
      <c r="KPE27" s="207"/>
      <c r="KPF27" s="211"/>
      <c r="KPG27" s="26"/>
      <c r="KPH27" s="24"/>
      <c r="KPI27" s="36"/>
      <c r="KPJ27" s="24"/>
      <c r="KPK27" s="26"/>
      <c r="KPL27" s="26"/>
      <c r="KPM27" s="205"/>
      <c r="KPN27" s="24"/>
      <c r="KPO27" s="36"/>
      <c r="KPP27" s="24"/>
      <c r="KPQ27" s="26"/>
      <c r="KPR27" s="26"/>
      <c r="KPS27" s="205"/>
      <c r="KPT27" s="205"/>
      <c r="KPU27" s="206"/>
      <c r="KPV27" s="205"/>
      <c r="KPW27" s="24"/>
      <c r="KPZ27" s="207"/>
      <c r="KQA27" s="207"/>
      <c r="KQB27" s="208"/>
      <c r="KQC27" s="80"/>
      <c r="KQD27" s="209"/>
      <c r="KQE27" s="207"/>
      <c r="KQF27" s="207"/>
      <c r="KQG27" s="77"/>
      <c r="KQH27" s="210"/>
      <c r="KQI27" s="207"/>
      <c r="KQJ27" s="207"/>
      <c r="KQK27" s="211"/>
      <c r="KQL27" s="26"/>
      <c r="KQM27" s="24"/>
      <c r="KQN27" s="36"/>
      <c r="KQO27" s="24"/>
      <c r="KQP27" s="26"/>
      <c r="KQQ27" s="26"/>
      <c r="KQR27" s="205"/>
      <c r="KQS27" s="24"/>
      <c r="KQT27" s="36"/>
      <c r="KQU27" s="24"/>
      <c r="KQV27" s="26"/>
      <c r="KQW27" s="26"/>
      <c r="KQX27" s="205"/>
      <c r="KQY27" s="205"/>
      <c r="KQZ27" s="206"/>
      <c r="KRA27" s="205"/>
      <c r="KRB27" s="24"/>
      <c r="KRE27" s="207"/>
      <c r="KRF27" s="207"/>
      <c r="KRG27" s="208"/>
      <c r="KRH27" s="80"/>
      <c r="KRI27" s="209"/>
      <c r="KRJ27" s="207"/>
      <c r="KRK27" s="207"/>
      <c r="KRL27" s="77"/>
      <c r="KRM27" s="210"/>
      <c r="KRN27" s="207"/>
      <c r="KRO27" s="207"/>
      <c r="KRP27" s="211"/>
      <c r="KRQ27" s="26"/>
      <c r="KRR27" s="24"/>
      <c r="KRS27" s="36"/>
      <c r="KRT27" s="24"/>
      <c r="KRU27" s="26"/>
      <c r="KRV27" s="26"/>
      <c r="KRW27" s="205"/>
      <c r="KRX27" s="24"/>
      <c r="KRY27" s="36"/>
      <c r="KRZ27" s="24"/>
      <c r="KSA27" s="26"/>
      <c r="KSB27" s="26"/>
      <c r="KSC27" s="205"/>
      <c r="KSD27" s="205"/>
      <c r="KSE27" s="206"/>
      <c r="KSF27" s="205"/>
      <c r="KSG27" s="24"/>
      <c r="KSJ27" s="207"/>
      <c r="KSK27" s="207"/>
      <c r="KSL27" s="208"/>
      <c r="KSM27" s="80"/>
      <c r="KSN27" s="209"/>
      <c r="KSO27" s="207"/>
      <c r="KSP27" s="207"/>
      <c r="KSQ27" s="77"/>
      <c r="KSR27" s="210"/>
      <c r="KSS27" s="207"/>
      <c r="KST27" s="207"/>
      <c r="KSU27" s="211"/>
      <c r="KSV27" s="26"/>
      <c r="KSW27" s="24"/>
      <c r="KSX27" s="36"/>
      <c r="KSY27" s="24"/>
      <c r="KSZ27" s="26"/>
      <c r="KTA27" s="26"/>
      <c r="KTB27" s="205"/>
      <c r="KTC27" s="24"/>
      <c r="KTD27" s="36"/>
      <c r="KTE27" s="24"/>
      <c r="KTF27" s="26"/>
      <c r="KTG27" s="26"/>
      <c r="KTH27" s="205"/>
      <c r="KTI27" s="205"/>
      <c r="KTJ27" s="206"/>
      <c r="KTK27" s="205"/>
      <c r="KTL27" s="24"/>
      <c r="KTO27" s="207"/>
      <c r="KTP27" s="207"/>
      <c r="KTQ27" s="208"/>
      <c r="KTR27" s="80"/>
      <c r="KTS27" s="209"/>
      <c r="KTT27" s="207"/>
      <c r="KTU27" s="207"/>
      <c r="KTV27" s="77"/>
      <c r="KTW27" s="210"/>
      <c r="KTX27" s="207"/>
      <c r="KTY27" s="207"/>
      <c r="KTZ27" s="211"/>
      <c r="KUA27" s="26"/>
      <c r="KUB27" s="24"/>
      <c r="KUC27" s="36"/>
      <c r="KUD27" s="24"/>
      <c r="KUE27" s="26"/>
      <c r="KUF27" s="26"/>
      <c r="KUG27" s="205"/>
      <c r="KUH27" s="24"/>
      <c r="KUI27" s="36"/>
      <c r="KUJ27" s="24"/>
      <c r="KUK27" s="26"/>
      <c r="KUL27" s="26"/>
      <c r="KUM27" s="205"/>
      <c r="KUN27" s="205"/>
      <c r="KUO27" s="206"/>
      <c r="KUP27" s="205"/>
      <c r="KUQ27" s="24"/>
      <c r="KUT27" s="207"/>
      <c r="KUU27" s="207"/>
      <c r="KUV27" s="208"/>
      <c r="KUW27" s="80"/>
      <c r="KUX27" s="209"/>
      <c r="KUY27" s="207"/>
      <c r="KUZ27" s="207"/>
      <c r="KVA27" s="77"/>
      <c r="KVB27" s="210"/>
      <c r="KVC27" s="207"/>
      <c r="KVD27" s="207"/>
      <c r="KVE27" s="211"/>
      <c r="KVF27" s="26"/>
      <c r="KVG27" s="24"/>
      <c r="KVH27" s="36"/>
      <c r="KVI27" s="24"/>
      <c r="KVJ27" s="26"/>
      <c r="KVK27" s="26"/>
      <c r="KVL27" s="205"/>
      <c r="KVM27" s="24"/>
      <c r="KVN27" s="36"/>
      <c r="KVO27" s="24"/>
      <c r="KVP27" s="26"/>
      <c r="KVQ27" s="26"/>
      <c r="KVR27" s="205"/>
      <c r="KVS27" s="205"/>
      <c r="KVT27" s="206"/>
      <c r="KVU27" s="205"/>
      <c r="KVV27" s="24"/>
      <c r="KVY27" s="207"/>
      <c r="KVZ27" s="207"/>
      <c r="KWA27" s="208"/>
      <c r="KWB27" s="80"/>
      <c r="KWC27" s="209"/>
      <c r="KWD27" s="207"/>
      <c r="KWE27" s="207"/>
      <c r="KWF27" s="77"/>
      <c r="KWG27" s="210"/>
      <c r="KWH27" s="207"/>
      <c r="KWI27" s="207"/>
      <c r="KWJ27" s="211"/>
      <c r="KWK27" s="26"/>
      <c r="KWL27" s="24"/>
      <c r="KWM27" s="36"/>
      <c r="KWN27" s="24"/>
      <c r="KWO27" s="26"/>
      <c r="KWP27" s="26"/>
      <c r="KWQ27" s="205"/>
      <c r="KWR27" s="24"/>
      <c r="KWS27" s="36"/>
      <c r="KWT27" s="24"/>
      <c r="KWU27" s="26"/>
      <c r="KWV27" s="26"/>
      <c r="KWW27" s="205"/>
      <c r="KWX27" s="205"/>
      <c r="KWY27" s="206"/>
      <c r="KWZ27" s="205"/>
      <c r="KXA27" s="24"/>
      <c r="KXD27" s="207"/>
      <c r="KXE27" s="207"/>
      <c r="KXF27" s="208"/>
      <c r="KXG27" s="80"/>
      <c r="KXH27" s="209"/>
      <c r="KXI27" s="207"/>
      <c r="KXJ27" s="207"/>
      <c r="KXK27" s="77"/>
      <c r="KXL27" s="210"/>
      <c r="KXM27" s="207"/>
      <c r="KXN27" s="207"/>
      <c r="KXO27" s="211"/>
      <c r="KXP27" s="26"/>
      <c r="KXQ27" s="24"/>
      <c r="KXR27" s="36"/>
      <c r="KXS27" s="24"/>
      <c r="KXT27" s="26"/>
      <c r="KXU27" s="26"/>
      <c r="KXV27" s="205"/>
      <c r="KXW27" s="24"/>
      <c r="KXX27" s="36"/>
      <c r="KXY27" s="24"/>
      <c r="KXZ27" s="26"/>
      <c r="KYA27" s="26"/>
      <c r="KYB27" s="205"/>
      <c r="KYC27" s="205"/>
      <c r="KYD27" s="206"/>
      <c r="KYE27" s="205"/>
      <c r="KYF27" s="24"/>
      <c r="KYI27" s="207"/>
      <c r="KYJ27" s="207"/>
      <c r="KYK27" s="208"/>
      <c r="KYL27" s="80"/>
      <c r="KYM27" s="209"/>
      <c r="KYN27" s="207"/>
      <c r="KYO27" s="207"/>
      <c r="KYP27" s="77"/>
      <c r="KYQ27" s="210"/>
      <c r="KYR27" s="207"/>
      <c r="KYS27" s="207"/>
      <c r="KYT27" s="211"/>
      <c r="KYU27" s="26"/>
      <c r="KYV27" s="24"/>
      <c r="KYW27" s="36"/>
      <c r="KYX27" s="24"/>
      <c r="KYY27" s="26"/>
      <c r="KYZ27" s="26"/>
      <c r="KZA27" s="205"/>
      <c r="KZB27" s="24"/>
      <c r="KZC27" s="36"/>
      <c r="KZD27" s="24"/>
      <c r="KZE27" s="26"/>
      <c r="KZF27" s="26"/>
      <c r="KZG27" s="205"/>
      <c r="KZH27" s="205"/>
      <c r="KZI27" s="206"/>
      <c r="KZJ27" s="205"/>
      <c r="KZK27" s="24"/>
      <c r="KZN27" s="207"/>
      <c r="KZO27" s="207"/>
      <c r="KZP27" s="208"/>
      <c r="KZQ27" s="80"/>
      <c r="KZR27" s="209"/>
      <c r="KZS27" s="207"/>
      <c r="KZT27" s="207"/>
      <c r="KZU27" s="77"/>
      <c r="KZV27" s="210"/>
      <c r="KZW27" s="207"/>
      <c r="KZX27" s="207"/>
      <c r="KZY27" s="211"/>
      <c r="KZZ27" s="26"/>
      <c r="LAA27" s="24"/>
      <c r="LAB27" s="36"/>
      <c r="LAC27" s="24"/>
      <c r="LAD27" s="26"/>
      <c r="LAE27" s="26"/>
      <c r="LAF27" s="205"/>
      <c r="LAG27" s="24"/>
      <c r="LAH27" s="36"/>
      <c r="LAI27" s="24"/>
      <c r="LAJ27" s="26"/>
      <c r="LAK27" s="26"/>
      <c r="LAL27" s="205"/>
      <c r="LAM27" s="205"/>
      <c r="LAN27" s="206"/>
      <c r="LAO27" s="205"/>
      <c r="LAP27" s="24"/>
      <c r="LAS27" s="207"/>
      <c r="LAT27" s="207"/>
      <c r="LAU27" s="208"/>
      <c r="LAV27" s="80"/>
      <c r="LAW27" s="209"/>
      <c r="LAX27" s="207"/>
      <c r="LAY27" s="207"/>
      <c r="LAZ27" s="77"/>
      <c r="LBA27" s="210"/>
      <c r="LBB27" s="207"/>
      <c r="LBC27" s="207"/>
      <c r="LBD27" s="211"/>
      <c r="LBE27" s="26"/>
      <c r="LBF27" s="24"/>
      <c r="LBG27" s="36"/>
      <c r="LBH27" s="24"/>
      <c r="LBI27" s="26"/>
      <c r="LBJ27" s="26"/>
      <c r="LBK27" s="205"/>
      <c r="LBL27" s="24"/>
      <c r="LBM27" s="36"/>
      <c r="LBN27" s="24"/>
      <c r="LBO27" s="26"/>
      <c r="LBP27" s="26"/>
      <c r="LBQ27" s="205"/>
      <c r="LBR27" s="205"/>
      <c r="LBS27" s="206"/>
      <c r="LBT27" s="205"/>
      <c r="LBU27" s="24"/>
      <c r="LBX27" s="207"/>
      <c r="LBY27" s="207"/>
      <c r="LBZ27" s="208"/>
      <c r="LCA27" s="80"/>
      <c r="LCB27" s="209"/>
      <c r="LCC27" s="207"/>
      <c r="LCD27" s="207"/>
      <c r="LCE27" s="77"/>
      <c r="LCF27" s="210"/>
      <c r="LCG27" s="207"/>
      <c r="LCH27" s="207"/>
      <c r="LCI27" s="211"/>
      <c r="LCJ27" s="26"/>
      <c r="LCK27" s="24"/>
      <c r="LCL27" s="36"/>
      <c r="LCM27" s="24"/>
      <c r="LCN27" s="26"/>
      <c r="LCO27" s="26"/>
      <c r="LCP27" s="205"/>
      <c r="LCQ27" s="24"/>
      <c r="LCR27" s="36"/>
      <c r="LCS27" s="24"/>
      <c r="LCT27" s="26"/>
      <c r="LCU27" s="26"/>
      <c r="LCV27" s="205"/>
      <c r="LCW27" s="205"/>
      <c r="LCX27" s="206"/>
      <c r="LCY27" s="205"/>
      <c r="LCZ27" s="24"/>
      <c r="LDC27" s="207"/>
      <c r="LDD27" s="207"/>
      <c r="LDE27" s="208"/>
      <c r="LDF27" s="80"/>
      <c r="LDG27" s="209"/>
      <c r="LDH27" s="207"/>
      <c r="LDI27" s="207"/>
      <c r="LDJ27" s="77"/>
      <c r="LDK27" s="210"/>
      <c r="LDL27" s="207"/>
      <c r="LDM27" s="207"/>
      <c r="LDN27" s="211"/>
      <c r="LDO27" s="26"/>
      <c r="LDP27" s="24"/>
      <c r="LDQ27" s="36"/>
      <c r="LDR27" s="24"/>
      <c r="LDS27" s="26"/>
      <c r="LDT27" s="26"/>
      <c r="LDU27" s="205"/>
      <c r="LDV27" s="24"/>
      <c r="LDW27" s="36"/>
      <c r="LDX27" s="24"/>
      <c r="LDY27" s="26"/>
      <c r="LDZ27" s="26"/>
      <c r="LEA27" s="205"/>
      <c r="LEB27" s="205"/>
      <c r="LEC27" s="206"/>
      <c r="LED27" s="205"/>
      <c r="LEE27" s="24"/>
      <c r="LEH27" s="207"/>
      <c r="LEI27" s="207"/>
      <c r="LEJ27" s="208"/>
      <c r="LEK27" s="80"/>
      <c r="LEL27" s="209"/>
      <c r="LEM27" s="207"/>
      <c r="LEN27" s="207"/>
      <c r="LEO27" s="77"/>
      <c r="LEP27" s="210"/>
      <c r="LEQ27" s="207"/>
      <c r="LER27" s="207"/>
      <c r="LES27" s="211"/>
      <c r="LET27" s="26"/>
      <c r="LEU27" s="24"/>
      <c r="LEV27" s="36"/>
      <c r="LEW27" s="24"/>
      <c r="LEX27" s="26"/>
      <c r="LEY27" s="26"/>
      <c r="LEZ27" s="205"/>
      <c r="LFA27" s="24"/>
      <c r="LFB27" s="36"/>
      <c r="LFC27" s="24"/>
      <c r="LFD27" s="26"/>
      <c r="LFE27" s="26"/>
      <c r="LFF27" s="205"/>
      <c r="LFG27" s="205"/>
      <c r="LFH27" s="206"/>
      <c r="LFI27" s="205"/>
      <c r="LFJ27" s="24"/>
      <c r="LFM27" s="207"/>
      <c r="LFN27" s="207"/>
      <c r="LFO27" s="208"/>
      <c r="LFP27" s="80"/>
      <c r="LFQ27" s="209"/>
      <c r="LFR27" s="207"/>
      <c r="LFS27" s="207"/>
      <c r="LFT27" s="77"/>
      <c r="LFU27" s="210"/>
      <c r="LFV27" s="207"/>
      <c r="LFW27" s="207"/>
      <c r="LFX27" s="211"/>
      <c r="LFY27" s="26"/>
      <c r="LFZ27" s="24"/>
      <c r="LGA27" s="36"/>
      <c r="LGB27" s="24"/>
      <c r="LGC27" s="26"/>
      <c r="LGD27" s="26"/>
      <c r="LGE27" s="205"/>
      <c r="LGF27" s="24"/>
      <c r="LGG27" s="36"/>
      <c r="LGH27" s="24"/>
      <c r="LGI27" s="26"/>
      <c r="LGJ27" s="26"/>
      <c r="LGK27" s="205"/>
      <c r="LGL27" s="205"/>
      <c r="LGM27" s="206"/>
      <c r="LGN27" s="205"/>
      <c r="LGO27" s="24"/>
      <c r="LGR27" s="207"/>
      <c r="LGS27" s="207"/>
      <c r="LGT27" s="208"/>
      <c r="LGU27" s="80"/>
      <c r="LGV27" s="209"/>
      <c r="LGW27" s="207"/>
      <c r="LGX27" s="207"/>
      <c r="LGY27" s="77"/>
      <c r="LGZ27" s="210"/>
      <c r="LHA27" s="207"/>
      <c r="LHB27" s="207"/>
      <c r="LHC27" s="211"/>
      <c r="LHD27" s="26"/>
      <c r="LHE27" s="24"/>
      <c r="LHF27" s="36"/>
      <c r="LHG27" s="24"/>
      <c r="LHH27" s="26"/>
      <c r="LHI27" s="26"/>
      <c r="LHJ27" s="205"/>
      <c r="LHK27" s="24"/>
      <c r="LHL27" s="36"/>
      <c r="LHM27" s="24"/>
      <c r="LHN27" s="26"/>
      <c r="LHO27" s="26"/>
      <c r="LHP27" s="205"/>
      <c r="LHQ27" s="205"/>
      <c r="LHR27" s="206"/>
      <c r="LHS27" s="205"/>
      <c r="LHT27" s="24"/>
      <c r="LHW27" s="207"/>
      <c r="LHX27" s="207"/>
      <c r="LHY27" s="208"/>
      <c r="LHZ27" s="80"/>
      <c r="LIA27" s="209"/>
      <c r="LIB27" s="207"/>
      <c r="LIC27" s="207"/>
      <c r="LID27" s="77"/>
      <c r="LIE27" s="210"/>
      <c r="LIF27" s="207"/>
      <c r="LIG27" s="207"/>
      <c r="LIH27" s="211"/>
      <c r="LII27" s="26"/>
      <c r="LIJ27" s="24"/>
      <c r="LIK27" s="36"/>
      <c r="LIL27" s="24"/>
      <c r="LIM27" s="26"/>
      <c r="LIN27" s="26"/>
      <c r="LIO27" s="205"/>
      <c r="LIP27" s="24"/>
      <c r="LIQ27" s="36"/>
      <c r="LIR27" s="24"/>
      <c r="LIS27" s="26"/>
      <c r="LIT27" s="26"/>
      <c r="LIU27" s="205"/>
      <c r="LIV27" s="205"/>
      <c r="LIW27" s="206"/>
      <c r="LIX27" s="205"/>
      <c r="LIY27" s="24"/>
      <c r="LJB27" s="207"/>
      <c r="LJC27" s="207"/>
      <c r="LJD27" s="208"/>
      <c r="LJE27" s="80"/>
      <c r="LJF27" s="209"/>
      <c r="LJG27" s="207"/>
      <c r="LJH27" s="207"/>
      <c r="LJI27" s="77"/>
      <c r="LJJ27" s="210"/>
      <c r="LJK27" s="207"/>
      <c r="LJL27" s="207"/>
      <c r="LJM27" s="211"/>
      <c r="LJN27" s="26"/>
      <c r="LJO27" s="24"/>
      <c r="LJP27" s="36"/>
      <c r="LJQ27" s="24"/>
      <c r="LJR27" s="26"/>
      <c r="LJS27" s="26"/>
      <c r="LJT27" s="205"/>
      <c r="LJU27" s="24"/>
      <c r="LJV27" s="36"/>
      <c r="LJW27" s="24"/>
      <c r="LJX27" s="26"/>
      <c r="LJY27" s="26"/>
      <c r="LJZ27" s="205"/>
      <c r="LKA27" s="205"/>
      <c r="LKB27" s="206"/>
      <c r="LKC27" s="205"/>
      <c r="LKD27" s="24"/>
      <c r="LKG27" s="207"/>
      <c r="LKH27" s="207"/>
      <c r="LKI27" s="208"/>
      <c r="LKJ27" s="80"/>
      <c r="LKK27" s="209"/>
      <c r="LKL27" s="207"/>
      <c r="LKM27" s="207"/>
      <c r="LKN27" s="77"/>
      <c r="LKO27" s="210"/>
      <c r="LKP27" s="207"/>
      <c r="LKQ27" s="207"/>
      <c r="LKR27" s="211"/>
      <c r="LKS27" s="26"/>
      <c r="LKT27" s="24"/>
      <c r="LKU27" s="36"/>
      <c r="LKV27" s="24"/>
      <c r="LKW27" s="26"/>
      <c r="LKX27" s="26"/>
      <c r="LKY27" s="205"/>
      <c r="LKZ27" s="24"/>
      <c r="LLA27" s="36"/>
      <c r="LLB27" s="24"/>
      <c r="LLC27" s="26"/>
      <c r="LLD27" s="26"/>
      <c r="LLE27" s="205"/>
      <c r="LLF27" s="205"/>
      <c r="LLG27" s="206"/>
      <c r="LLH27" s="205"/>
      <c r="LLI27" s="24"/>
      <c r="LLL27" s="207"/>
      <c r="LLM27" s="207"/>
      <c r="LLN27" s="208"/>
      <c r="LLO27" s="80"/>
      <c r="LLP27" s="209"/>
      <c r="LLQ27" s="207"/>
      <c r="LLR27" s="207"/>
      <c r="LLS27" s="77"/>
      <c r="LLT27" s="210"/>
      <c r="LLU27" s="207"/>
      <c r="LLV27" s="207"/>
      <c r="LLW27" s="211"/>
      <c r="LLX27" s="26"/>
      <c r="LLY27" s="24"/>
      <c r="LLZ27" s="36"/>
      <c r="LMA27" s="24"/>
      <c r="LMB27" s="26"/>
      <c r="LMC27" s="26"/>
      <c r="LMD27" s="205"/>
      <c r="LME27" s="24"/>
      <c r="LMF27" s="36"/>
      <c r="LMG27" s="24"/>
      <c r="LMH27" s="26"/>
      <c r="LMI27" s="26"/>
      <c r="LMJ27" s="205"/>
      <c r="LMK27" s="205"/>
      <c r="LML27" s="206"/>
      <c r="LMM27" s="205"/>
      <c r="LMN27" s="24"/>
      <c r="LMQ27" s="207"/>
      <c r="LMR27" s="207"/>
      <c r="LMS27" s="208"/>
      <c r="LMT27" s="80"/>
      <c r="LMU27" s="209"/>
      <c r="LMV27" s="207"/>
      <c r="LMW27" s="207"/>
      <c r="LMX27" s="77"/>
      <c r="LMY27" s="210"/>
      <c r="LMZ27" s="207"/>
      <c r="LNA27" s="207"/>
      <c r="LNB27" s="211"/>
      <c r="LNC27" s="26"/>
      <c r="LND27" s="24"/>
      <c r="LNE27" s="36"/>
      <c r="LNF27" s="24"/>
      <c r="LNG27" s="26"/>
      <c r="LNH27" s="26"/>
      <c r="LNI27" s="205"/>
      <c r="LNJ27" s="24"/>
      <c r="LNK27" s="36"/>
      <c r="LNL27" s="24"/>
      <c r="LNM27" s="26"/>
      <c r="LNN27" s="26"/>
      <c r="LNO27" s="205"/>
      <c r="LNP27" s="205"/>
      <c r="LNQ27" s="206"/>
      <c r="LNR27" s="205"/>
      <c r="LNS27" s="24"/>
      <c r="LNV27" s="207"/>
      <c r="LNW27" s="207"/>
      <c r="LNX27" s="208"/>
      <c r="LNY27" s="80"/>
      <c r="LNZ27" s="209"/>
      <c r="LOA27" s="207"/>
      <c r="LOB27" s="207"/>
      <c r="LOC27" s="77"/>
      <c r="LOD27" s="210"/>
      <c r="LOE27" s="207"/>
      <c r="LOF27" s="207"/>
      <c r="LOG27" s="211"/>
      <c r="LOH27" s="26"/>
      <c r="LOI27" s="24"/>
      <c r="LOJ27" s="36"/>
      <c r="LOK27" s="24"/>
      <c r="LOL27" s="26"/>
      <c r="LOM27" s="26"/>
      <c r="LON27" s="205"/>
      <c r="LOO27" s="24"/>
      <c r="LOP27" s="36"/>
      <c r="LOQ27" s="24"/>
      <c r="LOR27" s="26"/>
      <c r="LOS27" s="26"/>
      <c r="LOT27" s="205"/>
      <c r="LOU27" s="205"/>
      <c r="LOV27" s="206"/>
      <c r="LOW27" s="205"/>
      <c r="LOX27" s="24"/>
      <c r="LPA27" s="207"/>
      <c r="LPB27" s="207"/>
      <c r="LPC27" s="208"/>
      <c r="LPD27" s="80"/>
      <c r="LPE27" s="209"/>
      <c r="LPF27" s="207"/>
      <c r="LPG27" s="207"/>
      <c r="LPH27" s="77"/>
      <c r="LPI27" s="210"/>
      <c r="LPJ27" s="207"/>
      <c r="LPK27" s="207"/>
      <c r="LPL27" s="211"/>
      <c r="LPM27" s="26"/>
      <c r="LPN27" s="24"/>
      <c r="LPO27" s="36"/>
      <c r="LPP27" s="24"/>
      <c r="LPQ27" s="26"/>
      <c r="LPR27" s="26"/>
      <c r="LPS27" s="205"/>
      <c r="LPT27" s="24"/>
      <c r="LPU27" s="36"/>
      <c r="LPV27" s="24"/>
      <c r="LPW27" s="26"/>
      <c r="LPX27" s="26"/>
      <c r="LPY27" s="205"/>
      <c r="LPZ27" s="205"/>
      <c r="LQA27" s="206"/>
      <c r="LQB27" s="205"/>
      <c r="LQC27" s="24"/>
      <c r="LQF27" s="207"/>
      <c r="LQG27" s="207"/>
      <c r="LQH27" s="208"/>
      <c r="LQI27" s="80"/>
      <c r="LQJ27" s="209"/>
      <c r="LQK27" s="207"/>
      <c r="LQL27" s="207"/>
      <c r="LQM27" s="77"/>
      <c r="LQN27" s="210"/>
      <c r="LQO27" s="207"/>
      <c r="LQP27" s="207"/>
      <c r="LQQ27" s="211"/>
      <c r="LQR27" s="26"/>
      <c r="LQS27" s="24"/>
      <c r="LQT27" s="36"/>
      <c r="LQU27" s="24"/>
      <c r="LQV27" s="26"/>
      <c r="LQW27" s="26"/>
      <c r="LQX27" s="205"/>
      <c r="LQY27" s="24"/>
      <c r="LQZ27" s="36"/>
      <c r="LRA27" s="24"/>
      <c r="LRB27" s="26"/>
      <c r="LRC27" s="26"/>
      <c r="LRD27" s="205"/>
      <c r="LRE27" s="205"/>
      <c r="LRF27" s="206"/>
      <c r="LRG27" s="205"/>
      <c r="LRH27" s="24"/>
      <c r="LRK27" s="207"/>
      <c r="LRL27" s="207"/>
      <c r="LRM27" s="208"/>
      <c r="LRN27" s="80"/>
      <c r="LRO27" s="209"/>
      <c r="LRP27" s="207"/>
      <c r="LRQ27" s="207"/>
      <c r="LRR27" s="77"/>
      <c r="LRS27" s="210"/>
      <c r="LRT27" s="207"/>
      <c r="LRU27" s="207"/>
      <c r="LRV27" s="211"/>
      <c r="LRW27" s="26"/>
      <c r="LRX27" s="24"/>
      <c r="LRY27" s="36"/>
      <c r="LRZ27" s="24"/>
      <c r="LSA27" s="26"/>
      <c r="LSB27" s="26"/>
      <c r="LSC27" s="205"/>
      <c r="LSD27" s="24"/>
      <c r="LSE27" s="36"/>
      <c r="LSF27" s="24"/>
      <c r="LSG27" s="26"/>
      <c r="LSH27" s="26"/>
      <c r="LSI27" s="205"/>
      <c r="LSJ27" s="205"/>
      <c r="LSK27" s="206"/>
      <c r="LSL27" s="205"/>
      <c r="LSM27" s="24"/>
      <c r="LSP27" s="207"/>
      <c r="LSQ27" s="207"/>
      <c r="LSR27" s="208"/>
      <c r="LSS27" s="80"/>
      <c r="LST27" s="209"/>
      <c r="LSU27" s="207"/>
      <c r="LSV27" s="207"/>
      <c r="LSW27" s="77"/>
      <c r="LSX27" s="210"/>
      <c r="LSY27" s="207"/>
      <c r="LSZ27" s="207"/>
      <c r="LTA27" s="211"/>
      <c r="LTB27" s="26"/>
      <c r="LTC27" s="24"/>
      <c r="LTD27" s="36"/>
      <c r="LTE27" s="24"/>
      <c r="LTF27" s="26"/>
      <c r="LTG27" s="26"/>
      <c r="LTH27" s="205"/>
      <c r="LTI27" s="24"/>
      <c r="LTJ27" s="36"/>
      <c r="LTK27" s="24"/>
      <c r="LTL27" s="26"/>
      <c r="LTM27" s="26"/>
      <c r="LTN27" s="205"/>
      <c r="LTO27" s="205"/>
      <c r="LTP27" s="206"/>
      <c r="LTQ27" s="205"/>
      <c r="LTR27" s="24"/>
      <c r="LTU27" s="207"/>
      <c r="LTV27" s="207"/>
      <c r="LTW27" s="208"/>
      <c r="LTX27" s="80"/>
      <c r="LTY27" s="209"/>
      <c r="LTZ27" s="207"/>
      <c r="LUA27" s="207"/>
      <c r="LUB27" s="77"/>
      <c r="LUC27" s="210"/>
      <c r="LUD27" s="207"/>
      <c r="LUE27" s="207"/>
      <c r="LUF27" s="211"/>
      <c r="LUG27" s="26"/>
      <c r="LUH27" s="24"/>
      <c r="LUI27" s="36"/>
      <c r="LUJ27" s="24"/>
      <c r="LUK27" s="26"/>
      <c r="LUL27" s="26"/>
      <c r="LUM27" s="205"/>
      <c r="LUN27" s="24"/>
      <c r="LUO27" s="36"/>
      <c r="LUP27" s="24"/>
      <c r="LUQ27" s="26"/>
      <c r="LUR27" s="26"/>
      <c r="LUS27" s="205"/>
      <c r="LUT27" s="205"/>
      <c r="LUU27" s="206"/>
      <c r="LUV27" s="205"/>
      <c r="LUW27" s="24"/>
      <c r="LUZ27" s="207"/>
      <c r="LVA27" s="207"/>
      <c r="LVB27" s="208"/>
      <c r="LVC27" s="80"/>
      <c r="LVD27" s="209"/>
      <c r="LVE27" s="207"/>
      <c r="LVF27" s="207"/>
      <c r="LVG27" s="77"/>
      <c r="LVH27" s="210"/>
      <c r="LVI27" s="207"/>
      <c r="LVJ27" s="207"/>
      <c r="LVK27" s="211"/>
      <c r="LVL27" s="26"/>
      <c r="LVM27" s="24"/>
      <c r="LVN27" s="36"/>
      <c r="LVO27" s="24"/>
      <c r="LVP27" s="26"/>
      <c r="LVQ27" s="26"/>
      <c r="LVR27" s="205"/>
      <c r="LVS27" s="24"/>
      <c r="LVT27" s="36"/>
      <c r="LVU27" s="24"/>
      <c r="LVV27" s="26"/>
      <c r="LVW27" s="26"/>
      <c r="LVX27" s="205"/>
      <c r="LVY27" s="205"/>
      <c r="LVZ27" s="206"/>
      <c r="LWA27" s="205"/>
      <c r="LWB27" s="24"/>
      <c r="LWE27" s="207"/>
      <c r="LWF27" s="207"/>
      <c r="LWG27" s="208"/>
      <c r="LWH27" s="80"/>
      <c r="LWI27" s="209"/>
      <c r="LWJ27" s="207"/>
      <c r="LWK27" s="207"/>
      <c r="LWL27" s="77"/>
      <c r="LWM27" s="210"/>
      <c r="LWN27" s="207"/>
      <c r="LWO27" s="207"/>
      <c r="LWP27" s="211"/>
      <c r="LWQ27" s="26"/>
      <c r="LWR27" s="24"/>
      <c r="LWS27" s="36"/>
      <c r="LWT27" s="24"/>
      <c r="LWU27" s="26"/>
      <c r="LWV27" s="26"/>
      <c r="LWW27" s="205"/>
      <c r="LWX27" s="24"/>
      <c r="LWY27" s="36"/>
      <c r="LWZ27" s="24"/>
      <c r="LXA27" s="26"/>
      <c r="LXB27" s="26"/>
      <c r="LXC27" s="205"/>
      <c r="LXD27" s="205"/>
      <c r="LXE27" s="206"/>
      <c r="LXF27" s="205"/>
      <c r="LXG27" s="24"/>
      <c r="LXJ27" s="207"/>
      <c r="LXK27" s="207"/>
      <c r="LXL27" s="208"/>
      <c r="LXM27" s="80"/>
      <c r="LXN27" s="209"/>
      <c r="LXO27" s="207"/>
      <c r="LXP27" s="207"/>
      <c r="LXQ27" s="77"/>
      <c r="LXR27" s="210"/>
      <c r="LXS27" s="207"/>
      <c r="LXT27" s="207"/>
      <c r="LXU27" s="211"/>
      <c r="LXV27" s="26"/>
      <c r="LXW27" s="24"/>
      <c r="LXX27" s="36"/>
      <c r="LXY27" s="24"/>
      <c r="LXZ27" s="26"/>
      <c r="LYA27" s="26"/>
      <c r="LYB27" s="205"/>
      <c r="LYC27" s="24"/>
      <c r="LYD27" s="36"/>
      <c r="LYE27" s="24"/>
      <c r="LYF27" s="26"/>
      <c r="LYG27" s="26"/>
      <c r="LYH27" s="205"/>
      <c r="LYI27" s="205"/>
      <c r="LYJ27" s="206"/>
      <c r="LYK27" s="205"/>
      <c r="LYL27" s="24"/>
      <c r="LYO27" s="207"/>
      <c r="LYP27" s="207"/>
      <c r="LYQ27" s="208"/>
      <c r="LYR27" s="80"/>
      <c r="LYS27" s="209"/>
      <c r="LYT27" s="207"/>
      <c r="LYU27" s="207"/>
      <c r="LYV27" s="77"/>
      <c r="LYW27" s="210"/>
      <c r="LYX27" s="207"/>
      <c r="LYY27" s="207"/>
      <c r="LYZ27" s="211"/>
      <c r="LZA27" s="26"/>
      <c r="LZB27" s="24"/>
      <c r="LZC27" s="36"/>
      <c r="LZD27" s="24"/>
      <c r="LZE27" s="26"/>
      <c r="LZF27" s="26"/>
      <c r="LZG27" s="205"/>
      <c r="LZH27" s="24"/>
      <c r="LZI27" s="36"/>
      <c r="LZJ27" s="24"/>
      <c r="LZK27" s="26"/>
      <c r="LZL27" s="26"/>
      <c r="LZM27" s="205"/>
      <c r="LZN27" s="205"/>
      <c r="LZO27" s="206"/>
      <c r="LZP27" s="205"/>
      <c r="LZQ27" s="24"/>
      <c r="LZT27" s="207"/>
      <c r="LZU27" s="207"/>
      <c r="LZV27" s="208"/>
      <c r="LZW27" s="80"/>
      <c r="LZX27" s="209"/>
      <c r="LZY27" s="207"/>
      <c r="LZZ27" s="207"/>
      <c r="MAA27" s="77"/>
      <c r="MAB27" s="210"/>
      <c r="MAC27" s="207"/>
      <c r="MAD27" s="207"/>
      <c r="MAE27" s="211"/>
      <c r="MAF27" s="26"/>
      <c r="MAG27" s="24"/>
      <c r="MAH27" s="36"/>
      <c r="MAI27" s="24"/>
      <c r="MAJ27" s="26"/>
      <c r="MAK27" s="26"/>
      <c r="MAL27" s="205"/>
      <c r="MAM27" s="24"/>
      <c r="MAN27" s="36"/>
      <c r="MAO27" s="24"/>
      <c r="MAP27" s="26"/>
      <c r="MAQ27" s="26"/>
      <c r="MAR27" s="205"/>
      <c r="MAS27" s="205"/>
      <c r="MAT27" s="206"/>
      <c r="MAU27" s="205"/>
      <c r="MAV27" s="24"/>
      <c r="MAY27" s="207"/>
      <c r="MAZ27" s="207"/>
      <c r="MBA27" s="208"/>
      <c r="MBB27" s="80"/>
      <c r="MBC27" s="209"/>
      <c r="MBD27" s="207"/>
      <c r="MBE27" s="207"/>
      <c r="MBF27" s="77"/>
      <c r="MBG27" s="210"/>
      <c r="MBH27" s="207"/>
      <c r="MBI27" s="207"/>
      <c r="MBJ27" s="211"/>
      <c r="MBK27" s="26"/>
      <c r="MBL27" s="24"/>
      <c r="MBM27" s="36"/>
      <c r="MBN27" s="24"/>
      <c r="MBO27" s="26"/>
      <c r="MBP27" s="26"/>
      <c r="MBQ27" s="205"/>
      <c r="MBR27" s="24"/>
      <c r="MBS27" s="36"/>
      <c r="MBT27" s="24"/>
      <c r="MBU27" s="26"/>
      <c r="MBV27" s="26"/>
      <c r="MBW27" s="205"/>
      <c r="MBX27" s="205"/>
      <c r="MBY27" s="206"/>
      <c r="MBZ27" s="205"/>
      <c r="MCA27" s="24"/>
      <c r="MCD27" s="207"/>
      <c r="MCE27" s="207"/>
      <c r="MCF27" s="208"/>
      <c r="MCG27" s="80"/>
      <c r="MCH27" s="209"/>
      <c r="MCI27" s="207"/>
      <c r="MCJ27" s="207"/>
      <c r="MCK27" s="77"/>
      <c r="MCL27" s="210"/>
      <c r="MCM27" s="207"/>
      <c r="MCN27" s="207"/>
      <c r="MCO27" s="211"/>
      <c r="MCP27" s="26"/>
      <c r="MCQ27" s="24"/>
      <c r="MCR27" s="36"/>
      <c r="MCS27" s="24"/>
      <c r="MCT27" s="26"/>
      <c r="MCU27" s="26"/>
      <c r="MCV27" s="205"/>
      <c r="MCW27" s="24"/>
      <c r="MCX27" s="36"/>
      <c r="MCY27" s="24"/>
      <c r="MCZ27" s="26"/>
      <c r="MDA27" s="26"/>
      <c r="MDB27" s="205"/>
      <c r="MDC27" s="205"/>
      <c r="MDD27" s="206"/>
      <c r="MDE27" s="205"/>
      <c r="MDF27" s="24"/>
      <c r="MDI27" s="207"/>
      <c r="MDJ27" s="207"/>
      <c r="MDK27" s="208"/>
      <c r="MDL27" s="80"/>
      <c r="MDM27" s="209"/>
      <c r="MDN27" s="207"/>
      <c r="MDO27" s="207"/>
      <c r="MDP27" s="77"/>
      <c r="MDQ27" s="210"/>
      <c r="MDR27" s="207"/>
      <c r="MDS27" s="207"/>
      <c r="MDT27" s="211"/>
      <c r="MDU27" s="26"/>
      <c r="MDV27" s="24"/>
      <c r="MDW27" s="36"/>
      <c r="MDX27" s="24"/>
      <c r="MDY27" s="26"/>
      <c r="MDZ27" s="26"/>
      <c r="MEA27" s="205"/>
      <c r="MEB27" s="24"/>
      <c r="MEC27" s="36"/>
      <c r="MED27" s="24"/>
      <c r="MEE27" s="26"/>
      <c r="MEF27" s="26"/>
      <c r="MEG27" s="205"/>
      <c r="MEH27" s="205"/>
      <c r="MEI27" s="206"/>
      <c r="MEJ27" s="205"/>
      <c r="MEK27" s="24"/>
      <c r="MEN27" s="207"/>
      <c r="MEO27" s="207"/>
      <c r="MEP27" s="208"/>
      <c r="MEQ27" s="80"/>
      <c r="MER27" s="209"/>
      <c r="MES27" s="207"/>
      <c r="MET27" s="207"/>
      <c r="MEU27" s="77"/>
      <c r="MEV27" s="210"/>
      <c r="MEW27" s="207"/>
      <c r="MEX27" s="207"/>
      <c r="MEY27" s="211"/>
      <c r="MEZ27" s="26"/>
      <c r="MFA27" s="24"/>
      <c r="MFB27" s="36"/>
      <c r="MFC27" s="24"/>
      <c r="MFD27" s="26"/>
      <c r="MFE27" s="26"/>
      <c r="MFF27" s="205"/>
      <c r="MFG27" s="24"/>
      <c r="MFH27" s="36"/>
      <c r="MFI27" s="24"/>
      <c r="MFJ27" s="26"/>
      <c r="MFK27" s="26"/>
      <c r="MFL27" s="205"/>
      <c r="MFM27" s="205"/>
      <c r="MFN27" s="206"/>
      <c r="MFO27" s="205"/>
      <c r="MFP27" s="24"/>
      <c r="MFS27" s="207"/>
      <c r="MFT27" s="207"/>
      <c r="MFU27" s="208"/>
      <c r="MFV27" s="80"/>
      <c r="MFW27" s="209"/>
      <c r="MFX27" s="207"/>
      <c r="MFY27" s="207"/>
      <c r="MFZ27" s="77"/>
      <c r="MGA27" s="210"/>
      <c r="MGB27" s="207"/>
      <c r="MGC27" s="207"/>
      <c r="MGD27" s="211"/>
      <c r="MGE27" s="26"/>
      <c r="MGF27" s="24"/>
      <c r="MGG27" s="36"/>
      <c r="MGH27" s="24"/>
      <c r="MGI27" s="26"/>
      <c r="MGJ27" s="26"/>
      <c r="MGK27" s="205"/>
      <c r="MGL27" s="24"/>
      <c r="MGM27" s="36"/>
      <c r="MGN27" s="24"/>
      <c r="MGO27" s="26"/>
      <c r="MGP27" s="26"/>
      <c r="MGQ27" s="205"/>
      <c r="MGR27" s="205"/>
      <c r="MGS27" s="206"/>
      <c r="MGT27" s="205"/>
      <c r="MGU27" s="24"/>
      <c r="MGX27" s="207"/>
      <c r="MGY27" s="207"/>
      <c r="MGZ27" s="208"/>
      <c r="MHA27" s="80"/>
      <c r="MHB27" s="209"/>
      <c r="MHC27" s="207"/>
      <c r="MHD27" s="207"/>
      <c r="MHE27" s="77"/>
      <c r="MHF27" s="210"/>
      <c r="MHG27" s="207"/>
      <c r="MHH27" s="207"/>
      <c r="MHI27" s="211"/>
      <c r="MHJ27" s="26"/>
      <c r="MHK27" s="24"/>
      <c r="MHL27" s="36"/>
      <c r="MHM27" s="24"/>
      <c r="MHN27" s="26"/>
      <c r="MHO27" s="26"/>
      <c r="MHP27" s="205"/>
      <c r="MHQ27" s="24"/>
      <c r="MHR27" s="36"/>
      <c r="MHS27" s="24"/>
      <c r="MHT27" s="26"/>
      <c r="MHU27" s="26"/>
      <c r="MHV27" s="205"/>
      <c r="MHW27" s="205"/>
      <c r="MHX27" s="206"/>
      <c r="MHY27" s="205"/>
      <c r="MHZ27" s="24"/>
      <c r="MIC27" s="207"/>
      <c r="MID27" s="207"/>
      <c r="MIE27" s="208"/>
      <c r="MIF27" s="80"/>
      <c r="MIG27" s="209"/>
      <c r="MIH27" s="207"/>
      <c r="MII27" s="207"/>
      <c r="MIJ27" s="77"/>
      <c r="MIK27" s="210"/>
      <c r="MIL27" s="207"/>
      <c r="MIM27" s="207"/>
      <c r="MIN27" s="211"/>
      <c r="MIO27" s="26"/>
      <c r="MIP27" s="24"/>
      <c r="MIQ27" s="36"/>
      <c r="MIR27" s="24"/>
      <c r="MIS27" s="26"/>
      <c r="MIT27" s="26"/>
      <c r="MIU27" s="205"/>
      <c r="MIV27" s="24"/>
      <c r="MIW27" s="36"/>
      <c r="MIX27" s="24"/>
      <c r="MIY27" s="26"/>
      <c r="MIZ27" s="26"/>
      <c r="MJA27" s="205"/>
      <c r="MJB27" s="205"/>
      <c r="MJC27" s="206"/>
      <c r="MJD27" s="205"/>
      <c r="MJE27" s="24"/>
      <c r="MJH27" s="207"/>
      <c r="MJI27" s="207"/>
      <c r="MJJ27" s="208"/>
      <c r="MJK27" s="80"/>
      <c r="MJL27" s="209"/>
      <c r="MJM27" s="207"/>
      <c r="MJN27" s="207"/>
      <c r="MJO27" s="77"/>
      <c r="MJP27" s="210"/>
      <c r="MJQ27" s="207"/>
      <c r="MJR27" s="207"/>
      <c r="MJS27" s="211"/>
      <c r="MJT27" s="26"/>
      <c r="MJU27" s="24"/>
      <c r="MJV27" s="36"/>
      <c r="MJW27" s="24"/>
      <c r="MJX27" s="26"/>
      <c r="MJY27" s="26"/>
      <c r="MJZ27" s="205"/>
      <c r="MKA27" s="24"/>
      <c r="MKB27" s="36"/>
      <c r="MKC27" s="24"/>
      <c r="MKD27" s="26"/>
      <c r="MKE27" s="26"/>
      <c r="MKF27" s="205"/>
      <c r="MKG27" s="205"/>
      <c r="MKH27" s="206"/>
      <c r="MKI27" s="205"/>
      <c r="MKJ27" s="24"/>
      <c r="MKM27" s="207"/>
      <c r="MKN27" s="207"/>
      <c r="MKO27" s="208"/>
      <c r="MKP27" s="80"/>
      <c r="MKQ27" s="209"/>
      <c r="MKR27" s="207"/>
      <c r="MKS27" s="207"/>
      <c r="MKT27" s="77"/>
      <c r="MKU27" s="210"/>
      <c r="MKV27" s="207"/>
      <c r="MKW27" s="207"/>
      <c r="MKX27" s="211"/>
      <c r="MKY27" s="26"/>
      <c r="MKZ27" s="24"/>
      <c r="MLA27" s="36"/>
      <c r="MLB27" s="24"/>
      <c r="MLC27" s="26"/>
      <c r="MLD27" s="26"/>
      <c r="MLE27" s="205"/>
      <c r="MLF27" s="24"/>
      <c r="MLG27" s="36"/>
      <c r="MLH27" s="24"/>
      <c r="MLI27" s="26"/>
      <c r="MLJ27" s="26"/>
      <c r="MLK27" s="205"/>
      <c r="MLL27" s="205"/>
      <c r="MLM27" s="206"/>
      <c r="MLN27" s="205"/>
      <c r="MLO27" s="24"/>
      <c r="MLR27" s="207"/>
      <c r="MLS27" s="207"/>
      <c r="MLT27" s="208"/>
      <c r="MLU27" s="80"/>
      <c r="MLV27" s="209"/>
      <c r="MLW27" s="207"/>
      <c r="MLX27" s="207"/>
      <c r="MLY27" s="77"/>
      <c r="MLZ27" s="210"/>
      <c r="MMA27" s="207"/>
      <c r="MMB27" s="207"/>
      <c r="MMC27" s="211"/>
      <c r="MMD27" s="26"/>
      <c r="MME27" s="24"/>
      <c r="MMF27" s="36"/>
      <c r="MMG27" s="24"/>
      <c r="MMH27" s="26"/>
      <c r="MMI27" s="26"/>
      <c r="MMJ27" s="205"/>
      <c r="MMK27" s="24"/>
      <c r="MML27" s="36"/>
      <c r="MMM27" s="24"/>
      <c r="MMN27" s="26"/>
      <c r="MMO27" s="26"/>
      <c r="MMP27" s="205"/>
      <c r="MMQ27" s="205"/>
      <c r="MMR27" s="206"/>
      <c r="MMS27" s="205"/>
      <c r="MMT27" s="24"/>
      <c r="MMW27" s="207"/>
      <c r="MMX27" s="207"/>
      <c r="MMY27" s="208"/>
      <c r="MMZ27" s="80"/>
      <c r="MNA27" s="209"/>
      <c r="MNB27" s="207"/>
      <c r="MNC27" s="207"/>
      <c r="MND27" s="77"/>
      <c r="MNE27" s="210"/>
      <c r="MNF27" s="207"/>
      <c r="MNG27" s="207"/>
      <c r="MNH27" s="211"/>
      <c r="MNI27" s="26"/>
      <c r="MNJ27" s="24"/>
      <c r="MNK27" s="36"/>
      <c r="MNL27" s="24"/>
      <c r="MNM27" s="26"/>
      <c r="MNN27" s="26"/>
      <c r="MNO27" s="205"/>
      <c r="MNP27" s="24"/>
      <c r="MNQ27" s="36"/>
      <c r="MNR27" s="24"/>
      <c r="MNS27" s="26"/>
      <c r="MNT27" s="26"/>
      <c r="MNU27" s="205"/>
      <c r="MNV27" s="205"/>
      <c r="MNW27" s="206"/>
      <c r="MNX27" s="205"/>
      <c r="MNY27" s="24"/>
      <c r="MOB27" s="207"/>
      <c r="MOC27" s="207"/>
      <c r="MOD27" s="208"/>
      <c r="MOE27" s="80"/>
      <c r="MOF27" s="209"/>
      <c r="MOG27" s="207"/>
      <c r="MOH27" s="207"/>
      <c r="MOI27" s="77"/>
      <c r="MOJ27" s="210"/>
      <c r="MOK27" s="207"/>
      <c r="MOL27" s="207"/>
      <c r="MOM27" s="211"/>
      <c r="MON27" s="26"/>
      <c r="MOO27" s="24"/>
      <c r="MOP27" s="36"/>
      <c r="MOQ27" s="24"/>
      <c r="MOR27" s="26"/>
      <c r="MOS27" s="26"/>
      <c r="MOT27" s="205"/>
      <c r="MOU27" s="24"/>
      <c r="MOV27" s="36"/>
      <c r="MOW27" s="24"/>
      <c r="MOX27" s="26"/>
      <c r="MOY27" s="26"/>
      <c r="MOZ27" s="205"/>
      <c r="MPA27" s="205"/>
      <c r="MPB27" s="206"/>
      <c r="MPC27" s="205"/>
      <c r="MPD27" s="24"/>
      <c r="MPG27" s="207"/>
      <c r="MPH27" s="207"/>
      <c r="MPI27" s="208"/>
      <c r="MPJ27" s="80"/>
      <c r="MPK27" s="209"/>
      <c r="MPL27" s="207"/>
      <c r="MPM27" s="207"/>
      <c r="MPN27" s="77"/>
      <c r="MPO27" s="210"/>
      <c r="MPP27" s="207"/>
      <c r="MPQ27" s="207"/>
      <c r="MPR27" s="211"/>
      <c r="MPS27" s="26"/>
      <c r="MPT27" s="24"/>
      <c r="MPU27" s="36"/>
      <c r="MPV27" s="24"/>
      <c r="MPW27" s="26"/>
      <c r="MPX27" s="26"/>
      <c r="MPY27" s="205"/>
      <c r="MPZ27" s="24"/>
      <c r="MQA27" s="36"/>
      <c r="MQB27" s="24"/>
      <c r="MQC27" s="26"/>
      <c r="MQD27" s="26"/>
      <c r="MQE27" s="205"/>
      <c r="MQF27" s="205"/>
      <c r="MQG27" s="206"/>
      <c r="MQH27" s="205"/>
      <c r="MQI27" s="24"/>
      <c r="MQL27" s="207"/>
      <c r="MQM27" s="207"/>
      <c r="MQN27" s="208"/>
      <c r="MQO27" s="80"/>
      <c r="MQP27" s="209"/>
      <c r="MQQ27" s="207"/>
      <c r="MQR27" s="207"/>
      <c r="MQS27" s="77"/>
      <c r="MQT27" s="210"/>
      <c r="MQU27" s="207"/>
      <c r="MQV27" s="207"/>
      <c r="MQW27" s="211"/>
      <c r="MQX27" s="26"/>
      <c r="MQY27" s="24"/>
      <c r="MQZ27" s="36"/>
      <c r="MRA27" s="24"/>
      <c r="MRB27" s="26"/>
      <c r="MRC27" s="26"/>
      <c r="MRD27" s="205"/>
      <c r="MRE27" s="24"/>
      <c r="MRF27" s="36"/>
      <c r="MRG27" s="24"/>
      <c r="MRH27" s="26"/>
      <c r="MRI27" s="26"/>
      <c r="MRJ27" s="205"/>
      <c r="MRK27" s="205"/>
      <c r="MRL27" s="206"/>
      <c r="MRM27" s="205"/>
      <c r="MRN27" s="24"/>
      <c r="MRQ27" s="207"/>
      <c r="MRR27" s="207"/>
      <c r="MRS27" s="208"/>
      <c r="MRT27" s="80"/>
      <c r="MRU27" s="209"/>
      <c r="MRV27" s="207"/>
      <c r="MRW27" s="207"/>
      <c r="MRX27" s="77"/>
      <c r="MRY27" s="210"/>
      <c r="MRZ27" s="207"/>
      <c r="MSA27" s="207"/>
      <c r="MSB27" s="211"/>
      <c r="MSC27" s="26"/>
      <c r="MSD27" s="24"/>
      <c r="MSE27" s="36"/>
      <c r="MSF27" s="24"/>
      <c r="MSG27" s="26"/>
      <c r="MSH27" s="26"/>
      <c r="MSI27" s="205"/>
      <c r="MSJ27" s="24"/>
      <c r="MSK27" s="36"/>
      <c r="MSL27" s="24"/>
      <c r="MSM27" s="26"/>
      <c r="MSN27" s="26"/>
      <c r="MSO27" s="205"/>
      <c r="MSP27" s="205"/>
      <c r="MSQ27" s="206"/>
      <c r="MSR27" s="205"/>
      <c r="MSS27" s="24"/>
      <c r="MSV27" s="207"/>
      <c r="MSW27" s="207"/>
      <c r="MSX27" s="208"/>
      <c r="MSY27" s="80"/>
      <c r="MSZ27" s="209"/>
      <c r="MTA27" s="207"/>
      <c r="MTB27" s="207"/>
      <c r="MTC27" s="77"/>
      <c r="MTD27" s="210"/>
      <c r="MTE27" s="207"/>
      <c r="MTF27" s="207"/>
      <c r="MTG27" s="211"/>
      <c r="MTH27" s="26"/>
      <c r="MTI27" s="24"/>
      <c r="MTJ27" s="36"/>
      <c r="MTK27" s="24"/>
      <c r="MTL27" s="26"/>
      <c r="MTM27" s="26"/>
      <c r="MTN27" s="205"/>
      <c r="MTO27" s="24"/>
      <c r="MTP27" s="36"/>
      <c r="MTQ27" s="24"/>
      <c r="MTR27" s="26"/>
      <c r="MTS27" s="26"/>
      <c r="MTT27" s="205"/>
      <c r="MTU27" s="205"/>
      <c r="MTV27" s="206"/>
      <c r="MTW27" s="205"/>
      <c r="MTX27" s="24"/>
      <c r="MUA27" s="207"/>
      <c r="MUB27" s="207"/>
      <c r="MUC27" s="208"/>
      <c r="MUD27" s="80"/>
      <c r="MUE27" s="209"/>
      <c r="MUF27" s="207"/>
      <c r="MUG27" s="207"/>
      <c r="MUH27" s="77"/>
      <c r="MUI27" s="210"/>
      <c r="MUJ27" s="207"/>
      <c r="MUK27" s="207"/>
      <c r="MUL27" s="211"/>
      <c r="MUM27" s="26"/>
      <c r="MUN27" s="24"/>
      <c r="MUO27" s="36"/>
      <c r="MUP27" s="24"/>
      <c r="MUQ27" s="26"/>
      <c r="MUR27" s="26"/>
      <c r="MUS27" s="205"/>
      <c r="MUT27" s="24"/>
      <c r="MUU27" s="36"/>
      <c r="MUV27" s="24"/>
      <c r="MUW27" s="26"/>
      <c r="MUX27" s="26"/>
      <c r="MUY27" s="205"/>
      <c r="MUZ27" s="205"/>
      <c r="MVA27" s="206"/>
      <c r="MVB27" s="205"/>
      <c r="MVC27" s="24"/>
      <c r="MVF27" s="207"/>
      <c r="MVG27" s="207"/>
      <c r="MVH27" s="208"/>
      <c r="MVI27" s="80"/>
      <c r="MVJ27" s="209"/>
      <c r="MVK27" s="207"/>
      <c r="MVL27" s="207"/>
      <c r="MVM27" s="77"/>
      <c r="MVN27" s="210"/>
      <c r="MVO27" s="207"/>
      <c r="MVP27" s="207"/>
      <c r="MVQ27" s="211"/>
      <c r="MVR27" s="26"/>
      <c r="MVS27" s="24"/>
      <c r="MVT27" s="36"/>
      <c r="MVU27" s="24"/>
      <c r="MVV27" s="26"/>
      <c r="MVW27" s="26"/>
      <c r="MVX27" s="205"/>
      <c r="MVY27" s="24"/>
      <c r="MVZ27" s="36"/>
      <c r="MWA27" s="24"/>
      <c r="MWB27" s="26"/>
      <c r="MWC27" s="26"/>
      <c r="MWD27" s="205"/>
      <c r="MWE27" s="205"/>
      <c r="MWF27" s="206"/>
      <c r="MWG27" s="205"/>
      <c r="MWH27" s="24"/>
      <c r="MWK27" s="207"/>
      <c r="MWL27" s="207"/>
      <c r="MWM27" s="208"/>
      <c r="MWN27" s="80"/>
      <c r="MWO27" s="209"/>
      <c r="MWP27" s="207"/>
      <c r="MWQ27" s="207"/>
      <c r="MWR27" s="77"/>
      <c r="MWS27" s="210"/>
      <c r="MWT27" s="207"/>
      <c r="MWU27" s="207"/>
      <c r="MWV27" s="211"/>
      <c r="MWW27" s="26"/>
      <c r="MWX27" s="24"/>
      <c r="MWY27" s="36"/>
      <c r="MWZ27" s="24"/>
      <c r="MXA27" s="26"/>
      <c r="MXB27" s="26"/>
      <c r="MXC27" s="205"/>
      <c r="MXD27" s="24"/>
      <c r="MXE27" s="36"/>
      <c r="MXF27" s="24"/>
      <c r="MXG27" s="26"/>
      <c r="MXH27" s="26"/>
      <c r="MXI27" s="205"/>
      <c r="MXJ27" s="205"/>
      <c r="MXK27" s="206"/>
      <c r="MXL27" s="205"/>
      <c r="MXM27" s="24"/>
      <c r="MXP27" s="207"/>
      <c r="MXQ27" s="207"/>
      <c r="MXR27" s="208"/>
      <c r="MXS27" s="80"/>
      <c r="MXT27" s="209"/>
      <c r="MXU27" s="207"/>
      <c r="MXV27" s="207"/>
      <c r="MXW27" s="77"/>
      <c r="MXX27" s="210"/>
      <c r="MXY27" s="207"/>
      <c r="MXZ27" s="207"/>
      <c r="MYA27" s="211"/>
      <c r="MYB27" s="26"/>
      <c r="MYC27" s="24"/>
      <c r="MYD27" s="36"/>
      <c r="MYE27" s="24"/>
      <c r="MYF27" s="26"/>
      <c r="MYG27" s="26"/>
      <c r="MYH27" s="205"/>
      <c r="MYI27" s="24"/>
      <c r="MYJ27" s="36"/>
      <c r="MYK27" s="24"/>
      <c r="MYL27" s="26"/>
      <c r="MYM27" s="26"/>
      <c r="MYN27" s="205"/>
      <c r="MYO27" s="205"/>
      <c r="MYP27" s="206"/>
      <c r="MYQ27" s="205"/>
      <c r="MYR27" s="24"/>
      <c r="MYU27" s="207"/>
      <c r="MYV27" s="207"/>
      <c r="MYW27" s="208"/>
      <c r="MYX27" s="80"/>
      <c r="MYY27" s="209"/>
      <c r="MYZ27" s="207"/>
      <c r="MZA27" s="207"/>
      <c r="MZB27" s="77"/>
      <c r="MZC27" s="210"/>
      <c r="MZD27" s="207"/>
      <c r="MZE27" s="207"/>
      <c r="MZF27" s="211"/>
      <c r="MZG27" s="26"/>
      <c r="MZH27" s="24"/>
      <c r="MZI27" s="36"/>
      <c r="MZJ27" s="24"/>
      <c r="MZK27" s="26"/>
      <c r="MZL27" s="26"/>
      <c r="MZM27" s="205"/>
      <c r="MZN27" s="24"/>
      <c r="MZO27" s="36"/>
      <c r="MZP27" s="24"/>
      <c r="MZQ27" s="26"/>
      <c r="MZR27" s="26"/>
      <c r="MZS27" s="205"/>
      <c r="MZT27" s="205"/>
      <c r="MZU27" s="206"/>
      <c r="MZV27" s="205"/>
      <c r="MZW27" s="24"/>
      <c r="MZZ27" s="207"/>
      <c r="NAA27" s="207"/>
      <c r="NAB27" s="208"/>
      <c r="NAC27" s="80"/>
      <c r="NAD27" s="209"/>
      <c r="NAE27" s="207"/>
      <c r="NAF27" s="207"/>
      <c r="NAG27" s="77"/>
      <c r="NAH27" s="210"/>
      <c r="NAI27" s="207"/>
      <c r="NAJ27" s="207"/>
      <c r="NAK27" s="211"/>
      <c r="NAL27" s="26"/>
      <c r="NAM27" s="24"/>
      <c r="NAN27" s="36"/>
      <c r="NAO27" s="24"/>
      <c r="NAP27" s="26"/>
      <c r="NAQ27" s="26"/>
      <c r="NAR27" s="205"/>
      <c r="NAS27" s="24"/>
      <c r="NAT27" s="36"/>
      <c r="NAU27" s="24"/>
      <c r="NAV27" s="26"/>
      <c r="NAW27" s="26"/>
      <c r="NAX27" s="205"/>
      <c r="NAY27" s="205"/>
      <c r="NAZ27" s="206"/>
      <c r="NBA27" s="205"/>
      <c r="NBB27" s="24"/>
      <c r="NBE27" s="207"/>
      <c r="NBF27" s="207"/>
      <c r="NBG27" s="208"/>
      <c r="NBH27" s="80"/>
      <c r="NBI27" s="209"/>
      <c r="NBJ27" s="207"/>
      <c r="NBK27" s="207"/>
      <c r="NBL27" s="77"/>
      <c r="NBM27" s="210"/>
      <c r="NBN27" s="207"/>
      <c r="NBO27" s="207"/>
      <c r="NBP27" s="211"/>
      <c r="NBQ27" s="26"/>
      <c r="NBR27" s="24"/>
      <c r="NBS27" s="36"/>
      <c r="NBT27" s="24"/>
      <c r="NBU27" s="26"/>
      <c r="NBV27" s="26"/>
      <c r="NBW27" s="205"/>
      <c r="NBX27" s="24"/>
      <c r="NBY27" s="36"/>
      <c r="NBZ27" s="24"/>
      <c r="NCA27" s="26"/>
      <c r="NCB27" s="26"/>
      <c r="NCC27" s="205"/>
      <c r="NCD27" s="205"/>
      <c r="NCE27" s="206"/>
      <c r="NCF27" s="205"/>
      <c r="NCG27" s="24"/>
      <c r="NCJ27" s="207"/>
      <c r="NCK27" s="207"/>
      <c r="NCL27" s="208"/>
      <c r="NCM27" s="80"/>
      <c r="NCN27" s="209"/>
      <c r="NCO27" s="207"/>
      <c r="NCP27" s="207"/>
      <c r="NCQ27" s="77"/>
      <c r="NCR27" s="210"/>
      <c r="NCS27" s="207"/>
      <c r="NCT27" s="207"/>
      <c r="NCU27" s="211"/>
      <c r="NCV27" s="26"/>
      <c r="NCW27" s="24"/>
      <c r="NCX27" s="36"/>
      <c r="NCY27" s="24"/>
      <c r="NCZ27" s="26"/>
      <c r="NDA27" s="26"/>
      <c r="NDB27" s="205"/>
      <c r="NDC27" s="24"/>
      <c r="NDD27" s="36"/>
      <c r="NDE27" s="24"/>
      <c r="NDF27" s="26"/>
      <c r="NDG27" s="26"/>
      <c r="NDH27" s="205"/>
      <c r="NDI27" s="205"/>
      <c r="NDJ27" s="206"/>
      <c r="NDK27" s="205"/>
      <c r="NDL27" s="24"/>
      <c r="NDO27" s="207"/>
      <c r="NDP27" s="207"/>
      <c r="NDQ27" s="208"/>
      <c r="NDR27" s="80"/>
      <c r="NDS27" s="209"/>
      <c r="NDT27" s="207"/>
      <c r="NDU27" s="207"/>
      <c r="NDV27" s="77"/>
      <c r="NDW27" s="210"/>
      <c r="NDX27" s="207"/>
      <c r="NDY27" s="207"/>
      <c r="NDZ27" s="211"/>
      <c r="NEA27" s="26"/>
      <c r="NEB27" s="24"/>
      <c r="NEC27" s="36"/>
      <c r="NED27" s="24"/>
      <c r="NEE27" s="26"/>
      <c r="NEF27" s="26"/>
      <c r="NEG27" s="205"/>
      <c r="NEH27" s="24"/>
      <c r="NEI27" s="36"/>
      <c r="NEJ27" s="24"/>
      <c r="NEK27" s="26"/>
      <c r="NEL27" s="26"/>
      <c r="NEM27" s="205"/>
      <c r="NEN27" s="205"/>
      <c r="NEO27" s="206"/>
      <c r="NEP27" s="205"/>
      <c r="NEQ27" s="24"/>
      <c r="NET27" s="207"/>
      <c r="NEU27" s="207"/>
      <c r="NEV27" s="208"/>
      <c r="NEW27" s="80"/>
      <c r="NEX27" s="209"/>
      <c r="NEY27" s="207"/>
      <c r="NEZ27" s="207"/>
      <c r="NFA27" s="77"/>
      <c r="NFB27" s="210"/>
      <c r="NFC27" s="207"/>
      <c r="NFD27" s="207"/>
      <c r="NFE27" s="211"/>
      <c r="NFF27" s="26"/>
      <c r="NFG27" s="24"/>
      <c r="NFH27" s="36"/>
      <c r="NFI27" s="24"/>
      <c r="NFJ27" s="26"/>
      <c r="NFK27" s="26"/>
      <c r="NFL27" s="205"/>
      <c r="NFM27" s="24"/>
      <c r="NFN27" s="36"/>
      <c r="NFO27" s="24"/>
      <c r="NFP27" s="26"/>
      <c r="NFQ27" s="26"/>
      <c r="NFR27" s="205"/>
      <c r="NFS27" s="205"/>
      <c r="NFT27" s="206"/>
      <c r="NFU27" s="205"/>
      <c r="NFV27" s="24"/>
      <c r="NFY27" s="207"/>
      <c r="NFZ27" s="207"/>
      <c r="NGA27" s="208"/>
      <c r="NGB27" s="80"/>
      <c r="NGC27" s="209"/>
      <c r="NGD27" s="207"/>
      <c r="NGE27" s="207"/>
      <c r="NGF27" s="77"/>
      <c r="NGG27" s="210"/>
      <c r="NGH27" s="207"/>
      <c r="NGI27" s="207"/>
      <c r="NGJ27" s="211"/>
      <c r="NGK27" s="26"/>
      <c r="NGL27" s="24"/>
      <c r="NGM27" s="36"/>
      <c r="NGN27" s="24"/>
      <c r="NGO27" s="26"/>
      <c r="NGP27" s="26"/>
      <c r="NGQ27" s="205"/>
      <c r="NGR27" s="24"/>
      <c r="NGS27" s="36"/>
      <c r="NGT27" s="24"/>
      <c r="NGU27" s="26"/>
      <c r="NGV27" s="26"/>
      <c r="NGW27" s="205"/>
      <c r="NGX27" s="205"/>
      <c r="NGY27" s="206"/>
      <c r="NGZ27" s="205"/>
      <c r="NHA27" s="24"/>
      <c r="NHD27" s="207"/>
      <c r="NHE27" s="207"/>
      <c r="NHF27" s="208"/>
      <c r="NHG27" s="80"/>
      <c r="NHH27" s="209"/>
      <c r="NHI27" s="207"/>
      <c r="NHJ27" s="207"/>
      <c r="NHK27" s="77"/>
      <c r="NHL27" s="210"/>
      <c r="NHM27" s="207"/>
      <c r="NHN27" s="207"/>
      <c r="NHO27" s="211"/>
      <c r="NHP27" s="26"/>
      <c r="NHQ27" s="24"/>
      <c r="NHR27" s="36"/>
      <c r="NHS27" s="24"/>
      <c r="NHT27" s="26"/>
      <c r="NHU27" s="26"/>
      <c r="NHV27" s="205"/>
      <c r="NHW27" s="24"/>
      <c r="NHX27" s="36"/>
      <c r="NHY27" s="24"/>
      <c r="NHZ27" s="26"/>
      <c r="NIA27" s="26"/>
      <c r="NIB27" s="205"/>
      <c r="NIC27" s="205"/>
      <c r="NID27" s="206"/>
      <c r="NIE27" s="205"/>
      <c r="NIF27" s="24"/>
      <c r="NII27" s="207"/>
      <c r="NIJ27" s="207"/>
      <c r="NIK27" s="208"/>
      <c r="NIL27" s="80"/>
      <c r="NIM27" s="209"/>
      <c r="NIN27" s="207"/>
      <c r="NIO27" s="207"/>
      <c r="NIP27" s="77"/>
      <c r="NIQ27" s="210"/>
      <c r="NIR27" s="207"/>
      <c r="NIS27" s="207"/>
      <c r="NIT27" s="211"/>
      <c r="NIU27" s="26"/>
      <c r="NIV27" s="24"/>
      <c r="NIW27" s="36"/>
      <c r="NIX27" s="24"/>
      <c r="NIY27" s="26"/>
      <c r="NIZ27" s="26"/>
      <c r="NJA27" s="205"/>
      <c r="NJB27" s="24"/>
      <c r="NJC27" s="36"/>
      <c r="NJD27" s="24"/>
      <c r="NJE27" s="26"/>
      <c r="NJF27" s="26"/>
      <c r="NJG27" s="205"/>
      <c r="NJH27" s="205"/>
      <c r="NJI27" s="206"/>
      <c r="NJJ27" s="205"/>
      <c r="NJK27" s="24"/>
      <c r="NJN27" s="207"/>
      <c r="NJO27" s="207"/>
      <c r="NJP27" s="208"/>
      <c r="NJQ27" s="80"/>
      <c r="NJR27" s="209"/>
      <c r="NJS27" s="207"/>
      <c r="NJT27" s="207"/>
      <c r="NJU27" s="77"/>
      <c r="NJV27" s="210"/>
      <c r="NJW27" s="207"/>
      <c r="NJX27" s="207"/>
      <c r="NJY27" s="211"/>
      <c r="NJZ27" s="26"/>
      <c r="NKA27" s="24"/>
      <c r="NKB27" s="36"/>
      <c r="NKC27" s="24"/>
      <c r="NKD27" s="26"/>
      <c r="NKE27" s="26"/>
      <c r="NKF27" s="205"/>
      <c r="NKG27" s="24"/>
      <c r="NKH27" s="36"/>
      <c r="NKI27" s="24"/>
      <c r="NKJ27" s="26"/>
      <c r="NKK27" s="26"/>
      <c r="NKL27" s="205"/>
      <c r="NKM27" s="205"/>
      <c r="NKN27" s="206"/>
      <c r="NKO27" s="205"/>
      <c r="NKP27" s="24"/>
      <c r="NKS27" s="207"/>
      <c r="NKT27" s="207"/>
      <c r="NKU27" s="208"/>
      <c r="NKV27" s="80"/>
      <c r="NKW27" s="209"/>
      <c r="NKX27" s="207"/>
      <c r="NKY27" s="207"/>
      <c r="NKZ27" s="77"/>
      <c r="NLA27" s="210"/>
      <c r="NLB27" s="207"/>
      <c r="NLC27" s="207"/>
      <c r="NLD27" s="211"/>
      <c r="NLE27" s="26"/>
      <c r="NLF27" s="24"/>
      <c r="NLG27" s="36"/>
      <c r="NLH27" s="24"/>
      <c r="NLI27" s="26"/>
      <c r="NLJ27" s="26"/>
      <c r="NLK27" s="205"/>
      <c r="NLL27" s="24"/>
      <c r="NLM27" s="36"/>
      <c r="NLN27" s="24"/>
      <c r="NLO27" s="26"/>
      <c r="NLP27" s="26"/>
      <c r="NLQ27" s="205"/>
      <c r="NLR27" s="205"/>
      <c r="NLS27" s="206"/>
      <c r="NLT27" s="205"/>
      <c r="NLU27" s="24"/>
      <c r="NLX27" s="207"/>
      <c r="NLY27" s="207"/>
      <c r="NLZ27" s="208"/>
      <c r="NMA27" s="80"/>
      <c r="NMB27" s="209"/>
      <c r="NMC27" s="207"/>
      <c r="NMD27" s="207"/>
      <c r="NME27" s="77"/>
      <c r="NMF27" s="210"/>
      <c r="NMG27" s="207"/>
      <c r="NMH27" s="207"/>
      <c r="NMI27" s="211"/>
      <c r="NMJ27" s="26"/>
      <c r="NMK27" s="24"/>
      <c r="NML27" s="36"/>
      <c r="NMM27" s="24"/>
      <c r="NMN27" s="26"/>
      <c r="NMO27" s="26"/>
      <c r="NMP27" s="205"/>
      <c r="NMQ27" s="24"/>
      <c r="NMR27" s="36"/>
      <c r="NMS27" s="24"/>
      <c r="NMT27" s="26"/>
      <c r="NMU27" s="26"/>
      <c r="NMV27" s="205"/>
      <c r="NMW27" s="205"/>
      <c r="NMX27" s="206"/>
      <c r="NMY27" s="205"/>
      <c r="NMZ27" s="24"/>
      <c r="NNC27" s="207"/>
      <c r="NND27" s="207"/>
      <c r="NNE27" s="208"/>
      <c r="NNF27" s="80"/>
      <c r="NNG27" s="209"/>
      <c r="NNH27" s="207"/>
      <c r="NNI27" s="207"/>
      <c r="NNJ27" s="77"/>
      <c r="NNK27" s="210"/>
      <c r="NNL27" s="207"/>
      <c r="NNM27" s="207"/>
      <c r="NNN27" s="211"/>
      <c r="NNO27" s="26"/>
      <c r="NNP27" s="24"/>
      <c r="NNQ27" s="36"/>
      <c r="NNR27" s="24"/>
      <c r="NNS27" s="26"/>
      <c r="NNT27" s="26"/>
      <c r="NNU27" s="205"/>
      <c r="NNV27" s="24"/>
      <c r="NNW27" s="36"/>
      <c r="NNX27" s="24"/>
      <c r="NNY27" s="26"/>
      <c r="NNZ27" s="26"/>
      <c r="NOA27" s="205"/>
      <c r="NOB27" s="205"/>
      <c r="NOC27" s="206"/>
      <c r="NOD27" s="205"/>
      <c r="NOE27" s="24"/>
      <c r="NOH27" s="207"/>
      <c r="NOI27" s="207"/>
      <c r="NOJ27" s="208"/>
      <c r="NOK27" s="80"/>
      <c r="NOL27" s="209"/>
      <c r="NOM27" s="207"/>
      <c r="NON27" s="207"/>
      <c r="NOO27" s="77"/>
      <c r="NOP27" s="210"/>
      <c r="NOQ27" s="207"/>
      <c r="NOR27" s="207"/>
      <c r="NOS27" s="211"/>
      <c r="NOT27" s="26"/>
      <c r="NOU27" s="24"/>
      <c r="NOV27" s="36"/>
      <c r="NOW27" s="24"/>
      <c r="NOX27" s="26"/>
      <c r="NOY27" s="26"/>
      <c r="NOZ27" s="205"/>
      <c r="NPA27" s="24"/>
      <c r="NPB27" s="36"/>
      <c r="NPC27" s="24"/>
      <c r="NPD27" s="26"/>
      <c r="NPE27" s="26"/>
      <c r="NPF27" s="205"/>
      <c r="NPG27" s="205"/>
      <c r="NPH27" s="206"/>
      <c r="NPI27" s="205"/>
      <c r="NPJ27" s="24"/>
      <c r="NPM27" s="207"/>
      <c r="NPN27" s="207"/>
      <c r="NPO27" s="208"/>
      <c r="NPP27" s="80"/>
      <c r="NPQ27" s="209"/>
      <c r="NPR27" s="207"/>
      <c r="NPS27" s="207"/>
      <c r="NPT27" s="77"/>
      <c r="NPU27" s="210"/>
      <c r="NPV27" s="207"/>
      <c r="NPW27" s="207"/>
      <c r="NPX27" s="211"/>
      <c r="NPY27" s="26"/>
      <c r="NPZ27" s="24"/>
      <c r="NQA27" s="36"/>
      <c r="NQB27" s="24"/>
      <c r="NQC27" s="26"/>
      <c r="NQD27" s="26"/>
      <c r="NQE27" s="205"/>
      <c r="NQF27" s="24"/>
      <c r="NQG27" s="36"/>
      <c r="NQH27" s="24"/>
      <c r="NQI27" s="26"/>
      <c r="NQJ27" s="26"/>
      <c r="NQK27" s="205"/>
      <c r="NQL27" s="205"/>
      <c r="NQM27" s="206"/>
      <c r="NQN27" s="205"/>
      <c r="NQO27" s="24"/>
      <c r="NQR27" s="207"/>
      <c r="NQS27" s="207"/>
      <c r="NQT27" s="208"/>
      <c r="NQU27" s="80"/>
      <c r="NQV27" s="209"/>
      <c r="NQW27" s="207"/>
      <c r="NQX27" s="207"/>
      <c r="NQY27" s="77"/>
      <c r="NQZ27" s="210"/>
      <c r="NRA27" s="207"/>
      <c r="NRB27" s="207"/>
      <c r="NRC27" s="211"/>
      <c r="NRD27" s="26"/>
      <c r="NRE27" s="24"/>
      <c r="NRF27" s="36"/>
      <c r="NRG27" s="24"/>
      <c r="NRH27" s="26"/>
      <c r="NRI27" s="26"/>
      <c r="NRJ27" s="205"/>
      <c r="NRK27" s="24"/>
      <c r="NRL27" s="36"/>
      <c r="NRM27" s="24"/>
      <c r="NRN27" s="26"/>
      <c r="NRO27" s="26"/>
      <c r="NRP27" s="205"/>
      <c r="NRQ27" s="205"/>
      <c r="NRR27" s="206"/>
      <c r="NRS27" s="205"/>
      <c r="NRT27" s="24"/>
      <c r="NRW27" s="207"/>
      <c r="NRX27" s="207"/>
      <c r="NRY27" s="208"/>
      <c r="NRZ27" s="80"/>
      <c r="NSA27" s="209"/>
      <c r="NSB27" s="207"/>
      <c r="NSC27" s="207"/>
      <c r="NSD27" s="77"/>
      <c r="NSE27" s="210"/>
      <c r="NSF27" s="207"/>
      <c r="NSG27" s="207"/>
      <c r="NSH27" s="211"/>
      <c r="NSI27" s="26"/>
      <c r="NSJ27" s="24"/>
      <c r="NSK27" s="36"/>
      <c r="NSL27" s="24"/>
      <c r="NSM27" s="26"/>
      <c r="NSN27" s="26"/>
      <c r="NSO27" s="205"/>
      <c r="NSP27" s="24"/>
      <c r="NSQ27" s="36"/>
      <c r="NSR27" s="24"/>
      <c r="NSS27" s="26"/>
      <c r="NST27" s="26"/>
      <c r="NSU27" s="205"/>
      <c r="NSV27" s="205"/>
      <c r="NSW27" s="206"/>
      <c r="NSX27" s="205"/>
      <c r="NSY27" s="24"/>
      <c r="NTB27" s="207"/>
      <c r="NTC27" s="207"/>
      <c r="NTD27" s="208"/>
      <c r="NTE27" s="80"/>
      <c r="NTF27" s="209"/>
      <c r="NTG27" s="207"/>
      <c r="NTH27" s="207"/>
      <c r="NTI27" s="77"/>
      <c r="NTJ27" s="210"/>
      <c r="NTK27" s="207"/>
      <c r="NTL27" s="207"/>
      <c r="NTM27" s="211"/>
      <c r="NTN27" s="26"/>
      <c r="NTO27" s="24"/>
      <c r="NTP27" s="36"/>
      <c r="NTQ27" s="24"/>
      <c r="NTR27" s="26"/>
      <c r="NTS27" s="26"/>
      <c r="NTT27" s="205"/>
      <c r="NTU27" s="24"/>
      <c r="NTV27" s="36"/>
      <c r="NTW27" s="24"/>
      <c r="NTX27" s="26"/>
      <c r="NTY27" s="26"/>
      <c r="NTZ27" s="205"/>
      <c r="NUA27" s="205"/>
      <c r="NUB27" s="206"/>
      <c r="NUC27" s="205"/>
      <c r="NUD27" s="24"/>
      <c r="NUG27" s="207"/>
      <c r="NUH27" s="207"/>
      <c r="NUI27" s="208"/>
      <c r="NUJ27" s="80"/>
      <c r="NUK27" s="209"/>
      <c r="NUL27" s="207"/>
      <c r="NUM27" s="207"/>
      <c r="NUN27" s="77"/>
      <c r="NUO27" s="210"/>
      <c r="NUP27" s="207"/>
      <c r="NUQ27" s="207"/>
      <c r="NUR27" s="211"/>
      <c r="NUS27" s="26"/>
      <c r="NUT27" s="24"/>
      <c r="NUU27" s="36"/>
      <c r="NUV27" s="24"/>
      <c r="NUW27" s="26"/>
      <c r="NUX27" s="26"/>
      <c r="NUY27" s="205"/>
      <c r="NUZ27" s="24"/>
      <c r="NVA27" s="36"/>
      <c r="NVB27" s="24"/>
      <c r="NVC27" s="26"/>
      <c r="NVD27" s="26"/>
      <c r="NVE27" s="205"/>
      <c r="NVF27" s="205"/>
      <c r="NVG27" s="206"/>
      <c r="NVH27" s="205"/>
      <c r="NVI27" s="24"/>
      <c r="NVL27" s="207"/>
      <c r="NVM27" s="207"/>
      <c r="NVN27" s="208"/>
      <c r="NVO27" s="80"/>
      <c r="NVP27" s="209"/>
      <c r="NVQ27" s="207"/>
      <c r="NVR27" s="207"/>
      <c r="NVS27" s="77"/>
      <c r="NVT27" s="210"/>
      <c r="NVU27" s="207"/>
      <c r="NVV27" s="207"/>
      <c r="NVW27" s="211"/>
      <c r="NVX27" s="26"/>
      <c r="NVY27" s="24"/>
      <c r="NVZ27" s="36"/>
      <c r="NWA27" s="24"/>
      <c r="NWB27" s="26"/>
      <c r="NWC27" s="26"/>
      <c r="NWD27" s="205"/>
      <c r="NWE27" s="24"/>
      <c r="NWF27" s="36"/>
      <c r="NWG27" s="24"/>
      <c r="NWH27" s="26"/>
      <c r="NWI27" s="26"/>
      <c r="NWJ27" s="205"/>
      <c r="NWK27" s="205"/>
      <c r="NWL27" s="206"/>
      <c r="NWM27" s="205"/>
      <c r="NWN27" s="24"/>
      <c r="NWQ27" s="207"/>
      <c r="NWR27" s="207"/>
      <c r="NWS27" s="208"/>
      <c r="NWT27" s="80"/>
      <c r="NWU27" s="209"/>
      <c r="NWV27" s="207"/>
      <c r="NWW27" s="207"/>
      <c r="NWX27" s="77"/>
      <c r="NWY27" s="210"/>
      <c r="NWZ27" s="207"/>
      <c r="NXA27" s="207"/>
      <c r="NXB27" s="211"/>
      <c r="NXC27" s="26"/>
      <c r="NXD27" s="24"/>
      <c r="NXE27" s="36"/>
      <c r="NXF27" s="24"/>
      <c r="NXG27" s="26"/>
      <c r="NXH27" s="26"/>
      <c r="NXI27" s="205"/>
      <c r="NXJ27" s="24"/>
      <c r="NXK27" s="36"/>
      <c r="NXL27" s="24"/>
      <c r="NXM27" s="26"/>
      <c r="NXN27" s="26"/>
      <c r="NXO27" s="205"/>
      <c r="NXP27" s="205"/>
      <c r="NXQ27" s="206"/>
      <c r="NXR27" s="205"/>
      <c r="NXS27" s="24"/>
      <c r="NXV27" s="207"/>
      <c r="NXW27" s="207"/>
      <c r="NXX27" s="208"/>
      <c r="NXY27" s="80"/>
      <c r="NXZ27" s="209"/>
      <c r="NYA27" s="207"/>
      <c r="NYB27" s="207"/>
      <c r="NYC27" s="77"/>
      <c r="NYD27" s="210"/>
      <c r="NYE27" s="207"/>
      <c r="NYF27" s="207"/>
      <c r="NYG27" s="211"/>
      <c r="NYH27" s="26"/>
      <c r="NYI27" s="24"/>
      <c r="NYJ27" s="36"/>
      <c r="NYK27" s="24"/>
      <c r="NYL27" s="26"/>
      <c r="NYM27" s="26"/>
      <c r="NYN27" s="205"/>
      <c r="NYO27" s="24"/>
      <c r="NYP27" s="36"/>
      <c r="NYQ27" s="24"/>
      <c r="NYR27" s="26"/>
      <c r="NYS27" s="26"/>
      <c r="NYT27" s="205"/>
      <c r="NYU27" s="205"/>
      <c r="NYV27" s="206"/>
      <c r="NYW27" s="205"/>
      <c r="NYX27" s="24"/>
      <c r="NZA27" s="207"/>
      <c r="NZB27" s="207"/>
      <c r="NZC27" s="208"/>
      <c r="NZD27" s="80"/>
      <c r="NZE27" s="209"/>
      <c r="NZF27" s="207"/>
      <c r="NZG27" s="207"/>
      <c r="NZH27" s="77"/>
      <c r="NZI27" s="210"/>
      <c r="NZJ27" s="207"/>
      <c r="NZK27" s="207"/>
      <c r="NZL27" s="211"/>
      <c r="NZM27" s="26"/>
      <c r="NZN27" s="24"/>
      <c r="NZO27" s="36"/>
      <c r="NZP27" s="24"/>
      <c r="NZQ27" s="26"/>
      <c r="NZR27" s="26"/>
      <c r="NZS27" s="205"/>
      <c r="NZT27" s="24"/>
      <c r="NZU27" s="36"/>
      <c r="NZV27" s="24"/>
      <c r="NZW27" s="26"/>
      <c r="NZX27" s="26"/>
      <c r="NZY27" s="205"/>
      <c r="NZZ27" s="205"/>
      <c r="OAA27" s="206"/>
      <c r="OAB27" s="205"/>
      <c r="OAC27" s="24"/>
      <c r="OAF27" s="207"/>
      <c r="OAG27" s="207"/>
      <c r="OAH27" s="208"/>
      <c r="OAI27" s="80"/>
      <c r="OAJ27" s="209"/>
      <c r="OAK27" s="207"/>
      <c r="OAL27" s="207"/>
      <c r="OAM27" s="77"/>
      <c r="OAN27" s="210"/>
      <c r="OAO27" s="207"/>
      <c r="OAP27" s="207"/>
      <c r="OAQ27" s="211"/>
      <c r="OAR27" s="26"/>
      <c r="OAS27" s="24"/>
      <c r="OAT27" s="36"/>
      <c r="OAU27" s="24"/>
      <c r="OAV27" s="26"/>
      <c r="OAW27" s="26"/>
      <c r="OAX27" s="205"/>
      <c r="OAY27" s="24"/>
      <c r="OAZ27" s="36"/>
      <c r="OBA27" s="24"/>
      <c r="OBB27" s="26"/>
      <c r="OBC27" s="26"/>
      <c r="OBD27" s="205"/>
      <c r="OBE27" s="205"/>
      <c r="OBF27" s="206"/>
      <c r="OBG27" s="205"/>
      <c r="OBH27" s="24"/>
      <c r="OBK27" s="207"/>
      <c r="OBL27" s="207"/>
      <c r="OBM27" s="208"/>
      <c r="OBN27" s="80"/>
      <c r="OBO27" s="209"/>
      <c r="OBP27" s="207"/>
      <c r="OBQ27" s="207"/>
      <c r="OBR27" s="77"/>
      <c r="OBS27" s="210"/>
      <c r="OBT27" s="207"/>
      <c r="OBU27" s="207"/>
      <c r="OBV27" s="211"/>
      <c r="OBW27" s="26"/>
      <c r="OBX27" s="24"/>
      <c r="OBY27" s="36"/>
      <c r="OBZ27" s="24"/>
      <c r="OCA27" s="26"/>
      <c r="OCB27" s="26"/>
      <c r="OCC27" s="205"/>
      <c r="OCD27" s="24"/>
      <c r="OCE27" s="36"/>
      <c r="OCF27" s="24"/>
      <c r="OCG27" s="26"/>
      <c r="OCH27" s="26"/>
      <c r="OCI27" s="205"/>
      <c r="OCJ27" s="205"/>
      <c r="OCK27" s="206"/>
      <c r="OCL27" s="205"/>
      <c r="OCM27" s="24"/>
      <c r="OCP27" s="207"/>
      <c r="OCQ27" s="207"/>
      <c r="OCR27" s="208"/>
      <c r="OCS27" s="80"/>
      <c r="OCT27" s="209"/>
      <c r="OCU27" s="207"/>
      <c r="OCV27" s="207"/>
      <c r="OCW27" s="77"/>
      <c r="OCX27" s="210"/>
      <c r="OCY27" s="207"/>
      <c r="OCZ27" s="207"/>
      <c r="ODA27" s="211"/>
      <c r="ODB27" s="26"/>
      <c r="ODC27" s="24"/>
      <c r="ODD27" s="36"/>
      <c r="ODE27" s="24"/>
      <c r="ODF27" s="26"/>
      <c r="ODG27" s="26"/>
      <c r="ODH27" s="205"/>
      <c r="ODI27" s="24"/>
      <c r="ODJ27" s="36"/>
      <c r="ODK27" s="24"/>
      <c r="ODL27" s="26"/>
      <c r="ODM27" s="26"/>
      <c r="ODN27" s="205"/>
      <c r="ODO27" s="205"/>
      <c r="ODP27" s="206"/>
      <c r="ODQ27" s="205"/>
      <c r="ODR27" s="24"/>
      <c r="ODU27" s="207"/>
      <c r="ODV27" s="207"/>
      <c r="ODW27" s="208"/>
      <c r="ODX27" s="80"/>
      <c r="ODY27" s="209"/>
      <c r="ODZ27" s="207"/>
      <c r="OEA27" s="207"/>
      <c r="OEB27" s="77"/>
      <c r="OEC27" s="210"/>
      <c r="OED27" s="207"/>
      <c r="OEE27" s="207"/>
      <c r="OEF27" s="211"/>
      <c r="OEG27" s="26"/>
      <c r="OEH27" s="24"/>
      <c r="OEI27" s="36"/>
      <c r="OEJ27" s="24"/>
      <c r="OEK27" s="26"/>
      <c r="OEL27" s="26"/>
      <c r="OEM27" s="205"/>
      <c r="OEN27" s="24"/>
      <c r="OEO27" s="36"/>
      <c r="OEP27" s="24"/>
      <c r="OEQ27" s="26"/>
      <c r="OER27" s="26"/>
      <c r="OES27" s="205"/>
      <c r="OET27" s="205"/>
      <c r="OEU27" s="206"/>
      <c r="OEV27" s="205"/>
      <c r="OEW27" s="24"/>
      <c r="OEZ27" s="207"/>
      <c r="OFA27" s="207"/>
      <c r="OFB27" s="208"/>
      <c r="OFC27" s="80"/>
      <c r="OFD27" s="209"/>
      <c r="OFE27" s="207"/>
      <c r="OFF27" s="207"/>
      <c r="OFG27" s="77"/>
      <c r="OFH27" s="210"/>
      <c r="OFI27" s="207"/>
      <c r="OFJ27" s="207"/>
      <c r="OFK27" s="211"/>
      <c r="OFL27" s="26"/>
      <c r="OFM27" s="24"/>
      <c r="OFN27" s="36"/>
      <c r="OFO27" s="24"/>
      <c r="OFP27" s="26"/>
      <c r="OFQ27" s="26"/>
      <c r="OFR27" s="205"/>
      <c r="OFS27" s="24"/>
      <c r="OFT27" s="36"/>
      <c r="OFU27" s="24"/>
      <c r="OFV27" s="26"/>
      <c r="OFW27" s="26"/>
      <c r="OFX27" s="205"/>
      <c r="OFY27" s="205"/>
      <c r="OFZ27" s="206"/>
      <c r="OGA27" s="205"/>
      <c r="OGB27" s="24"/>
      <c r="OGE27" s="207"/>
      <c r="OGF27" s="207"/>
      <c r="OGG27" s="208"/>
      <c r="OGH27" s="80"/>
      <c r="OGI27" s="209"/>
      <c r="OGJ27" s="207"/>
      <c r="OGK27" s="207"/>
      <c r="OGL27" s="77"/>
      <c r="OGM27" s="210"/>
      <c r="OGN27" s="207"/>
      <c r="OGO27" s="207"/>
      <c r="OGP27" s="211"/>
      <c r="OGQ27" s="26"/>
      <c r="OGR27" s="24"/>
      <c r="OGS27" s="36"/>
      <c r="OGT27" s="24"/>
      <c r="OGU27" s="26"/>
      <c r="OGV27" s="26"/>
      <c r="OGW27" s="205"/>
      <c r="OGX27" s="24"/>
      <c r="OGY27" s="36"/>
      <c r="OGZ27" s="24"/>
      <c r="OHA27" s="26"/>
      <c r="OHB27" s="26"/>
      <c r="OHC27" s="205"/>
      <c r="OHD27" s="205"/>
      <c r="OHE27" s="206"/>
      <c r="OHF27" s="205"/>
      <c r="OHG27" s="24"/>
      <c r="OHJ27" s="207"/>
      <c r="OHK27" s="207"/>
      <c r="OHL27" s="208"/>
      <c r="OHM27" s="80"/>
      <c r="OHN27" s="209"/>
      <c r="OHO27" s="207"/>
      <c r="OHP27" s="207"/>
      <c r="OHQ27" s="77"/>
      <c r="OHR27" s="210"/>
      <c r="OHS27" s="207"/>
      <c r="OHT27" s="207"/>
      <c r="OHU27" s="211"/>
      <c r="OHV27" s="26"/>
      <c r="OHW27" s="24"/>
      <c r="OHX27" s="36"/>
      <c r="OHY27" s="24"/>
      <c r="OHZ27" s="26"/>
      <c r="OIA27" s="26"/>
      <c r="OIB27" s="205"/>
      <c r="OIC27" s="24"/>
      <c r="OID27" s="36"/>
      <c r="OIE27" s="24"/>
      <c r="OIF27" s="26"/>
      <c r="OIG27" s="26"/>
      <c r="OIH27" s="205"/>
      <c r="OII27" s="205"/>
      <c r="OIJ27" s="206"/>
      <c r="OIK27" s="205"/>
      <c r="OIL27" s="24"/>
      <c r="OIO27" s="207"/>
      <c r="OIP27" s="207"/>
      <c r="OIQ27" s="208"/>
      <c r="OIR27" s="80"/>
      <c r="OIS27" s="209"/>
      <c r="OIT27" s="207"/>
      <c r="OIU27" s="207"/>
      <c r="OIV27" s="77"/>
      <c r="OIW27" s="210"/>
      <c r="OIX27" s="207"/>
      <c r="OIY27" s="207"/>
      <c r="OIZ27" s="211"/>
      <c r="OJA27" s="26"/>
      <c r="OJB27" s="24"/>
      <c r="OJC27" s="36"/>
      <c r="OJD27" s="24"/>
      <c r="OJE27" s="26"/>
      <c r="OJF27" s="26"/>
      <c r="OJG27" s="205"/>
      <c r="OJH27" s="24"/>
      <c r="OJI27" s="36"/>
      <c r="OJJ27" s="24"/>
      <c r="OJK27" s="26"/>
      <c r="OJL27" s="26"/>
      <c r="OJM27" s="205"/>
      <c r="OJN27" s="205"/>
      <c r="OJO27" s="206"/>
      <c r="OJP27" s="205"/>
      <c r="OJQ27" s="24"/>
      <c r="OJT27" s="207"/>
      <c r="OJU27" s="207"/>
      <c r="OJV27" s="208"/>
      <c r="OJW27" s="80"/>
      <c r="OJX27" s="209"/>
      <c r="OJY27" s="207"/>
      <c r="OJZ27" s="207"/>
      <c r="OKA27" s="77"/>
      <c r="OKB27" s="210"/>
      <c r="OKC27" s="207"/>
      <c r="OKD27" s="207"/>
      <c r="OKE27" s="211"/>
      <c r="OKF27" s="26"/>
      <c r="OKG27" s="24"/>
      <c r="OKH27" s="36"/>
      <c r="OKI27" s="24"/>
      <c r="OKJ27" s="26"/>
      <c r="OKK27" s="26"/>
      <c r="OKL27" s="205"/>
      <c r="OKM27" s="24"/>
      <c r="OKN27" s="36"/>
      <c r="OKO27" s="24"/>
      <c r="OKP27" s="26"/>
      <c r="OKQ27" s="26"/>
      <c r="OKR27" s="205"/>
      <c r="OKS27" s="205"/>
      <c r="OKT27" s="206"/>
      <c r="OKU27" s="205"/>
      <c r="OKV27" s="24"/>
      <c r="OKY27" s="207"/>
      <c r="OKZ27" s="207"/>
      <c r="OLA27" s="208"/>
      <c r="OLB27" s="80"/>
      <c r="OLC27" s="209"/>
      <c r="OLD27" s="207"/>
      <c r="OLE27" s="207"/>
      <c r="OLF27" s="77"/>
      <c r="OLG27" s="210"/>
      <c r="OLH27" s="207"/>
      <c r="OLI27" s="207"/>
      <c r="OLJ27" s="211"/>
      <c r="OLK27" s="26"/>
      <c r="OLL27" s="24"/>
      <c r="OLM27" s="36"/>
      <c r="OLN27" s="24"/>
      <c r="OLO27" s="26"/>
      <c r="OLP27" s="26"/>
      <c r="OLQ27" s="205"/>
      <c r="OLR27" s="24"/>
      <c r="OLS27" s="36"/>
      <c r="OLT27" s="24"/>
      <c r="OLU27" s="26"/>
      <c r="OLV27" s="26"/>
      <c r="OLW27" s="205"/>
      <c r="OLX27" s="205"/>
      <c r="OLY27" s="206"/>
      <c r="OLZ27" s="205"/>
      <c r="OMA27" s="24"/>
      <c r="OMD27" s="207"/>
      <c r="OME27" s="207"/>
      <c r="OMF27" s="208"/>
      <c r="OMG27" s="80"/>
      <c r="OMH27" s="209"/>
      <c r="OMI27" s="207"/>
      <c r="OMJ27" s="207"/>
      <c r="OMK27" s="77"/>
      <c r="OML27" s="210"/>
      <c r="OMM27" s="207"/>
      <c r="OMN27" s="207"/>
      <c r="OMO27" s="211"/>
      <c r="OMP27" s="26"/>
      <c r="OMQ27" s="24"/>
      <c r="OMR27" s="36"/>
      <c r="OMS27" s="24"/>
      <c r="OMT27" s="26"/>
      <c r="OMU27" s="26"/>
      <c r="OMV27" s="205"/>
      <c r="OMW27" s="24"/>
      <c r="OMX27" s="36"/>
      <c r="OMY27" s="24"/>
      <c r="OMZ27" s="26"/>
      <c r="ONA27" s="26"/>
      <c r="ONB27" s="205"/>
      <c r="ONC27" s="205"/>
      <c r="OND27" s="206"/>
      <c r="ONE27" s="205"/>
      <c r="ONF27" s="24"/>
      <c r="ONI27" s="207"/>
      <c r="ONJ27" s="207"/>
      <c r="ONK27" s="208"/>
      <c r="ONL27" s="80"/>
      <c r="ONM27" s="209"/>
      <c r="ONN27" s="207"/>
      <c r="ONO27" s="207"/>
      <c r="ONP27" s="77"/>
      <c r="ONQ27" s="210"/>
      <c r="ONR27" s="207"/>
      <c r="ONS27" s="207"/>
      <c r="ONT27" s="211"/>
      <c r="ONU27" s="26"/>
      <c r="ONV27" s="24"/>
      <c r="ONW27" s="36"/>
      <c r="ONX27" s="24"/>
      <c r="ONY27" s="26"/>
      <c r="ONZ27" s="26"/>
      <c r="OOA27" s="205"/>
      <c r="OOB27" s="24"/>
      <c r="OOC27" s="36"/>
      <c r="OOD27" s="24"/>
      <c r="OOE27" s="26"/>
      <c r="OOF27" s="26"/>
      <c r="OOG27" s="205"/>
      <c r="OOH27" s="205"/>
      <c r="OOI27" s="206"/>
      <c r="OOJ27" s="205"/>
      <c r="OOK27" s="24"/>
      <c r="OON27" s="207"/>
      <c r="OOO27" s="207"/>
      <c r="OOP27" s="208"/>
      <c r="OOQ27" s="80"/>
      <c r="OOR27" s="209"/>
      <c r="OOS27" s="207"/>
      <c r="OOT27" s="207"/>
      <c r="OOU27" s="77"/>
      <c r="OOV27" s="210"/>
      <c r="OOW27" s="207"/>
      <c r="OOX27" s="207"/>
      <c r="OOY27" s="211"/>
      <c r="OOZ27" s="26"/>
      <c r="OPA27" s="24"/>
      <c r="OPB27" s="36"/>
      <c r="OPC27" s="24"/>
      <c r="OPD27" s="26"/>
      <c r="OPE27" s="26"/>
      <c r="OPF27" s="205"/>
      <c r="OPG27" s="24"/>
      <c r="OPH27" s="36"/>
      <c r="OPI27" s="24"/>
      <c r="OPJ27" s="26"/>
      <c r="OPK27" s="26"/>
      <c r="OPL27" s="205"/>
      <c r="OPM27" s="205"/>
      <c r="OPN27" s="206"/>
      <c r="OPO27" s="205"/>
      <c r="OPP27" s="24"/>
      <c r="OPS27" s="207"/>
      <c r="OPT27" s="207"/>
      <c r="OPU27" s="208"/>
      <c r="OPV27" s="80"/>
      <c r="OPW27" s="209"/>
      <c r="OPX27" s="207"/>
      <c r="OPY27" s="207"/>
      <c r="OPZ27" s="77"/>
      <c r="OQA27" s="210"/>
      <c r="OQB27" s="207"/>
      <c r="OQC27" s="207"/>
      <c r="OQD27" s="211"/>
      <c r="OQE27" s="26"/>
      <c r="OQF27" s="24"/>
      <c r="OQG27" s="36"/>
      <c r="OQH27" s="24"/>
      <c r="OQI27" s="26"/>
      <c r="OQJ27" s="26"/>
      <c r="OQK27" s="205"/>
      <c r="OQL27" s="24"/>
      <c r="OQM27" s="36"/>
      <c r="OQN27" s="24"/>
      <c r="OQO27" s="26"/>
      <c r="OQP27" s="26"/>
      <c r="OQQ27" s="205"/>
      <c r="OQR27" s="205"/>
      <c r="OQS27" s="206"/>
      <c r="OQT27" s="205"/>
      <c r="OQU27" s="24"/>
      <c r="OQX27" s="207"/>
      <c r="OQY27" s="207"/>
      <c r="OQZ27" s="208"/>
      <c r="ORA27" s="80"/>
      <c r="ORB27" s="209"/>
      <c r="ORC27" s="207"/>
      <c r="ORD27" s="207"/>
      <c r="ORE27" s="77"/>
      <c r="ORF27" s="210"/>
      <c r="ORG27" s="207"/>
      <c r="ORH27" s="207"/>
      <c r="ORI27" s="211"/>
      <c r="ORJ27" s="26"/>
      <c r="ORK27" s="24"/>
      <c r="ORL27" s="36"/>
      <c r="ORM27" s="24"/>
      <c r="ORN27" s="26"/>
      <c r="ORO27" s="26"/>
      <c r="ORP27" s="205"/>
      <c r="ORQ27" s="24"/>
      <c r="ORR27" s="36"/>
      <c r="ORS27" s="24"/>
      <c r="ORT27" s="26"/>
      <c r="ORU27" s="26"/>
      <c r="ORV27" s="205"/>
      <c r="ORW27" s="205"/>
      <c r="ORX27" s="206"/>
      <c r="ORY27" s="205"/>
      <c r="ORZ27" s="24"/>
      <c r="OSC27" s="207"/>
      <c r="OSD27" s="207"/>
      <c r="OSE27" s="208"/>
      <c r="OSF27" s="80"/>
      <c r="OSG27" s="209"/>
      <c r="OSH27" s="207"/>
      <c r="OSI27" s="207"/>
      <c r="OSJ27" s="77"/>
      <c r="OSK27" s="210"/>
      <c r="OSL27" s="207"/>
      <c r="OSM27" s="207"/>
      <c r="OSN27" s="211"/>
      <c r="OSO27" s="26"/>
      <c r="OSP27" s="24"/>
      <c r="OSQ27" s="36"/>
      <c r="OSR27" s="24"/>
      <c r="OSS27" s="26"/>
      <c r="OST27" s="26"/>
      <c r="OSU27" s="205"/>
      <c r="OSV27" s="24"/>
      <c r="OSW27" s="36"/>
      <c r="OSX27" s="24"/>
      <c r="OSY27" s="26"/>
      <c r="OSZ27" s="26"/>
      <c r="OTA27" s="205"/>
      <c r="OTB27" s="205"/>
      <c r="OTC27" s="206"/>
      <c r="OTD27" s="205"/>
      <c r="OTE27" s="24"/>
      <c r="OTH27" s="207"/>
      <c r="OTI27" s="207"/>
      <c r="OTJ27" s="208"/>
      <c r="OTK27" s="80"/>
      <c r="OTL27" s="209"/>
      <c r="OTM27" s="207"/>
      <c r="OTN27" s="207"/>
      <c r="OTO27" s="77"/>
      <c r="OTP27" s="210"/>
      <c r="OTQ27" s="207"/>
      <c r="OTR27" s="207"/>
      <c r="OTS27" s="211"/>
      <c r="OTT27" s="26"/>
      <c r="OTU27" s="24"/>
      <c r="OTV27" s="36"/>
      <c r="OTW27" s="24"/>
      <c r="OTX27" s="26"/>
      <c r="OTY27" s="26"/>
      <c r="OTZ27" s="205"/>
      <c r="OUA27" s="24"/>
      <c r="OUB27" s="36"/>
      <c r="OUC27" s="24"/>
      <c r="OUD27" s="26"/>
      <c r="OUE27" s="26"/>
      <c r="OUF27" s="205"/>
      <c r="OUG27" s="205"/>
      <c r="OUH27" s="206"/>
      <c r="OUI27" s="205"/>
      <c r="OUJ27" s="24"/>
      <c r="OUM27" s="207"/>
      <c r="OUN27" s="207"/>
      <c r="OUO27" s="208"/>
      <c r="OUP27" s="80"/>
      <c r="OUQ27" s="209"/>
      <c r="OUR27" s="207"/>
      <c r="OUS27" s="207"/>
      <c r="OUT27" s="77"/>
      <c r="OUU27" s="210"/>
      <c r="OUV27" s="207"/>
      <c r="OUW27" s="207"/>
      <c r="OUX27" s="211"/>
      <c r="OUY27" s="26"/>
      <c r="OUZ27" s="24"/>
      <c r="OVA27" s="36"/>
      <c r="OVB27" s="24"/>
      <c r="OVC27" s="26"/>
      <c r="OVD27" s="26"/>
      <c r="OVE27" s="205"/>
      <c r="OVF27" s="24"/>
      <c r="OVG27" s="36"/>
      <c r="OVH27" s="24"/>
      <c r="OVI27" s="26"/>
      <c r="OVJ27" s="26"/>
      <c r="OVK27" s="205"/>
      <c r="OVL27" s="205"/>
      <c r="OVM27" s="206"/>
      <c r="OVN27" s="205"/>
      <c r="OVO27" s="24"/>
      <c r="OVR27" s="207"/>
      <c r="OVS27" s="207"/>
      <c r="OVT27" s="208"/>
      <c r="OVU27" s="80"/>
      <c r="OVV27" s="209"/>
      <c r="OVW27" s="207"/>
      <c r="OVX27" s="207"/>
      <c r="OVY27" s="77"/>
      <c r="OVZ27" s="210"/>
      <c r="OWA27" s="207"/>
      <c r="OWB27" s="207"/>
      <c r="OWC27" s="211"/>
      <c r="OWD27" s="26"/>
      <c r="OWE27" s="24"/>
      <c r="OWF27" s="36"/>
      <c r="OWG27" s="24"/>
      <c r="OWH27" s="26"/>
      <c r="OWI27" s="26"/>
      <c r="OWJ27" s="205"/>
      <c r="OWK27" s="24"/>
      <c r="OWL27" s="36"/>
      <c r="OWM27" s="24"/>
      <c r="OWN27" s="26"/>
      <c r="OWO27" s="26"/>
      <c r="OWP27" s="205"/>
      <c r="OWQ27" s="205"/>
      <c r="OWR27" s="206"/>
      <c r="OWS27" s="205"/>
      <c r="OWT27" s="24"/>
      <c r="OWW27" s="207"/>
      <c r="OWX27" s="207"/>
      <c r="OWY27" s="208"/>
      <c r="OWZ27" s="80"/>
      <c r="OXA27" s="209"/>
      <c r="OXB27" s="207"/>
      <c r="OXC27" s="207"/>
      <c r="OXD27" s="77"/>
      <c r="OXE27" s="210"/>
      <c r="OXF27" s="207"/>
      <c r="OXG27" s="207"/>
      <c r="OXH27" s="211"/>
      <c r="OXI27" s="26"/>
      <c r="OXJ27" s="24"/>
      <c r="OXK27" s="36"/>
      <c r="OXL27" s="24"/>
      <c r="OXM27" s="26"/>
      <c r="OXN27" s="26"/>
      <c r="OXO27" s="205"/>
      <c r="OXP27" s="24"/>
      <c r="OXQ27" s="36"/>
      <c r="OXR27" s="24"/>
      <c r="OXS27" s="26"/>
      <c r="OXT27" s="26"/>
      <c r="OXU27" s="205"/>
      <c r="OXV27" s="205"/>
      <c r="OXW27" s="206"/>
      <c r="OXX27" s="205"/>
      <c r="OXY27" s="24"/>
      <c r="OYB27" s="207"/>
      <c r="OYC27" s="207"/>
      <c r="OYD27" s="208"/>
      <c r="OYE27" s="80"/>
      <c r="OYF27" s="209"/>
      <c r="OYG27" s="207"/>
      <c r="OYH27" s="207"/>
      <c r="OYI27" s="77"/>
      <c r="OYJ27" s="210"/>
      <c r="OYK27" s="207"/>
      <c r="OYL27" s="207"/>
      <c r="OYM27" s="211"/>
      <c r="OYN27" s="26"/>
      <c r="OYO27" s="24"/>
      <c r="OYP27" s="36"/>
      <c r="OYQ27" s="24"/>
      <c r="OYR27" s="26"/>
      <c r="OYS27" s="26"/>
      <c r="OYT27" s="205"/>
      <c r="OYU27" s="24"/>
      <c r="OYV27" s="36"/>
      <c r="OYW27" s="24"/>
      <c r="OYX27" s="26"/>
      <c r="OYY27" s="26"/>
      <c r="OYZ27" s="205"/>
      <c r="OZA27" s="205"/>
      <c r="OZB27" s="206"/>
      <c r="OZC27" s="205"/>
      <c r="OZD27" s="24"/>
      <c r="OZG27" s="207"/>
      <c r="OZH27" s="207"/>
      <c r="OZI27" s="208"/>
      <c r="OZJ27" s="80"/>
      <c r="OZK27" s="209"/>
      <c r="OZL27" s="207"/>
      <c r="OZM27" s="207"/>
      <c r="OZN27" s="77"/>
      <c r="OZO27" s="210"/>
      <c r="OZP27" s="207"/>
      <c r="OZQ27" s="207"/>
      <c r="OZR27" s="211"/>
      <c r="OZS27" s="26"/>
      <c r="OZT27" s="24"/>
      <c r="OZU27" s="36"/>
      <c r="OZV27" s="24"/>
      <c r="OZW27" s="26"/>
      <c r="OZX27" s="26"/>
      <c r="OZY27" s="205"/>
      <c r="OZZ27" s="24"/>
      <c r="PAA27" s="36"/>
      <c r="PAB27" s="24"/>
      <c r="PAC27" s="26"/>
      <c r="PAD27" s="26"/>
      <c r="PAE27" s="205"/>
      <c r="PAF27" s="205"/>
      <c r="PAG27" s="206"/>
      <c r="PAH27" s="205"/>
      <c r="PAI27" s="24"/>
      <c r="PAL27" s="207"/>
      <c r="PAM27" s="207"/>
      <c r="PAN27" s="208"/>
      <c r="PAO27" s="80"/>
      <c r="PAP27" s="209"/>
      <c r="PAQ27" s="207"/>
      <c r="PAR27" s="207"/>
      <c r="PAS27" s="77"/>
      <c r="PAT27" s="210"/>
      <c r="PAU27" s="207"/>
      <c r="PAV27" s="207"/>
      <c r="PAW27" s="211"/>
      <c r="PAX27" s="26"/>
      <c r="PAY27" s="24"/>
      <c r="PAZ27" s="36"/>
      <c r="PBA27" s="24"/>
      <c r="PBB27" s="26"/>
      <c r="PBC27" s="26"/>
      <c r="PBD27" s="205"/>
      <c r="PBE27" s="24"/>
      <c r="PBF27" s="36"/>
      <c r="PBG27" s="24"/>
      <c r="PBH27" s="26"/>
      <c r="PBI27" s="26"/>
      <c r="PBJ27" s="205"/>
      <c r="PBK27" s="205"/>
      <c r="PBL27" s="206"/>
      <c r="PBM27" s="205"/>
      <c r="PBN27" s="24"/>
      <c r="PBQ27" s="207"/>
      <c r="PBR27" s="207"/>
      <c r="PBS27" s="208"/>
      <c r="PBT27" s="80"/>
      <c r="PBU27" s="209"/>
      <c r="PBV27" s="207"/>
      <c r="PBW27" s="207"/>
      <c r="PBX27" s="77"/>
      <c r="PBY27" s="210"/>
      <c r="PBZ27" s="207"/>
      <c r="PCA27" s="207"/>
      <c r="PCB27" s="211"/>
      <c r="PCC27" s="26"/>
      <c r="PCD27" s="24"/>
      <c r="PCE27" s="36"/>
      <c r="PCF27" s="24"/>
      <c r="PCG27" s="26"/>
      <c r="PCH27" s="26"/>
      <c r="PCI27" s="205"/>
      <c r="PCJ27" s="24"/>
      <c r="PCK27" s="36"/>
      <c r="PCL27" s="24"/>
      <c r="PCM27" s="26"/>
      <c r="PCN27" s="26"/>
      <c r="PCO27" s="205"/>
      <c r="PCP27" s="205"/>
      <c r="PCQ27" s="206"/>
      <c r="PCR27" s="205"/>
      <c r="PCS27" s="24"/>
      <c r="PCV27" s="207"/>
      <c r="PCW27" s="207"/>
      <c r="PCX27" s="208"/>
      <c r="PCY27" s="80"/>
      <c r="PCZ27" s="209"/>
      <c r="PDA27" s="207"/>
      <c r="PDB27" s="207"/>
      <c r="PDC27" s="77"/>
      <c r="PDD27" s="210"/>
      <c r="PDE27" s="207"/>
      <c r="PDF27" s="207"/>
      <c r="PDG27" s="211"/>
      <c r="PDH27" s="26"/>
      <c r="PDI27" s="24"/>
      <c r="PDJ27" s="36"/>
      <c r="PDK27" s="24"/>
      <c r="PDL27" s="26"/>
      <c r="PDM27" s="26"/>
      <c r="PDN27" s="205"/>
      <c r="PDO27" s="24"/>
      <c r="PDP27" s="36"/>
      <c r="PDQ27" s="24"/>
      <c r="PDR27" s="26"/>
      <c r="PDS27" s="26"/>
      <c r="PDT27" s="205"/>
      <c r="PDU27" s="205"/>
      <c r="PDV27" s="206"/>
      <c r="PDW27" s="205"/>
      <c r="PDX27" s="24"/>
      <c r="PEA27" s="207"/>
      <c r="PEB27" s="207"/>
      <c r="PEC27" s="208"/>
      <c r="PED27" s="80"/>
      <c r="PEE27" s="209"/>
      <c r="PEF27" s="207"/>
      <c r="PEG27" s="207"/>
      <c r="PEH27" s="77"/>
      <c r="PEI27" s="210"/>
      <c r="PEJ27" s="207"/>
      <c r="PEK27" s="207"/>
      <c r="PEL27" s="211"/>
      <c r="PEM27" s="26"/>
      <c r="PEN27" s="24"/>
      <c r="PEO27" s="36"/>
      <c r="PEP27" s="24"/>
      <c r="PEQ27" s="26"/>
      <c r="PER27" s="26"/>
      <c r="PES27" s="205"/>
      <c r="PET27" s="24"/>
      <c r="PEU27" s="36"/>
      <c r="PEV27" s="24"/>
      <c r="PEW27" s="26"/>
      <c r="PEX27" s="26"/>
      <c r="PEY27" s="205"/>
      <c r="PEZ27" s="205"/>
      <c r="PFA27" s="206"/>
      <c r="PFB27" s="205"/>
      <c r="PFC27" s="24"/>
      <c r="PFF27" s="207"/>
      <c r="PFG27" s="207"/>
      <c r="PFH27" s="208"/>
      <c r="PFI27" s="80"/>
      <c r="PFJ27" s="209"/>
      <c r="PFK27" s="207"/>
      <c r="PFL27" s="207"/>
      <c r="PFM27" s="77"/>
      <c r="PFN27" s="210"/>
      <c r="PFO27" s="207"/>
      <c r="PFP27" s="207"/>
      <c r="PFQ27" s="211"/>
      <c r="PFR27" s="26"/>
      <c r="PFS27" s="24"/>
      <c r="PFT27" s="36"/>
      <c r="PFU27" s="24"/>
      <c r="PFV27" s="26"/>
      <c r="PFW27" s="26"/>
      <c r="PFX27" s="205"/>
      <c r="PFY27" s="24"/>
      <c r="PFZ27" s="36"/>
      <c r="PGA27" s="24"/>
      <c r="PGB27" s="26"/>
      <c r="PGC27" s="26"/>
      <c r="PGD27" s="205"/>
      <c r="PGE27" s="205"/>
      <c r="PGF27" s="206"/>
      <c r="PGG27" s="205"/>
      <c r="PGH27" s="24"/>
      <c r="PGK27" s="207"/>
      <c r="PGL27" s="207"/>
      <c r="PGM27" s="208"/>
      <c r="PGN27" s="80"/>
      <c r="PGO27" s="209"/>
      <c r="PGP27" s="207"/>
      <c r="PGQ27" s="207"/>
      <c r="PGR27" s="77"/>
      <c r="PGS27" s="210"/>
      <c r="PGT27" s="207"/>
      <c r="PGU27" s="207"/>
      <c r="PGV27" s="211"/>
      <c r="PGW27" s="26"/>
      <c r="PGX27" s="24"/>
      <c r="PGY27" s="36"/>
      <c r="PGZ27" s="24"/>
      <c r="PHA27" s="26"/>
      <c r="PHB27" s="26"/>
      <c r="PHC27" s="205"/>
      <c r="PHD27" s="24"/>
      <c r="PHE27" s="36"/>
      <c r="PHF27" s="24"/>
      <c r="PHG27" s="26"/>
      <c r="PHH27" s="26"/>
      <c r="PHI27" s="205"/>
      <c r="PHJ27" s="205"/>
      <c r="PHK27" s="206"/>
      <c r="PHL27" s="205"/>
      <c r="PHM27" s="24"/>
      <c r="PHP27" s="207"/>
      <c r="PHQ27" s="207"/>
      <c r="PHR27" s="208"/>
      <c r="PHS27" s="80"/>
      <c r="PHT27" s="209"/>
      <c r="PHU27" s="207"/>
      <c r="PHV27" s="207"/>
      <c r="PHW27" s="77"/>
      <c r="PHX27" s="210"/>
      <c r="PHY27" s="207"/>
      <c r="PHZ27" s="207"/>
      <c r="PIA27" s="211"/>
      <c r="PIB27" s="26"/>
      <c r="PIC27" s="24"/>
      <c r="PID27" s="36"/>
      <c r="PIE27" s="24"/>
      <c r="PIF27" s="26"/>
      <c r="PIG27" s="26"/>
      <c r="PIH27" s="205"/>
      <c r="PII27" s="24"/>
      <c r="PIJ27" s="36"/>
      <c r="PIK27" s="24"/>
      <c r="PIL27" s="26"/>
      <c r="PIM27" s="26"/>
      <c r="PIN27" s="205"/>
      <c r="PIO27" s="205"/>
      <c r="PIP27" s="206"/>
      <c r="PIQ27" s="205"/>
      <c r="PIR27" s="24"/>
      <c r="PIU27" s="207"/>
      <c r="PIV27" s="207"/>
      <c r="PIW27" s="208"/>
      <c r="PIX27" s="80"/>
      <c r="PIY27" s="209"/>
      <c r="PIZ27" s="207"/>
      <c r="PJA27" s="207"/>
      <c r="PJB27" s="77"/>
      <c r="PJC27" s="210"/>
      <c r="PJD27" s="207"/>
      <c r="PJE27" s="207"/>
      <c r="PJF27" s="211"/>
      <c r="PJG27" s="26"/>
      <c r="PJH27" s="24"/>
      <c r="PJI27" s="36"/>
      <c r="PJJ27" s="24"/>
      <c r="PJK27" s="26"/>
      <c r="PJL27" s="26"/>
      <c r="PJM27" s="205"/>
      <c r="PJN27" s="24"/>
      <c r="PJO27" s="36"/>
      <c r="PJP27" s="24"/>
      <c r="PJQ27" s="26"/>
      <c r="PJR27" s="26"/>
      <c r="PJS27" s="205"/>
      <c r="PJT27" s="205"/>
      <c r="PJU27" s="206"/>
      <c r="PJV27" s="205"/>
      <c r="PJW27" s="24"/>
      <c r="PJZ27" s="207"/>
      <c r="PKA27" s="207"/>
      <c r="PKB27" s="208"/>
      <c r="PKC27" s="80"/>
      <c r="PKD27" s="209"/>
      <c r="PKE27" s="207"/>
      <c r="PKF27" s="207"/>
      <c r="PKG27" s="77"/>
      <c r="PKH27" s="210"/>
      <c r="PKI27" s="207"/>
      <c r="PKJ27" s="207"/>
      <c r="PKK27" s="211"/>
      <c r="PKL27" s="26"/>
      <c r="PKM27" s="24"/>
      <c r="PKN27" s="36"/>
      <c r="PKO27" s="24"/>
      <c r="PKP27" s="26"/>
      <c r="PKQ27" s="26"/>
      <c r="PKR27" s="205"/>
      <c r="PKS27" s="24"/>
      <c r="PKT27" s="36"/>
      <c r="PKU27" s="24"/>
      <c r="PKV27" s="26"/>
      <c r="PKW27" s="26"/>
      <c r="PKX27" s="205"/>
      <c r="PKY27" s="205"/>
      <c r="PKZ27" s="206"/>
      <c r="PLA27" s="205"/>
      <c r="PLB27" s="24"/>
      <c r="PLE27" s="207"/>
      <c r="PLF27" s="207"/>
      <c r="PLG27" s="208"/>
      <c r="PLH27" s="80"/>
      <c r="PLI27" s="209"/>
      <c r="PLJ27" s="207"/>
      <c r="PLK27" s="207"/>
      <c r="PLL27" s="77"/>
      <c r="PLM27" s="210"/>
      <c r="PLN27" s="207"/>
      <c r="PLO27" s="207"/>
      <c r="PLP27" s="211"/>
      <c r="PLQ27" s="26"/>
      <c r="PLR27" s="24"/>
      <c r="PLS27" s="36"/>
      <c r="PLT27" s="24"/>
      <c r="PLU27" s="26"/>
      <c r="PLV27" s="26"/>
      <c r="PLW27" s="205"/>
      <c r="PLX27" s="24"/>
      <c r="PLY27" s="36"/>
      <c r="PLZ27" s="24"/>
      <c r="PMA27" s="26"/>
      <c r="PMB27" s="26"/>
      <c r="PMC27" s="205"/>
      <c r="PMD27" s="205"/>
      <c r="PME27" s="206"/>
      <c r="PMF27" s="205"/>
      <c r="PMG27" s="24"/>
      <c r="PMJ27" s="207"/>
      <c r="PMK27" s="207"/>
      <c r="PML27" s="208"/>
      <c r="PMM27" s="80"/>
      <c r="PMN27" s="209"/>
      <c r="PMO27" s="207"/>
      <c r="PMP27" s="207"/>
      <c r="PMQ27" s="77"/>
      <c r="PMR27" s="210"/>
      <c r="PMS27" s="207"/>
      <c r="PMT27" s="207"/>
      <c r="PMU27" s="211"/>
      <c r="PMV27" s="26"/>
      <c r="PMW27" s="24"/>
      <c r="PMX27" s="36"/>
      <c r="PMY27" s="24"/>
      <c r="PMZ27" s="26"/>
      <c r="PNA27" s="26"/>
      <c r="PNB27" s="205"/>
      <c r="PNC27" s="24"/>
      <c r="PND27" s="36"/>
      <c r="PNE27" s="24"/>
      <c r="PNF27" s="26"/>
      <c r="PNG27" s="26"/>
      <c r="PNH27" s="205"/>
      <c r="PNI27" s="205"/>
      <c r="PNJ27" s="206"/>
      <c r="PNK27" s="205"/>
      <c r="PNL27" s="24"/>
      <c r="PNO27" s="207"/>
      <c r="PNP27" s="207"/>
      <c r="PNQ27" s="208"/>
      <c r="PNR27" s="80"/>
      <c r="PNS27" s="209"/>
      <c r="PNT27" s="207"/>
      <c r="PNU27" s="207"/>
      <c r="PNV27" s="77"/>
      <c r="PNW27" s="210"/>
      <c r="PNX27" s="207"/>
      <c r="PNY27" s="207"/>
      <c r="PNZ27" s="211"/>
      <c r="POA27" s="26"/>
      <c r="POB27" s="24"/>
      <c r="POC27" s="36"/>
      <c r="POD27" s="24"/>
      <c r="POE27" s="26"/>
      <c r="POF27" s="26"/>
      <c r="POG27" s="205"/>
      <c r="POH27" s="24"/>
      <c r="POI27" s="36"/>
      <c r="POJ27" s="24"/>
      <c r="POK27" s="26"/>
      <c r="POL27" s="26"/>
      <c r="POM27" s="205"/>
      <c r="PON27" s="205"/>
      <c r="POO27" s="206"/>
      <c r="POP27" s="205"/>
      <c r="POQ27" s="24"/>
      <c r="POT27" s="207"/>
      <c r="POU27" s="207"/>
      <c r="POV27" s="208"/>
      <c r="POW27" s="80"/>
      <c r="POX27" s="209"/>
      <c r="POY27" s="207"/>
      <c r="POZ27" s="207"/>
      <c r="PPA27" s="77"/>
      <c r="PPB27" s="210"/>
      <c r="PPC27" s="207"/>
      <c r="PPD27" s="207"/>
      <c r="PPE27" s="211"/>
      <c r="PPF27" s="26"/>
      <c r="PPG27" s="24"/>
      <c r="PPH27" s="36"/>
      <c r="PPI27" s="24"/>
      <c r="PPJ27" s="26"/>
      <c r="PPK27" s="26"/>
      <c r="PPL27" s="205"/>
      <c r="PPM27" s="24"/>
      <c r="PPN27" s="36"/>
      <c r="PPO27" s="24"/>
      <c r="PPP27" s="26"/>
      <c r="PPQ27" s="26"/>
      <c r="PPR27" s="205"/>
      <c r="PPS27" s="205"/>
      <c r="PPT27" s="206"/>
      <c r="PPU27" s="205"/>
      <c r="PPV27" s="24"/>
      <c r="PPY27" s="207"/>
      <c r="PPZ27" s="207"/>
      <c r="PQA27" s="208"/>
      <c r="PQB27" s="80"/>
      <c r="PQC27" s="209"/>
      <c r="PQD27" s="207"/>
      <c r="PQE27" s="207"/>
      <c r="PQF27" s="77"/>
      <c r="PQG27" s="210"/>
      <c r="PQH27" s="207"/>
      <c r="PQI27" s="207"/>
      <c r="PQJ27" s="211"/>
      <c r="PQK27" s="26"/>
      <c r="PQL27" s="24"/>
      <c r="PQM27" s="36"/>
      <c r="PQN27" s="24"/>
      <c r="PQO27" s="26"/>
      <c r="PQP27" s="26"/>
      <c r="PQQ27" s="205"/>
      <c r="PQR27" s="24"/>
      <c r="PQS27" s="36"/>
      <c r="PQT27" s="24"/>
      <c r="PQU27" s="26"/>
      <c r="PQV27" s="26"/>
      <c r="PQW27" s="205"/>
      <c r="PQX27" s="205"/>
      <c r="PQY27" s="206"/>
      <c r="PQZ27" s="205"/>
      <c r="PRA27" s="24"/>
      <c r="PRD27" s="207"/>
      <c r="PRE27" s="207"/>
      <c r="PRF27" s="208"/>
      <c r="PRG27" s="80"/>
      <c r="PRH27" s="209"/>
      <c r="PRI27" s="207"/>
      <c r="PRJ27" s="207"/>
      <c r="PRK27" s="77"/>
      <c r="PRL27" s="210"/>
      <c r="PRM27" s="207"/>
      <c r="PRN27" s="207"/>
      <c r="PRO27" s="211"/>
      <c r="PRP27" s="26"/>
      <c r="PRQ27" s="24"/>
      <c r="PRR27" s="36"/>
      <c r="PRS27" s="24"/>
      <c r="PRT27" s="26"/>
      <c r="PRU27" s="26"/>
      <c r="PRV27" s="205"/>
      <c r="PRW27" s="24"/>
      <c r="PRX27" s="36"/>
      <c r="PRY27" s="24"/>
      <c r="PRZ27" s="26"/>
      <c r="PSA27" s="26"/>
      <c r="PSB27" s="205"/>
      <c r="PSC27" s="205"/>
      <c r="PSD27" s="206"/>
      <c r="PSE27" s="205"/>
      <c r="PSF27" s="24"/>
      <c r="PSI27" s="207"/>
      <c r="PSJ27" s="207"/>
      <c r="PSK27" s="208"/>
      <c r="PSL27" s="80"/>
      <c r="PSM27" s="209"/>
      <c r="PSN27" s="207"/>
      <c r="PSO27" s="207"/>
      <c r="PSP27" s="77"/>
      <c r="PSQ27" s="210"/>
      <c r="PSR27" s="207"/>
      <c r="PSS27" s="207"/>
      <c r="PST27" s="211"/>
      <c r="PSU27" s="26"/>
      <c r="PSV27" s="24"/>
      <c r="PSW27" s="36"/>
      <c r="PSX27" s="24"/>
      <c r="PSY27" s="26"/>
      <c r="PSZ27" s="26"/>
      <c r="PTA27" s="205"/>
      <c r="PTB27" s="24"/>
      <c r="PTC27" s="36"/>
      <c r="PTD27" s="24"/>
      <c r="PTE27" s="26"/>
      <c r="PTF27" s="26"/>
      <c r="PTG27" s="205"/>
      <c r="PTH27" s="205"/>
      <c r="PTI27" s="206"/>
      <c r="PTJ27" s="205"/>
      <c r="PTK27" s="24"/>
      <c r="PTN27" s="207"/>
      <c r="PTO27" s="207"/>
      <c r="PTP27" s="208"/>
      <c r="PTQ27" s="80"/>
      <c r="PTR27" s="209"/>
      <c r="PTS27" s="207"/>
      <c r="PTT27" s="207"/>
      <c r="PTU27" s="77"/>
      <c r="PTV27" s="210"/>
      <c r="PTW27" s="207"/>
      <c r="PTX27" s="207"/>
      <c r="PTY27" s="211"/>
      <c r="PTZ27" s="26"/>
      <c r="PUA27" s="24"/>
      <c r="PUB27" s="36"/>
      <c r="PUC27" s="24"/>
      <c r="PUD27" s="26"/>
      <c r="PUE27" s="26"/>
      <c r="PUF27" s="205"/>
      <c r="PUG27" s="24"/>
      <c r="PUH27" s="36"/>
      <c r="PUI27" s="24"/>
      <c r="PUJ27" s="26"/>
      <c r="PUK27" s="26"/>
      <c r="PUL27" s="205"/>
      <c r="PUM27" s="205"/>
      <c r="PUN27" s="206"/>
      <c r="PUO27" s="205"/>
      <c r="PUP27" s="24"/>
      <c r="PUS27" s="207"/>
      <c r="PUT27" s="207"/>
      <c r="PUU27" s="208"/>
      <c r="PUV27" s="80"/>
      <c r="PUW27" s="209"/>
      <c r="PUX27" s="207"/>
      <c r="PUY27" s="207"/>
      <c r="PUZ27" s="77"/>
      <c r="PVA27" s="210"/>
      <c r="PVB27" s="207"/>
      <c r="PVC27" s="207"/>
      <c r="PVD27" s="211"/>
      <c r="PVE27" s="26"/>
      <c r="PVF27" s="24"/>
      <c r="PVG27" s="36"/>
      <c r="PVH27" s="24"/>
      <c r="PVI27" s="26"/>
      <c r="PVJ27" s="26"/>
      <c r="PVK27" s="205"/>
      <c r="PVL27" s="24"/>
      <c r="PVM27" s="36"/>
      <c r="PVN27" s="24"/>
      <c r="PVO27" s="26"/>
      <c r="PVP27" s="26"/>
      <c r="PVQ27" s="205"/>
      <c r="PVR27" s="205"/>
      <c r="PVS27" s="206"/>
      <c r="PVT27" s="205"/>
      <c r="PVU27" s="24"/>
      <c r="PVX27" s="207"/>
      <c r="PVY27" s="207"/>
      <c r="PVZ27" s="208"/>
      <c r="PWA27" s="80"/>
      <c r="PWB27" s="209"/>
      <c r="PWC27" s="207"/>
      <c r="PWD27" s="207"/>
      <c r="PWE27" s="77"/>
      <c r="PWF27" s="210"/>
      <c r="PWG27" s="207"/>
      <c r="PWH27" s="207"/>
      <c r="PWI27" s="211"/>
      <c r="PWJ27" s="26"/>
      <c r="PWK27" s="24"/>
      <c r="PWL27" s="36"/>
      <c r="PWM27" s="24"/>
      <c r="PWN27" s="26"/>
      <c r="PWO27" s="26"/>
      <c r="PWP27" s="205"/>
      <c r="PWQ27" s="24"/>
      <c r="PWR27" s="36"/>
      <c r="PWS27" s="24"/>
      <c r="PWT27" s="26"/>
      <c r="PWU27" s="26"/>
      <c r="PWV27" s="205"/>
      <c r="PWW27" s="205"/>
      <c r="PWX27" s="206"/>
      <c r="PWY27" s="205"/>
      <c r="PWZ27" s="24"/>
      <c r="PXC27" s="207"/>
      <c r="PXD27" s="207"/>
      <c r="PXE27" s="208"/>
      <c r="PXF27" s="80"/>
      <c r="PXG27" s="209"/>
      <c r="PXH27" s="207"/>
      <c r="PXI27" s="207"/>
      <c r="PXJ27" s="77"/>
      <c r="PXK27" s="210"/>
      <c r="PXL27" s="207"/>
      <c r="PXM27" s="207"/>
      <c r="PXN27" s="211"/>
      <c r="PXO27" s="26"/>
      <c r="PXP27" s="24"/>
      <c r="PXQ27" s="36"/>
      <c r="PXR27" s="24"/>
      <c r="PXS27" s="26"/>
      <c r="PXT27" s="26"/>
      <c r="PXU27" s="205"/>
      <c r="PXV27" s="24"/>
      <c r="PXW27" s="36"/>
      <c r="PXX27" s="24"/>
      <c r="PXY27" s="26"/>
      <c r="PXZ27" s="26"/>
      <c r="PYA27" s="205"/>
      <c r="PYB27" s="205"/>
      <c r="PYC27" s="206"/>
      <c r="PYD27" s="205"/>
      <c r="PYE27" s="24"/>
      <c r="PYH27" s="207"/>
      <c r="PYI27" s="207"/>
      <c r="PYJ27" s="208"/>
      <c r="PYK27" s="80"/>
      <c r="PYL27" s="209"/>
      <c r="PYM27" s="207"/>
      <c r="PYN27" s="207"/>
      <c r="PYO27" s="77"/>
      <c r="PYP27" s="210"/>
      <c r="PYQ27" s="207"/>
      <c r="PYR27" s="207"/>
      <c r="PYS27" s="211"/>
      <c r="PYT27" s="26"/>
      <c r="PYU27" s="24"/>
      <c r="PYV27" s="36"/>
      <c r="PYW27" s="24"/>
      <c r="PYX27" s="26"/>
      <c r="PYY27" s="26"/>
      <c r="PYZ27" s="205"/>
      <c r="PZA27" s="24"/>
      <c r="PZB27" s="36"/>
      <c r="PZC27" s="24"/>
      <c r="PZD27" s="26"/>
      <c r="PZE27" s="26"/>
      <c r="PZF27" s="205"/>
      <c r="PZG27" s="205"/>
      <c r="PZH27" s="206"/>
      <c r="PZI27" s="205"/>
      <c r="PZJ27" s="24"/>
      <c r="PZM27" s="207"/>
      <c r="PZN27" s="207"/>
      <c r="PZO27" s="208"/>
      <c r="PZP27" s="80"/>
      <c r="PZQ27" s="209"/>
      <c r="PZR27" s="207"/>
      <c r="PZS27" s="207"/>
      <c r="PZT27" s="77"/>
      <c r="PZU27" s="210"/>
      <c r="PZV27" s="207"/>
      <c r="PZW27" s="207"/>
      <c r="PZX27" s="211"/>
      <c r="PZY27" s="26"/>
      <c r="PZZ27" s="24"/>
      <c r="QAA27" s="36"/>
      <c r="QAB27" s="24"/>
      <c r="QAC27" s="26"/>
      <c r="QAD27" s="26"/>
      <c r="QAE27" s="205"/>
      <c r="QAF27" s="24"/>
      <c r="QAG27" s="36"/>
      <c r="QAH27" s="24"/>
      <c r="QAI27" s="26"/>
      <c r="QAJ27" s="26"/>
      <c r="QAK27" s="205"/>
      <c r="QAL27" s="205"/>
      <c r="QAM27" s="206"/>
      <c r="QAN27" s="205"/>
      <c r="QAO27" s="24"/>
      <c r="QAR27" s="207"/>
      <c r="QAS27" s="207"/>
      <c r="QAT27" s="208"/>
      <c r="QAU27" s="80"/>
      <c r="QAV27" s="209"/>
      <c r="QAW27" s="207"/>
      <c r="QAX27" s="207"/>
      <c r="QAY27" s="77"/>
      <c r="QAZ27" s="210"/>
      <c r="QBA27" s="207"/>
      <c r="QBB27" s="207"/>
      <c r="QBC27" s="211"/>
      <c r="QBD27" s="26"/>
      <c r="QBE27" s="24"/>
      <c r="QBF27" s="36"/>
      <c r="QBG27" s="24"/>
      <c r="QBH27" s="26"/>
      <c r="QBI27" s="26"/>
      <c r="QBJ27" s="205"/>
      <c r="QBK27" s="24"/>
      <c r="QBL27" s="36"/>
      <c r="QBM27" s="24"/>
      <c r="QBN27" s="26"/>
      <c r="QBO27" s="26"/>
      <c r="QBP27" s="205"/>
      <c r="QBQ27" s="205"/>
      <c r="QBR27" s="206"/>
      <c r="QBS27" s="205"/>
      <c r="QBT27" s="24"/>
      <c r="QBW27" s="207"/>
      <c r="QBX27" s="207"/>
      <c r="QBY27" s="208"/>
      <c r="QBZ27" s="80"/>
      <c r="QCA27" s="209"/>
      <c r="QCB27" s="207"/>
      <c r="QCC27" s="207"/>
      <c r="QCD27" s="77"/>
      <c r="QCE27" s="210"/>
      <c r="QCF27" s="207"/>
      <c r="QCG27" s="207"/>
      <c r="QCH27" s="211"/>
      <c r="QCI27" s="26"/>
      <c r="QCJ27" s="24"/>
      <c r="QCK27" s="36"/>
      <c r="QCL27" s="24"/>
      <c r="QCM27" s="26"/>
      <c r="QCN27" s="26"/>
      <c r="QCO27" s="205"/>
      <c r="QCP27" s="24"/>
      <c r="QCQ27" s="36"/>
      <c r="QCR27" s="24"/>
      <c r="QCS27" s="26"/>
      <c r="QCT27" s="26"/>
      <c r="QCU27" s="205"/>
      <c r="QCV27" s="205"/>
      <c r="QCW27" s="206"/>
      <c r="QCX27" s="205"/>
      <c r="QCY27" s="24"/>
      <c r="QDB27" s="207"/>
      <c r="QDC27" s="207"/>
      <c r="QDD27" s="208"/>
      <c r="QDE27" s="80"/>
      <c r="QDF27" s="209"/>
      <c r="QDG27" s="207"/>
      <c r="QDH27" s="207"/>
      <c r="QDI27" s="77"/>
      <c r="QDJ27" s="210"/>
      <c r="QDK27" s="207"/>
      <c r="QDL27" s="207"/>
      <c r="QDM27" s="211"/>
      <c r="QDN27" s="26"/>
      <c r="QDO27" s="24"/>
      <c r="QDP27" s="36"/>
      <c r="QDQ27" s="24"/>
      <c r="QDR27" s="26"/>
      <c r="QDS27" s="26"/>
      <c r="QDT27" s="205"/>
      <c r="QDU27" s="24"/>
      <c r="QDV27" s="36"/>
      <c r="QDW27" s="24"/>
      <c r="QDX27" s="26"/>
      <c r="QDY27" s="26"/>
      <c r="QDZ27" s="205"/>
      <c r="QEA27" s="205"/>
      <c r="QEB27" s="206"/>
      <c r="QEC27" s="205"/>
      <c r="QED27" s="24"/>
      <c r="QEG27" s="207"/>
      <c r="QEH27" s="207"/>
      <c r="QEI27" s="208"/>
      <c r="QEJ27" s="80"/>
      <c r="QEK27" s="209"/>
      <c r="QEL27" s="207"/>
      <c r="QEM27" s="207"/>
      <c r="QEN27" s="77"/>
      <c r="QEO27" s="210"/>
      <c r="QEP27" s="207"/>
      <c r="QEQ27" s="207"/>
      <c r="QER27" s="211"/>
      <c r="QES27" s="26"/>
      <c r="QET27" s="24"/>
      <c r="QEU27" s="36"/>
      <c r="QEV27" s="24"/>
      <c r="QEW27" s="26"/>
      <c r="QEX27" s="26"/>
      <c r="QEY27" s="205"/>
      <c r="QEZ27" s="24"/>
      <c r="QFA27" s="36"/>
      <c r="QFB27" s="24"/>
      <c r="QFC27" s="26"/>
      <c r="QFD27" s="26"/>
      <c r="QFE27" s="205"/>
      <c r="QFF27" s="205"/>
      <c r="QFG27" s="206"/>
      <c r="QFH27" s="205"/>
      <c r="QFI27" s="24"/>
      <c r="QFL27" s="207"/>
      <c r="QFM27" s="207"/>
      <c r="QFN27" s="208"/>
      <c r="QFO27" s="80"/>
      <c r="QFP27" s="209"/>
      <c r="QFQ27" s="207"/>
      <c r="QFR27" s="207"/>
      <c r="QFS27" s="77"/>
      <c r="QFT27" s="210"/>
      <c r="QFU27" s="207"/>
      <c r="QFV27" s="207"/>
      <c r="QFW27" s="211"/>
      <c r="QFX27" s="26"/>
      <c r="QFY27" s="24"/>
      <c r="QFZ27" s="36"/>
      <c r="QGA27" s="24"/>
      <c r="QGB27" s="26"/>
      <c r="QGC27" s="26"/>
      <c r="QGD27" s="205"/>
      <c r="QGE27" s="24"/>
      <c r="QGF27" s="36"/>
      <c r="QGG27" s="24"/>
      <c r="QGH27" s="26"/>
      <c r="QGI27" s="26"/>
      <c r="QGJ27" s="205"/>
      <c r="QGK27" s="205"/>
      <c r="QGL27" s="206"/>
      <c r="QGM27" s="205"/>
      <c r="QGN27" s="24"/>
      <c r="QGQ27" s="207"/>
      <c r="QGR27" s="207"/>
      <c r="QGS27" s="208"/>
      <c r="QGT27" s="80"/>
      <c r="QGU27" s="209"/>
      <c r="QGV27" s="207"/>
      <c r="QGW27" s="207"/>
      <c r="QGX27" s="77"/>
      <c r="QGY27" s="210"/>
      <c r="QGZ27" s="207"/>
      <c r="QHA27" s="207"/>
      <c r="QHB27" s="211"/>
      <c r="QHC27" s="26"/>
      <c r="QHD27" s="24"/>
      <c r="QHE27" s="36"/>
      <c r="QHF27" s="24"/>
      <c r="QHG27" s="26"/>
      <c r="QHH27" s="26"/>
      <c r="QHI27" s="205"/>
      <c r="QHJ27" s="24"/>
      <c r="QHK27" s="36"/>
      <c r="QHL27" s="24"/>
      <c r="QHM27" s="26"/>
      <c r="QHN27" s="26"/>
      <c r="QHO27" s="205"/>
      <c r="QHP27" s="205"/>
      <c r="QHQ27" s="206"/>
      <c r="QHR27" s="205"/>
      <c r="QHS27" s="24"/>
      <c r="QHV27" s="207"/>
      <c r="QHW27" s="207"/>
      <c r="QHX27" s="208"/>
      <c r="QHY27" s="80"/>
      <c r="QHZ27" s="209"/>
      <c r="QIA27" s="207"/>
      <c r="QIB27" s="207"/>
      <c r="QIC27" s="77"/>
      <c r="QID27" s="210"/>
      <c r="QIE27" s="207"/>
      <c r="QIF27" s="207"/>
      <c r="QIG27" s="211"/>
      <c r="QIH27" s="26"/>
      <c r="QII27" s="24"/>
      <c r="QIJ27" s="36"/>
      <c r="QIK27" s="24"/>
      <c r="QIL27" s="26"/>
      <c r="QIM27" s="26"/>
      <c r="QIN27" s="205"/>
      <c r="QIO27" s="24"/>
      <c r="QIP27" s="36"/>
      <c r="QIQ27" s="24"/>
      <c r="QIR27" s="26"/>
      <c r="QIS27" s="26"/>
      <c r="QIT27" s="205"/>
      <c r="QIU27" s="205"/>
      <c r="QIV27" s="206"/>
      <c r="QIW27" s="205"/>
      <c r="QIX27" s="24"/>
      <c r="QJA27" s="207"/>
      <c r="QJB27" s="207"/>
      <c r="QJC27" s="208"/>
      <c r="QJD27" s="80"/>
      <c r="QJE27" s="209"/>
      <c r="QJF27" s="207"/>
      <c r="QJG27" s="207"/>
      <c r="QJH27" s="77"/>
      <c r="QJI27" s="210"/>
      <c r="QJJ27" s="207"/>
      <c r="QJK27" s="207"/>
      <c r="QJL27" s="211"/>
      <c r="QJM27" s="26"/>
      <c r="QJN27" s="24"/>
      <c r="QJO27" s="36"/>
      <c r="QJP27" s="24"/>
      <c r="QJQ27" s="26"/>
      <c r="QJR27" s="26"/>
      <c r="QJS27" s="205"/>
      <c r="QJT27" s="24"/>
      <c r="QJU27" s="36"/>
      <c r="QJV27" s="24"/>
      <c r="QJW27" s="26"/>
      <c r="QJX27" s="26"/>
      <c r="QJY27" s="205"/>
      <c r="QJZ27" s="205"/>
      <c r="QKA27" s="206"/>
      <c r="QKB27" s="205"/>
      <c r="QKC27" s="24"/>
      <c r="QKF27" s="207"/>
      <c r="QKG27" s="207"/>
      <c r="QKH27" s="208"/>
      <c r="QKI27" s="80"/>
      <c r="QKJ27" s="209"/>
      <c r="QKK27" s="207"/>
      <c r="QKL27" s="207"/>
      <c r="QKM27" s="77"/>
      <c r="QKN27" s="210"/>
      <c r="QKO27" s="207"/>
      <c r="QKP27" s="207"/>
      <c r="QKQ27" s="211"/>
      <c r="QKR27" s="26"/>
      <c r="QKS27" s="24"/>
      <c r="QKT27" s="36"/>
      <c r="QKU27" s="24"/>
      <c r="QKV27" s="26"/>
      <c r="QKW27" s="26"/>
      <c r="QKX27" s="205"/>
      <c r="QKY27" s="24"/>
      <c r="QKZ27" s="36"/>
      <c r="QLA27" s="24"/>
      <c r="QLB27" s="26"/>
      <c r="QLC27" s="26"/>
      <c r="QLD27" s="205"/>
      <c r="QLE27" s="205"/>
      <c r="QLF27" s="206"/>
      <c r="QLG27" s="205"/>
      <c r="QLH27" s="24"/>
      <c r="QLK27" s="207"/>
      <c r="QLL27" s="207"/>
      <c r="QLM27" s="208"/>
      <c r="QLN27" s="80"/>
      <c r="QLO27" s="209"/>
      <c r="QLP27" s="207"/>
      <c r="QLQ27" s="207"/>
      <c r="QLR27" s="77"/>
      <c r="QLS27" s="210"/>
      <c r="QLT27" s="207"/>
      <c r="QLU27" s="207"/>
      <c r="QLV27" s="211"/>
      <c r="QLW27" s="26"/>
      <c r="QLX27" s="24"/>
      <c r="QLY27" s="36"/>
      <c r="QLZ27" s="24"/>
      <c r="QMA27" s="26"/>
      <c r="QMB27" s="26"/>
      <c r="QMC27" s="205"/>
      <c r="QMD27" s="24"/>
      <c r="QME27" s="36"/>
      <c r="QMF27" s="24"/>
      <c r="QMG27" s="26"/>
      <c r="QMH27" s="26"/>
      <c r="QMI27" s="205"/>
      <c r="QMJ27" s="205"/>
      <c r="QMK27" s="206"/>
      <c r="QML27" s="205"/>
      <c r="QMM27" s="24"/>
      <c r="QMP27" s="207"/>
      <c r="QMQ27" s="207"/>
      <c r="QMR27" s="208"/>
      <c r="QMS27" s="80"/>
      <c r="QMT27" s="209"/>
      <c r="QMU27" s="207"/>
      <c r="QMV27" s="207"/>
      <c r="QMW27" s="77"/>
      <c r="QMX27" s="210"/>
      <c r="QMY27" s="207"/>
      <c r="QMZ27" s="207"/>
      <c r="QNA27" s="211"/>
      <c r="QNB27" s="26"/>
      <c r="QNC27" s="24"/>
      <c r="QND27" s="36"/>
      <c r="QNE27" s="24"/>
      <c r="QNF27" s="26"/>
      <c r="QNG27" s="26"/>
      <c r="QNH27" s="205"/>
      <c r="QNI27" s="24"/>
      <c r="QNJ27" s="36"/>
      <c r="QNK27" s="24"/>
      <c r="QNL27" s="26"/>
      <c r="QNM27" s="26"/>
      <c r="QNN27" s="205"/>
      <c r="QNO27" s="205"/>
      <c r="QNP27" s="206"/>
      <c r="QNQ27" s="205"/>
      <c r="QNR27" s="24"/>
      <c r="QNU27" s="207"/>
      <c r="QNV27" s="207"/>
      <c r="QNW27" s="208"/>
      <c r="QNX27" s="80"/>
      <c r="QNY27" s="209"/>
      <c r="QNZ27" s="207"/>
      <c r="QOA27" s="207"/>
      <c r="QOB27" s="77"/>
      <c r="QOC27" s="210"/>
      <c r="QOD27" s="207"/>
      <c r="QOE27" s="207"/>
      <c r="QOF27" s="211"/>
      <c r="QOG27" s="26"/>
      <c r="QOH27" s="24"/>
      <c r="QOI27" s="36"/>
      <c r="QOJ27" s="24"/>
      <c r="QOK27" s="26"/>
      <c r="QOL27" s="26"/>
      <c r="QOM27" s="205"/>
      <c r="QON27" s="24"/>
      <c r="QOO27" s="36"/>
      <c r="QOP27" s="24"/>
      <c r="QOQ27" s="26"/>
      <c r="QOR27" s="26"/>
      <c r="QOS27" s="205"/>
      <c r="QOT27" s="205"/>
      <c r="QOU27" s="206"/>
      <c r="QOV27" s="205"/>
      <c r="QOW27" s="24"/>
      <c r="QOZ27" s="207"/>
      <c r="QPA27" s="207"/>
      <c r="QPB27" s="208"/>
      <c r="QPC27" s="80"/>
      <c r="QPD27" s="209"/>
      <c r="QPE27" s="207"/>
      <c r="QPF27" s="207"/>
      <c r="QPG27" s="77"/>
      <c r="QPH27" s="210"/>
      <c r="QPI27" s="207"/>
      <c r="QPJ27" s="207"/>
      <c r="QPK27" s="211"/>
      <c r="QPL27" s="26"/>
      <c r="QPM27" s="24"/>
      <c r="QPN27" s="36"/>
      <c r="QPO27" s="24"/>
      <c r="QPP27" s="26"/>
      <c r="QPQ27" s="26"/>
      <c r="QPR27" s="205"/>
      <c r="QPS27" s="24"/>
      <c r="QPT27" s="36"/>
      <c r="QPU27" s="24"/>
      <c r="QPV27" s="26"/>
      <c r="QPW27" s="26"/>
      <c r="QPX27" s="205"/>
      <c r="QPY27" s="205"/>
      <c r="QPZ27" s="206"/>
      <c r="QQA27" s="205"/>
      <c r="QQB27" s="24"/>
      <c r="QQE27" s="207"/>
      <c r="QQF27" s="207"/>
      <c r="QQG27" s="208"/>
      <c r="QQH27" s="80"/>
      <c r="QQI27" s="209"/>
      <c r="QQJ27" s="207"/>
      <c r="QQK27" s="207"/>
      <c r="QQL27" s="77"/>
      <c r="QQM27" s="210"/>
      <c r="QQN27" s="207"/>
      <c r="QQO27" s="207"/>
      <c r="QQP27" s="211"/>
      <c r="QQQ27" s="26"/>
      <c r="QQR27" s="24"/>
      <c r="QQS27" s="36"/>
      <c r="QQT27" s="24"/>
      <c r="QQU27" s="26"/>
      <c r="QQV27" s="26"/>
      <c r="QQW27" s="205"/>
      <c r="QQX27" s="24"/>
      <c r="QQY27" s="36"/>
      <c r="QQZ27" s="24"/>
      <c r="QRA27" s="26"/>
      <c r="QRB27" s="26"/>
      <c r="QRC27" s="205"/>
      <c r="QRD27" s="205"/>
      <c r="QRE27" s="206"/>
      <c r="QRF27" s="205"/>
      <c r="QRG27" s="24"/>
      <c r="QRJ27" s="207"/>
      <c r="QRK27" s="207"/>
      <c r="QRL27" s="208"/>
      <c r="QRM27" s="80"/>
      <c r="QRN27" s="209"/>
      <c r="QRO27" s="207"/>
      <c r="QRP27" s="207"/>
      <c r="QRQ27" s="77"/>
      <c r="QRR27" s="210"/>
      <c r="QRS27" s="207"/>
      <c r="QRT27" s="207"/>
      <c r="QRU27" s="211"/>
      <c r="QRV27" s="26"/>
      <c r="QRW27" s="24"/>
      <c r="QRX27" s="36"/>
      <c r="QRY27" s="24"/>
      <c r="QRZ27" s="26"/>
      <c r="QSA27" s="26"/>
      <c r="QSB27" s="205"/>
      <c r="QSC27" s="24"/>
      <c r="QSD27" s="36"/>
      <c r="QSE27" s="24"/>
      <c r="QSF27" s="26"/>
      <c r="QSG27" s="26"/>
      <c r="QSH27" s="205"/>
      <c r="QSI27" s="205"/>
      <c r="QSJ27" s="206"/>
      <c r="QSK27" s="205"/>
      <c r="QSL27" s="24"/>
      <c r="QSO27" s="207"/>
      <c r="QSP27" s="207"/>
      <c r="QSQ27" s="208"/>
      <c r="QSR27" s="80"/>
      <c r="QSS27" s="209"/>
      <c r="QST27" s="207"/>
      <c r="QSU27" s="207"/>
      <c r="QSV27" s="77"/>
      <c r="QSW27" s="210"/>
      <c r="QSX27" s="207"/>
      <c r="QSY27" s="207"/>
      <c r="QSZ27" s="211"/>
      <c r="QTA27" s="26"/>
      <c r="QTB27" s="24"/>
      <c r="QTC27" s="36"/>
      <c r="QTD27" s="24"/>
      <c r="QTE27" s="26"/>
      <c r="QTF27" s="26"/>
      <c r="QTG27" s="205"/>
      <c r="QTH27" s="24"/>
      <c r="QTI27" s="36"/>
      <c r="QTJ27" s="24"/>
      <c r="QTK27" s="26"/>
      <c r="QTL27" s="26"/>
      <c r="QTM27" s="205"/>
      <c r="QTN27" s="205"/>
      <c r="QTO27" s="206"/>
      <c r="QTP27" s="205"/>
      <c r="QTQ27" s="24"/>
      <c r="QTT27" s="207"/>
      <c r="QTU27" s="207"/>
      <c r="QTV27" s="208"/>
      <c r="QTW27" s="80"/>
      <c r="QTX27" s="209"/>
      <c r="QTY27" s="207"/>
      <c r="QTZ27" s="207"/>
      <c r="QUA27" s="77"/>
      <c r="QUB27" s="210"/>
      <c r="QUC27" s="207"/>
      <c r="QUD27" s="207"/>
      <c r="QUE27" s="211"/>
      <c r="QUF27" s="26"/>
      <c r="QUG27" s="24"/>
      <c r="QUH27" s="36"/>
      <c r="QUI27" s="24"/>
      <c r="QUJ27" s="26"/>
      <c r="QUK27" s="26"/>
      <c r="QUL27" s="205"/>
      <c r="QUM27" s="24"/>
      <c r="QUN27" s="36"/>
      <c r="QUO27" s="24"/>
      <c r="QUP27" s="26"/>
      <c r="QUQ27" s="26"/>
      <c r="QUR27" s="205"/>
      <c r="QUS27" s="205"/>
      <c r="QUT27" s="206"/>
      <c r="QUU27" s="205"/>
      <c r="QUV27" s="24"/>
      <c r="QUY27" s="207"/>
      <c r="QUZ27" s="207"/>
      <c r="QVA27" s="208"/>
      <c r="QVB27" s="80"/>
      <c r="QVC27" s="209"/>
      <c r="QVD27" s="207"/>
      <c r="QVE27" s="207"/>
      <c r="QVF27" s="77"/>
      <c r="QVG27" s="210"/>
      <c r="QVH27" s="207"/>
      <c r="QVI27" s="207"/>
      <c r="QVJ27" s="211"/>
      <c r="QVK27" s="26"/>
      <c r="QVL27" s="24"/>
      <c r="QVM27" s="36"/>
      <c r="QVN27" s="24"/>
      <c r="QVO27" s="26"/>
      <c r="QVP27" s="26"/>
      <c r="QVQ27" s="205"/>
      <c r="QVR27" s="24"/>
      <c r="QVS27" s="36"/>
      <c r="QVT27" s="24"/>
      <c r="QVU27" s="26"/>
      <c r="QVV27" s="26"/>
      <c r="QVW27" s="205"/>
      <c r="QVX27" s="205"/>
      <c r="QVY27" s="206"/>
      <c r="QVZ27" s="205"/>
      <c r="QWA27" s="24"/>
      <c r="QWD27" s="207"/>
      <c r="QWE27" s="207"/>
      <c r="QWF27" s="208"/>
      <c r="QWG27" s="80"/>
      <c r="QWH27" s="209"/>
      <c r="QWI27" s="207"/>
      <c r="QWJ27" s="207"/>
      <c r="QWK27" s="77"/>
      <c r="QWL27" s="210"/>
      <c r="QWM27" s="207"/>
      <c r="QWN27" s="207"/>
      <c r="QWO27" s="211"/>
      <c r="QWP27" s="26"/>
      <c r="QWQ27" s="24"/>
      <c r="QWR27" s="36"/>
      <c r="QWS27" s="24"/>
      <c r="QWT27" s="26"/>
      <c r="QWU27" s="26"/>
      <c r="QWV27" s="205"/>
      <c r="QWW27" s="24"/>
      <c r="QWX27" s="36"/>
      <c r="QWY27" s="24"/>
      <c r="QWZ27" s="26"/>
      <c r="QXA27" s="26"/>
      <c r="QXB27" s="205"/>
      <c r="QXC27" s="205"/>
      <c r="QXD27" s="206"/>
      <c r="QXE27" s="205"/>
      <c r="QXF27" s="24"/>
      <c r="QXI27" s="207"/>
      <c r="QXJ27" s="207"/>
      <c r="QXK27" s="208"/>
      <c r="QXL27" s="80"/>
      <c r="QXM27" s="209"/>
      <c r="QXN27" s="207"/>
      <c r="QXO27" s="207"/>
      <c r="QXP27" s="77"/>
      <c r="QXQ27" s="210"/>
      <c r="QXR27" s="207"/>
      <c r="QXS27" s="207"/>
      <c r="QXT27" s="211"/>
      <c r="QXU27" s="26"/>
      <c r="QXV27" s="24"/>
      <c r="QXW27" s="36"/>
      <c r="QXX27" s="24"/>
      <c r="QXY27" s="26"/>
      <c r="QXZ27" s="26"/>
      <c r="QYA27" s="205"/>
      <c r="QYB27" s="24"/>
      <c r="QYC27" s="36"/>
      <c r="QYD27" s="24"/>
      <c r="QYE27" s="26"/>
      <c r="QYF27" s="26"/>
      <c r="QYG27" s="205"/>
      <c r="QYH27" s="205"/>
      <c r="QYI27" s="206"/>
      <c r="QYJ27" s="205"/>
      <c r="QYK27" s="24"/>
      <c r="QYN27" s="207"/>
      <c r="QYO27" s="207"/>
      <c r="QYP27" s="208"/>
      <c r="QYQ27" s="80"/>
      <c r="QYR27" s="209"/>
      <c r="QYS27" s="207"/>
      <c r="QYT27" s="207"/>
      <c r="QYU27" s="77"/>
      <c r="QYV27" s="210"/>
      <c r="QYW27" s="207"/>
      <c r="QYX27" s="207"/>
      <c r="QYY27" s="211"/>
      <c r="QYZ27" s="26"/>
      <c r="QZA27" s="24"/>
      <c r="QZB27" s="36"/>
      <c r="QZC27" s="24"/>
      <c r="QZD27" s="26"/>
      <c r="QZE27" s="26"/>
      <c r="QZF27" s="205"/>
      <c r="QZG27" s="24"/>
      <c r="QZH27" s="36"/>
      <c r="QZI27" s="24"/>
      <c r="QZJ27" s="26"/>
      <c r="QZK27" s="26"/>
      <c r="QZL27" s="205"/>
      <c r="QZM27" s="205"/>
      <c r="QZN27" s="206"/>
      <c r="QZO27" s="205"/>
      <c r="QZP27" s="24"/>
      <c r="QZS27" s="207"/>
      <c r="QZT27" s="207"/>
      <c r="QZU27" s="208"/>
      <c r="QZV27" s="80"/>
      <c r="QZW27" s="209"/>
      <c r="QZX27" s="207"/>
      <c r="QZY27" s="207"/>
      <c r="QZZ27" s="77"/>
      <c r="RAA27" s="210"/>
      <c r="RAB27" s="207"/>
      <c r="RAC27" s="207"/>
      <c r="RAD27" s="211"/>
      <c r="RAE27" s="26"/>
      <c r="RAF27" s="24"/>
      <c r="RAG27" s="36"/>
      <c r="RAH27" s="24"/>
      <c r="RAI27" s="26"/>
      <c r="RAJ27" s="26"/>
      <c r="RAK27" s="205"/>
      <c r="RAL27" s="24"/>
      <c r="RAM27" s="36"/>
      <c r="RAN27" s="24"/>
      <c r="RAO27" s="26"/>
      <c r="RAP27" s="26"/>
      <c r="RAQ27" s="205"/>
      <c r="RAR27" s="205"/>
      <c r="RAS27" s="206"/>
      <c r="RAT27" s="205"/>
      <c r="RAU27" s="24"/>
      <c r="RAX27" s="207"/>
      <c r="RAY27" s="207"/>
      <c r="RAZ27" s="208"/>
      <c r="RBA27" s="80"/>
      <c r="RBB27" s="209"/>
      <c r="RBC27" s="207"/>
      <c r="RBD27" s="207"/>
      <c r="RBE27" s="77"/>
      <c r="RBF27" s="210"/>
      <c r="RBG27" s="207"/>
      <c r="RBH27" s="207"/>
      <c r="RBI27" s="211"/>
      <c r="RBJ27" s="26"/>
      <c r="RBK27" s="24"/>
      <c r="RBL27" s="36"/>
      <c r="RBM27" s="24"/>
      <c r="RBN27" s="26"/>
      <c r="RBO27" s="26"/>
      <c r="RBP27" s="205"/>
      <c r="RBQ27" s="24"/>
      <c r="RBR27" s="36"/>
      <c r="RBS27" s="24"/>
      <c r="RBT27" s="26"/>
      <c r="RBU27" s="26"/>
      <c r="RBV27" s="205"/>
      <c r="RBW27" s="205"/>
      <c r="RBX27" s="206"/>
      <c r="RBY27" s="205"/>
      <c r="RBZ27" s="24"/>
      <c r="RCC27" s="207"/>
      <c r="RCD27" s="207"/>
      <c r="RCE27" s="208"/>
      <c r="RCF27" s="80"/>
      <c r="RCG27" s="209"/>
      <c r="RCH27" s="207"/>
      <c r="RCI27" s="207"/>
      <c r="RCJ27" s="77"/>
      <c r="RCK27" s="210"/>
      <c r="RCL27" s="207"/>
      <c r="RCM27" s="207"/>
      <c r="RCN27" s="211"/>
      <c r="RCO27" s="26"/>
      <c r="RCP27" s="24"/>
      <c r="RCQ27" s="36"/>
      <c r="RCR27" s="24"/>
      <c r="RCS27" s="26"/>
      <c r="RCT27" s="26"/>
      <c r="RCU27" s="205"/>
      <c r="RCV27" s="24"/>
      <c r="RCW27" s="36"/>
      <c r="RCX27" s="24"/>
      <c r="RCY27" s="26"/>
      <c r="RCZ27" s="26"/>
      <c r="RDA27" s="205"/>
      <c r="RDB27" s="205"/>
      <c r="RDC27" s="206"/>
      <c r="RDD27" s="205"/>
      <c r="RDE27" s="24"/>
      <c r="RDH27" s="207"/>
      <c r="RDI27" s="207"/>
      <c r="RDJ27" s="208"/>
      <c r="RDK27" s="80"/>
      <c r="RDL27" s="209"/>
      <c r="RDM27" s="207"/>
      <c r="RDN27" s="207"/>
      <c r="RDO27" s="77"/>
      <c r="RDP27" s="210"/>
      <c r="RDQ27" s="207"/>
      <c r="RDR27" s="207"/>
      <c r="RDS27" s="211"/>
      <c r="RDT27" s="26"/>
      <c r="RDU27" s="24"/>
      <c r="RDV27" s="36"/>
      <c r="RDW27" s="24"/>
      <c r="RDX27" s="26"/>
      <c r="RDY27" s="26"/>
      <c r="RDZ27" s="205"/>
      <c r="REA27" s="24"/>
      <c r="REB27" s="36"/>
      <c r="REC27" s="24"/>
      <c r="RED27" s="26"/>
      <c r="REE27" s="26"/>
      <c r="REF27" s="205"/>
      <c r="REG27" s="205"/>
      <c r="REH27" s="206"/>
      <c r="REI27" s="205"/>
      <c r="REJ27" s="24"/>
      <c r="REM27" s="207"/>
      <c r="REN27" s="207"/>
      <c r="REO27" s="208"/>
      <c r="REP27" s="80"/>
      <c r="REQ27" s="209"/>
      <c r="RER27" s="207"/>
      <c r="RES27" s="207"/>
      <c r="RET27" s="77"/>
      <c r="REU27" s="210"/>
      <c r="REV27" s="207"/>
      <c r="REW27" s="207"/>
      <c r="REX27" s="211"/>
      <c r="REY27" s="26"/>
      <c r="REZ27" s="24"/>
      <c r="RFA27" s="36"/>
      <c r="RFB27" s="24"/>
      <c r="RFC27" s="26"/>
      <c r="RFD27" s="26"/>
      <c r="RFE27" s="205"/>
      <c r="RFF27" s="24"/>
      <c r="RFG27" s="36"/>
      <c r="RFH27" s="24"/>
      <c r="RFI27" s="26"/>
      <c r="RFJ27" s="26"/>
      <c r="RFK27" s="205"/>
      <c r="RFL27" s="205"/>
      <c r="RFM27" s="206"/>
      <c r="RFN27" s="205"/>
      <c r="RFO27" s="24"/>
      <c r="RFR27" s="207"/>
      <c r="RFS27" s="207"/>
      <c r="RFT27" s="208"/>
      <c r="RFU27" s="80"/>
      <c r="RFV27" s="209"/>
      <c r="RFW27" s="207"/>
      <c r="RFX27" s="207"/>
      <c r="RFY27" s="77"/>
      <c r="RFZ27" s="210"/>
      <c r="RGA27" s="207"/>
      <c r="RGB27" s="207"/>
      <c r="RGC27" s="211"/>
      <c r="RGD27" s="26"/>
      <c r="RGE27" s="24"/>
      <c r="RGF27" s="36"/>
      <c r="RGG27" s="24"/>
      <c r="RGH27" s="26"/>
      <c r="RGI27" s="26"/>
      <c r="RGJ27" s="205"/>
      <c r="RGK27" s="24"/>
      <c r="RGL27" s="36"/>
      <c r="RGM27" s="24"/>
      <c r="RGN27" s="26"/>
      <c r="RGO27" s="26"/>
      <c r="RGP27" s="205"/>
      <c r="RGQ27" s="205"/>
      <c r="RGR27" s="206"/>
      <c r="RGS27" s="205"/>
      <c r="RGT27" s="24"/>
      <c r="RGW27" s="207"/>
      <c r="RGX27" s="207"/>
      <c r="RGY27" s="208"/>
      <c r="RGZ27" s="80"/>
      <c r="RHA27" s="209"/>
      <c r="RHB27" s="207"/>
      <c r="RHC27" s="207"/>
      <c r="RHD27" s="77"/>
      <c r="RHE27" s="210"/>
      <c r="RHF27" s="207"/>
      <c r="RHG27" s="207"/>
      <c r="RHH27" s="211"/>
      <c r="RHI27" s="26"/>
      <c r="RHJ27" s="24"/>
      <c r="RHK27" s="36"/>
      <c r="RHL27" s="24"/>
      <c r="RHM27" s="26"/>
      <c r="RHN27" s="26"/>
      <c r="RHO27" s="205"/>
      <c r="RHP27" s="24"/>
      <c r="RHQ27" s="36"/>
      <c r="RHR27" s="24"/>
      <c r="RHS27" s="26"/>
      <c r="RHT27" s="26"/>
      <c r="RHU27" s="205"/>
      <c r="RHV27" s="205"/>
      <c r="RHW27" s="206"/>
      <c r="RHX27" s="205"/>
      <c r="RHY27" s="24"/>
      <c r="RIB27" s="207"/>
      <c r="RIC27" s="207"/>
      <c r="RID27" s="208"/>
      <c r="RIE27" s="80"/>
      <c r="RIF27" s="209"/>
      <c r="RIG27" s="207"/>
      <c r="RIH27" s="207"/>
      <c r="RII27" s="77"/>
      <c r="RIJ27" s="210"/>
      <c r="RIK27" s="207"/>
      <c r="RIL27" s="207"/>
      <c r="RIM27" s="211"/>
      <c r="RIN27" s="26"/>
      <c r="RIO27" s="24"/>
      <c r="RIP27" s="36"/>
      <c r="RIQ27" s="24"/>
      <c r="RIR27" s="26"/>
      <c r="RIS27" s="26"/>
      <c r="RIT27" s="205"/>
      <c r="RIU27" s="24"/>
      <c r="RIV27" s="36"/>
      <c r="RIW27" s="24"/>
      <c r="RIX27" s="26"/>
      <c r="RIY27" s="26"/>
      <c r="RIZ27" s="205"/>
      <c r="RJA27" s="205"/>
      <c r="RJB27" s="206"/>
      <c r="RJC27" s="205"/>
      <c r="RJD27" s="24"/>
      <c r="RJG27" s="207"/>
      <c r="RJH27" s="207"/>
      <c r="RJI27" s="208"/>
      <c r="RJJ27" s="80"/>
      <c r="RJK27" s="209"/>
      <c r="RJL27" s="207"/>
      <c r="RJM27" s="207"/>
      <c r="RJN27" s="77"/>
      <c r="RJO27" s="210"/>
      <c r="RJP27" s="207"/>
      <c r="RJQ27" s="207"/>
      <c r="RJR27" s="211"/>
      <c r="RJS27" s="26"/>
      <c r="RJT27" s="24"/>
      <c r="RJU27" s="36"/>
      <c r="RJV27" s="24"/>
      <c r="RJW27" s="26"/>
      <c r="RJX27" s="26"/>
      <c r="RJY27" s="205"/>
      <c r="RJZ27" s="24"/>
      <c r="RKA27" s="36"/>
      <c r="RKB27" s="24"/>
      <c r="RKC27" s="26"/>
      <c r="RKD27" s="26"/>
      <c r="RKE27" s="205"/>
      <c r="RKF27" s="205"/>
      <c r="RKG27" s="206"/>
      <c r="RKH27" s="205"/>
      <c r="RKI27" s="24"/>
      <c r="RKL27" s="207"/>
      <c r="RKM27" s="207"/>
      <c r="RKN27" s="208"/>
      <c r="RKO27" s="80"/>
      <c r="RKP27" s="209"/>
      <c r="RKQ27" s="207"/>
      <c r="RKR27" s="207"/>
      <c r="RKS27" s="77"/>
      <c r="RKT27" s="210"/>
      <c r="RKU27" s="207"/>
      <c r="RKV27" s="207"/>
      <c r="RKW27" s="211"/>
      <c r="RKX27" s="26"/>
      <c r="RKY27" s="24"/>
      <c r="RKZ27" s="36"/>
      <c r="RLA27" s="24"/>
      <c r="RLB27" s="26"/>
      <c r="RLC27" s="26"/>
      <c r="RLD27" s="205"/>
      <c r="RLE27" s="24"/>
      <c r="RLF27" s="36"/>
      <c r="RLG27" s="24"/>
      <c r="RLH27" s="26"/>
      <c r="RLI27" s="26"/>
      <c r="RLJ27" s="205"/>
      <c r="RLK27" s="205"/>
      <c r="RLL27" s="206"/>
      <c r="RLM27" s="205"/>
      <c r="RLN27" s="24"/>
      <c r="RLQ27" s="207"/>
      <c r="RLR27" s="207"/>
      <c r="RLS27" s="208"/>
      <c r="RLT27" s="80"/>
      <c r="RLU27" s="209"/>
      <c r="RLV27" s="207"/>
      <c r="RLW27" s="207"/>
      <c r="RLX27" s="77"/>
      <c r="RLY27" s="210"/>
      <c r="RLZ27" s="207"/>
      <c r="RMA27" s="207"/>
      <c r="RMB27" s="211"/>
      <c r="RMC27" s="26"/>
      <c r="RMD27" s="24"/>
      <c r="RME27" s="36"/>
      <c r="RMF27" s="24"/>
      <c r="RMG27" s="26"/>
      <c r="RMH27" s="26"/>
      <c r="RMI27" s="205"/>
      <c r="RMJ27" s="24"/>
      <c r="RMK27" s="36"/>
      <c r="RML27" s="24"/>
      <c r="RMM27" s="26"/>
      <c r="RMN27" s="26"/>
      <c r="RMO27" s="205"/>
      <c r="RMP27" s="205"/>
      <c r="RMQ27" s="206"/>
      <c r="RMR27" s="205"/>
      <c r="RMS27" s="24"/>
      <c r="RMV27" s="207"/>
      <c r="RMW27" s="207"/>
      <c r="RMX27" s="208"/>
      <c r="RMY27" s="80"/>
      <c r="RMZ27" s="209"/>
      <c r="RNA27" s="207"/>
      <c r="RNB27" s="207"/>
      <c r="RNC27" s="77"/>
      <c r="RND27" s="210"/>
      <c r="RNE27" s="207"/>
      <c r="RNF27" s="207"/>
      <c r="RNG27" s="211"/>
      <c r="RNH27" s="26"/>
      <c r="RNI27" s="24"/>
      <c r="RNJ27" s="36"/>
      <c r="RNK27" s="24"/>
      <c r="RNL27" s="26"/>
      <c r="RNM27" s="26"/>
      <c r="RNN27" s="205"/>
      <c r="RNO27" s="24"/>
      <c r="RNP27" s="36"/>
      <c r="RNQ27" s="24"/>
      <c r="RNR27" s="26"/>
      <c r="RNS27" s="26"/>
      <c r="RNT27" s="205"/>
      <c r="RNU27" s="205"/>
      <c r="RNV27" s="206"/>
      <c r="RNW27" s="205"/>
      <c r="RNX27" s="24"/>
      <c r="ROA27" s="207"/>
      <c r="ROB27" s="207"/>
      <c r="ROC27" s="208"/>
      <c r="ROD27" s="80"/>
      <c r="ROE27" s="209"/>
      <c r="ROF27" s="207"/>
      <c r="ROG27" s="207"/>
      <c r="ROH27" s="77"/>
      <c r="ROI27" s="210"/>
      <c r="ROJ27" s="207"/>
      <c r="ROK27" s="207"/>
      <c r="ROL27" s="211"/>
      <c r="ROM27" s="26"/>
      <c r="RON27" s="24"/>
      <c r="ROO27" s="36"/>
      <c r="ROP27" s="24"/>
      <c r="ROQ27" s="26"/>
      <c r="ROR27" s="26"/>
      <c r="ROS27" s="205"/>
      <c r="ROT27" s="24"/>
      <c r="ROU27" s="36"/>
      <c r="ROV27" s="24"/>
      <c r="ROW27" s="26"/>
      <c r="ROX27" s="26"/>
      <c r="ROY27" s="205"/>
      <c r="ROZ27" s="205"/>
      <c r="RPA27" s="206"/>
      <c r="RPB27" s="205"/>
      <c r="RPC27" s="24"/>
      <c r="RPF27" s="207"/>
      <c r="RPG27" s="207"/>
      <c r="RPH27" s="208"/>
      <c r="RPI27" s="80"/>
      <c r="RPJ27" s="209"/>
      <c r="RPK27" s="207"/>
      <c r="RPL27" s="207"/>
      <c r="RPM27" s="77"/>
      <c r="RPN27" s="210"/>
      <c r="RPO27" s="207"/>
      <c r="RPP27" s="207"/>
      <c r="RPQ27" s="211"/>
      <c r="RPR27" s="26"/>
      <c r="RPS27" s="24"/>
      <c r="RPT27" s="36"/>
      <c r="RPU27" s="24"/>
      <c r="RPV27" s="26"/>
      <c r="RPW27" s="26"/>
      <c r="RPX27" s="205"/>
      <c r="RPY27" s="24"/>
      <c r="RPZ27" s="36"/>
      <c r="RQA27" s="24"/>
      <c r="RQB27" s="26"/>
      <c r="RQC27" s="26"/>
      <c r="RQD27" s="205"/>
      <c r="RQE27" s="205"/>
      <c r="RQF27" s="206"/>
      <c r="RQG27" s="205"/>
      <c r="RQH27" s="24"/>
      <c r="RQK27" s="207"/>
      <c r="RQL27" s="207"/>
      <c r="RQM27" s="208"/>
      <c r="RQN27" s="80"/>
      <c r="RQO27" s="209"/>
      <c r="RQP27" s="207"/>
      <c r="RQQ27" s="207"/>
      <c r="RQR27" s="77"/>
      <c r="RQS27" s="210"/>
      <c r="RQT27" s="207"/>
      <c r="RQU27" s="207"/>
      <c r="RQV27" s="211"/>
      <c r="RQW27" s="26"/>
      <c r="RQX27" s="24"/>
      <c r="RQY27" s="36"/>
      <c r="RQZ27" s="24"/>
      <c r="RRA27" s="26"/>
      <c r="RRB27" s="26"/>
      <c r="RRC27" s="205"/>
      <c r="RRD27" s="24"/>
      <c r="RRE27" s="36"/>
      <c r="RRF27" s="24"/>
      <c r="RRG27" s="26"/>
      <c r="RRH27" s="26"/>
      <c r="RRI27" s="205"/>
      <c r="RRJ27" s="205"/>
      <c r="RRK27" s="206"/>
      <c r="RRL27" s="205"/>
      <c r="RRM27" s="24"/>
      <c r="RRP27" s="207"/>
      <c r="RRQ27" s="207"/>
      <c r="RRR27" s="208"/>
      <c r="RRS27" s="80"/>
      <c r="RRT27" s="209"/>
      <c r="RRU27" s="207"/>
      <c r="RRV27" s="207"/>
      <c r="RRW27" s="77"/>
      <c r="RRX27" s="210"/>
      <c r="RRY27" s="207"/>
      <c r="RRZ27" s="207"/>
      <c r="RSA27" s="211"/>
      <c r="RSB27" s="26"/>
      <c r="RSC27" s="24"/>
      <c r="RSD27" s="36"/>
      <c r="RSE27" s="24"/>
      <c r="RSF27" s="26"/>
      <c r="RSG27" s="26"/>
      <c r="RSH27" s="205"/>
      <c r="RSI27" s="24"/>
      <c r="RSJ27" s="36"/>
      <c r="RSK27" s="24"/>
      <c r="RSL27" s="26"/>
      <c r="RSM27" s="26"/>
      <c r="RSN27" s="205"/>
      <c r="RSO27" s="205"/>
      <c r="RSP27" s="206"/>
      <c r="RSQ27" s="205"/>
      <c r="RSR27" s="24"/>
      <c r="RSU27" s="207"/>
      <c r="RSV27" s="207"/>
      <c r="RSW27" s="208"/>
      <c r="RSX27" s="80"/>
      <c r="RSY27" s="209"/>
      <c r="RSZ27" s="207"/>
      <c r="RTA27" s="207"/>
      <c r="RTB27" s="77"/>
      <c r="RTC27" s="210"/>
      <c r="RTD27" s="207"/>
      <c r="RTE27" s="207"/>
      <c r="RTF27" s="211"/>
      <c r="RTG27" s="26"/>
      <c r="RTH27" s="24"/>
      <c r="RTI27" s="36"/>
      <c r="RTJ27" s="24"/>
      <c r="RTK27" s="26"/>
      <c r="RTL27" s="26"/>
      <c r="RTM27" s="205"/>
      <c r="RTN27" s="24"/>
      <c r="RTO27" s="36"/>
      <c r="RTP27" s="24"/>
      <c r="RTQ27" s="26"/>
      <c r="RTR27" s="26"/>
      <c r="RTS27" s="205"/>
      <c r="RTT27" s="205"/>
      <c r="RTU27" s="206"/>
      <c r="RTV27" s="205"/>
      <c r="RTW27" s="24"/>
      <c r="RTZ27" s="207"/>
      <c r="RUA27" s="207"/>
      <c r="RUB27" s="208"/>
      <c r="RUC27" s="80"/>
      <c r="RUD27" s="209"/>
      <c r="RUE27" s="207"/>
      <c r="RUF27" s="207"/>
      <c r="RUG27" s="77"/>
      <c r="RUH27" s="210"/>
      <c r="RUI27" s="207"/>
      <c r="RUJ27" s="207"/>
      <c r="RUK27" s="211"/>
      <c r="RUL27" s="26"/>
      <c r="RUM27" s="24"/>
      <c r="RUN27" s="36"/>
      <c r="RUO27" s="24"/>
      <c r="RUP27" s="26"/>
      <c r="RUQ27" s="26"/>
      <c r="RUR27" s="205"/>
      <c r="RUS27" s="24"/>
      <c r="RUT27" s="36"/>
      <c r="RUU27" s="24"/>
      <c r="RUV27" s="26"/>
      <c r="RUW27" s="26"/>
      <c r="RUX27" s="205"/>
      <c r="RUY27" s="205"/>
      <c r="RUZ27" s="206"/>
      <c r="RVA27" s="205"/>
      <c r="RVB27" s="24"/>
      <c r="RVE27" s="207"/>
      <c r="RVF27" s="207"/>
      <c r="RVG27" s="208"/>
      <c r="RVH27" s="80"/>
      <c r="RVI27" s="209"/>
      <c r="RVJ27" s="207"/>
      <c r="RVK27" s="207"/>
      <c r="RVL27" s="77"/>
      <c r="RVM27" s="210"/>
      <c r="RVN27" s="207"/>
      <c r="RVO27" s="207"/>
      <c r="RVP27" s="211"/>
      <c r="RVQ27" s="26"/>
      <c r="RVR27" s="24"/>
      <c r="RVS27" s="36"/>
      <c r="RVT27" s="24"/>
      <c r="RVU27" s="26"/>
      <c r="RVV27" s="26"/>
      <c r="RVW27" s="205"/>
      <c r="RVX27" s="24"/>
      <c r="RVY27" s="36"/>
      <c r="RVZ27" s="24"/>
      <c r="RWA27" s="26"/>
      <c r="RWB27" s="26"/>
      <c r="RWC27" s="205"/>
      <c r="RWD27" s="205"/>
      <c r="RWE27" s="206"/>
      <c r="RWF27" s="205"/>
      <c r="RWG27" s="24"/>
      <c r="RWJ27" s="207"/>
      <c r="RWK27" s="207"/>
      <c r="RWL27" s="208"/>
      <c r="RWM27" s="80"/>
      <c r="RWN27" s="209"/>
      <c r="RWO27" s="207"/>
      <c r="RWP27" s="207"/>
      <c r="RWQ27" s="77"/>
      <c r="RWR27" s="210"/>
      <c r="RWS27" s="207"/>
      <c r="RWT27" s="207"/>
      <c r="RWU27" s="211"/>
      <c r="RWV27" s="26"/>
      <c r="RWW27" s="24"/>
      <c r="RWX27" s="36"/>
      <c r="RWY27" s="24"/>
      <c r="RWZ27" s="26"/>
      <c r="RXA27" s="26"/>
      <c r="RXB27" s="205"/>
      <c r="RXC27" s="24"/>
      <c r="RXD27" s="36"/>
      <c r="RXE27" s="24"/>
      <c r="RXF27" s="26"/>
      <c r="RXG27" s="26"/>
      <c r="RXH27" s="205"/>
      <c r="RXI27" s="205"/>
      <c r="RXJ27" s="206"/>
      <c r="RXK27" s="205"/>
      <c r="RXL27" s="24"/>
      <c r="RXO27" s="207"/>
      <c r="RXP27" s="207"/>
      <c r="RXQ27" s="208"/>
      <c r="RXR27" s="80"/>
      <c r="RXS27" s="209"/>
      <c r="RXT27" s="207"/>
      <c r="RXU27" s="207"/>
      <c r="RXV27" s="77"/>
      <c r="RXW27" s="210"/>
      <c r="RXX27" s="207"/>
      <c r="RXY27" s="207"/>
      <c r="RXZ27" s="211"/>
      <c r="RYA27" s="26"/>
      <c r="RYB27" s="24"/>
      <c r="RYC27" s="36"/>
      <c r="RYD27" s="24"/>
      <c r="RYE27" s="26"/>
      <c r="RYF27" s="26"/>
      <c r="RYG27" s="205"/>
      <c r="RYH27" s="24"/>
      <c r="RYI27" s="36"/>
      <c r="RYJ27" s="24"/>
      <c r="RYK27" s="26"/>
      <c r="RYL27" s="26"/>
      <c r="RYM27" s="205"/>
      <c r="RYN27" s="205"/>
      <c r="RYO27" s="206"/>
      <c r="RYP27" s="205"/>
      <c r="RYQ27" s="24"/>
      <c r="RYT27" s="207"/>
      <c r="RYU27" s="207"/>
      <c r="RYV27" s="208"/>
      <c r="RYW27" s="80"/>
      <c r="RYX27" s="209"/>
      <c r="RYY27" s="207"/>
      <c r="RYZ27" s="207"/>
      <c r="RZA27" s="77"/>
      <c r="RZB27" s="210"/>
      <c r="RZC27" s="207"/>
      <c r="RZD27" s="207"/>
      <c r="RZE27" s="211"/>
      <c r="RZF27" s="26"/>
      <c r="RZG27" s="24"/>
      <c r="RZH27" s="36"/>
      <c r="RZI27" s="24"/>
      <c r="RZJ27" s="26"/>
      <c r="RZK27" s="26"/>
      <c r="RZL27" s="205"/>
      <c r="RZM27" s="24"/>
      <c r="RZN27" s="36"/>
      <c r="RZO27" s="24"/>
      <c r="RZP27" s="26"/>
      <c r="RZQ27" s="26"/>
      <c r="RZR27" s="205"/>
      <c r="RZS27" s="205"/>
      <c r="RZT27" s="206"/>
      <c r="RZU27" s="205"/>
      <c r="RZV27" s="24"/>
      <c r="RZY27" s="207"/>
      <c r="RZZ27" s="207"/>
      <c r="SAA27" s="208"/>
      <c r="SAB27" s="80"/>
      <c r="SAC27" s="209"/>
      <c r="SAD27" s="207"/>
      <c r="SAE27" s="207"/>
      <c r="SAF27" s="77"/>
      <c r="SAG27" s="210"/>
      <c r="SAH27" s="207"/>
      <c r="SAI27" s="207"/>
      <c r="SAJ27" s="211"/>
      <c r="SAK27" s="26"/>
      <c r="SAL27" s="24"/>
      <c r="SAM27" s="36"/>
      <c r="SAN27" s="24"/>
      <c r="SAO27" s="26"/>
      <c r="SAP27" s="26"/>
      <c r="SAQ27" s="205"/>
      <c r="SAR27" s="24"/>
      <c r="SAS27" s="36"/>
      <c r="SAT27" s="24"/>
      <c r="SAU27" s="26"/>
      <c r="SAV27" s="26"/>
      <c r="SAW27" s="205"/>
      <c r="SAX27" s="205"/>
      <c r="SAY27" s="206"/>
      <c r="SAZ27" s="205"/>
      <c r="SBA27" s="24"/>
      <c r="SBD27" s="207"/>
      <c r="SBE27" s="207"/>
      <c r="SBF27" s="208"/>
      <c r="SBG27" s="80"/>
      <c r="SBH27" s="209"/>
      <c r="SBI27" s="207"/>
      <c r="SBJ27" s="207"/>
      <c r="SBK27" s="77"/>
      <c r="SBL27" s="210"/>
      <c r="SBM27" s="207"/>
      <c r="SBN27" s="207"/>
      <c r="SBO27" s="211"/>
      <c r="SBP27" s="26"/>
      <c r="SBQ27" s="24"/>
      <c r="SBR27" s="36"/>
      <c r="SBS27" s="24"/>
      <c r="SBT27" s="26"/>
      <c r="SBU27" s="26"/>
      <c r="SBV27" s="205"/>
      <c r="SBW27" s="24"/>
      <c r="SBX27" s="36"/>
      <c r="SBY27" s="24"/>
      <c r="SBZ27" s="26"/>
      <c r="SCA27" s="26"/>
      <c r="SCB27" s="205"/>
      <c r="SCC27" s="205"/>
      <c r="SCD27" s="206"/>
      <c r="SCE27" s="205"/>
      <c r="SCF27" s="24"/>
      <c r="SCI27" s="207"/>
      <c r="SCJ27" s="207"/>
      <c r="SCK27" s="208"/>
      <c r="SCL27" s="80"/>
      <c r="SCM27" s="209"/>
      <c r="SCN27" s="207"/>
      <c r="SCO27" s="207"/>
      <c r="SCP27" s="77"/>
      <c r="SCQ27" s="210"/>
      <c r="SCR27" s="207"/>
      <c r="SCS27" s="207"/>
      <c r="SCT27" s="211"/>
      <c r="SCU27" s="26"/>
      <c r="SCV27" s="24"/>
      <c r="SCW27" s="36"/>
      <c r="SCX27" s="24"/>
      <c r="SCY27" s="26"/>
      <c r="SCZ27" s="26"/>
      <c r="SDA27" s="205"/>
      <c r="SDB27" s="24"/>
      <c r="SDC27" s="36"/>
      <c r="SDD27" s="24"/>
      <c r="SDE27" s="26"/>
      <c r="SDF27" s="26"/>
      <c r="SDG27" s="205"/>
      <c r="SDH27" s="205"/>
      <c r="SDI27" s="206"/>
      <c r="SDJ27" s="205"/>
      <c r="SDK27" s="24"/>
      <c r="SDN27" s="207"/>
      <c r="SDO27" s="207"/>
      <c r="SDP27" s="208"/>
      <c r="SDQ27" s="80"/>
      <c r="SDR27" s="209"/>
      <c r="SDS27" s="207"/>
      <c r="SDT27" s="207"/>
      <c r="SDU27" s="77"/>
      <c r="SDV27" s="210"/>
      <c r="SDW27" s="207"/>
      <c r="SDX27" s="207"/>
      <c r="SDY27" s="211"/>
      <c r="SDZ27" s="26"/>
      <c r="SEA27" s="24"/>
      <c r="SEB27" s="36"/>
      <c r="SEC27" s="24"/>
      <c r="SED27" s="26"/>
      <c r="SEE27" s="26"/>
      <c r="SEF27" s="205"/>
      <c r="SEG27" s="24"/>
      <c r="SEH27" s="36"/>
      <c r="SEI27" s="24"/>
      <c r="SEJ27" s="26"/>
      <c r="SEK27" s="26"/>
      <c r="SEL27" s="205"/>
      <c r="SEM27" s="205"/>
      <c r="SEN27" s="206"/>
      <c r="SEO27" s="205"/>
      <c r="SEP27" s="24"/>
      <c r="SES27" s="207"/>
      <c r="SET27" s="207"/>
      <c r="SEU27" s="208"/>
      <c r="SEV27" s="80"/>
      <c r="SEW27" s="209"/>
      <c r="SEX27" s="207"/>
      <c r="SEY27" s="207"/>
      <c r="SEZ27" s="77"/>
      <c r="SFA27" s="210"/>
      <c r="SFB27" s="207"/>
      <c r="SFC27" s="207"/>
      <c r="SFD27" s="211"/>
      <c r="SFE27" s="26"/>
      <c r="SFF27" s="24"/>
      <c r="SFG27" s="36"/>
      <c r="SFH27" s="24"/>
      <c r="SFI27" s="26"/>
      <c r="SFJ27" s="26"/>
      <c r="SFK27" s="205"/>
      <c r="SFL27" s="24"/>
      <c r="SFM27" s="36"/>
      <c r="SFN27" s="24"/>
      <c r="SFO27" s="26"/>
      <c r="SFP27" s="26"/>
      <c r="SFQ27" s="205"/>
      <c r="SFR27" s="205"/>
      <c r="SFS27" s="206"/>
      <c r="SFT27" s="205"/>
      <c r="SFU27" s="24"/>
      <c r="SFX27" s="207"/>
      <c r="SFY27" s="207"/>
      <c r="SFZ27" s="208"/>
      <c r="SGA27" s="80"/>
      <c r="SGB27" s="209"/>
      <c r="SGC27" s="207"/>
      <c r="SGD27" s="207"/>
      <c r="SGE27" s="77"/>
      <c r="SGF27" s="210"/>
      <c r="SGG27" s="207"/>
      <c r="SGH27" s="207"/>
      <c r="SGI27" s="211"/>
      <c r="SGJ27" s="26"/>
      <c r="SGK27" s="24"/>
      <c r="SGL27" s="36"/>
      <c r="SGM27" s="24"/>
      <c r="SGN27" s="26"/>
      <c r="SGO27" s="26"/>
      <c r="SGP27" s="205"/>
      <c r="SGQ27" s="24"/>
      <c r="SGR27" s="36"/>
      <c r="SGS27" s="24"/>
      <c r="SGT27" s="26"/>
      <c r="SGU27" s="26"/>
      <c r="SGV27" s="205"/>
      <c r="SGW27" s="205"/>
      <c r="SGX27" s="206"/>
      <c r="SGY27" s="205"/>
      <c r="SGZ27" s="24"/>
      <c r="SHC27" s="207"/>
      <c r="SHD27" s="207"/>
      <c r="SHE27" s="208"/>
      <c r="SHF27" s="80"/>
      <c r="SHG27" s="209"/>
      <c r="SHH27" s="207"/>
      <c r="SHI27" s="207"/>
      <c r="SHJ27" s="77"/>
      <c r="SHK27" s="210"/>
      <c r="SHL27" s="207"/>
      <c r="SHM27" s="207"/>
      <c r="SHN27" s="211"/>
      <c r="SHO27" s="26"/>
      <c r="SHP27" s="24"/>
      <c r="SHQ27" s="36"/>
      <c r="SHR27" s="24"/>
      <c r="SHS27" s="26"/>
      <c r="SHT27" s="26"/>
      <c r="SHU27" s="205"/>
      <c r="SHV27" s="24"/>
      <c r="SHW27" s="36"/>
      <c r="SHX27" s="24"/>
      <c r="SHY27" s="26"/>
      <c r="SHZ27" s="26"/>
      <c r="SIA27" s="205"/>
      <c r="SIB27" s="205"/>
      <c r="SIC27" s="206"/>
      <c r="SID27" s="205"/>
      <c r="SIE27" s="24"/>
      <c r="SIH27" s="207"/>
      <c r="SII27" s="207"/>
      <c r="SIJ27" s="208"/>
      <c r="SIK27" s="80"/>
      <c r="SIL27" s="209"/>
      <c r="SIM27" s="207"/>
      <c r="SIN27" s="207"/>
      <c r="SIO27" s="77"/>
      <c r="SIP27" s="210"/>
      <c r="SIQ27" s="207"/>
      <c r="SIR27" s="207"/>
      <c r="SIS27" s="211"/>
      <c r="SIT27" s="26"/>
      <c r="SIU27" s="24"/>
      <c r="SIV27" s="36"/>
      <c r="SIW27" s="24"/>
      <c r="SIX27" s="26"/>
      <c r="SIY27" s="26"/>
      <c r="SIZ27" s="205"/>
      <c r="SJA27" s="24"/>
      <c r="SJB27" s="36"/>
      <c r="SJC27" s="24"/>
      <c r="SJD27" s="26"/>
      <c r="SJE27" s="26"/>
      <c r="SJF27" s="205"/>
      <c r="SJG27" s="205"/>
      <c r="SJH27" s="206"/>
      <c r="SJI27" s="205"/>
      <c r="SJJ27" s="24"/>
      <c r="SJM27" s="207"/>
      <c r="SJN27" s="207"/>
      <c r="SJO27" s="208"/>
      <c r="SJP27" s="80"/>
      <c r="SJQ27" s="209"/>
      <c r="SJR27" s="207"/>
      <c r="SJS27" s="207"/>
      <c r="SJT27" s="77"/>
      <c r="SJU27" s="210"/>
      <c r="SJV27" s="207"/>
      <c r="SJW27" s="207"/>
      <c r="SJX27" s="211"/>
      <c r="SJY27" s="26"/>
      <c r="SJZ27" s="24"/>
      <c r="SKA27" s="36"/>
      <c r="SKB27" s="24"/>
      <c r="SKC27" s="26"/>
      <c r="SKD27" s="26"/>
      <c r="SKE27" s="205"/>
      <c r="SKF27" s="24"/>
      <c r="SKG27" s="36"/>
      <c r="SKH27" s="24"/>
      <c r="SKI27" s="26"/>
      <c r="SKJ27" s="26"/>
      <c r="SKK27" s="205"/>
      <c r="SKL27" s="205"/>
      <c r="SKM27" s="206"/>
      <c r="SKN27" s="205"/>
      <c r="SKO27" s="24"/>
      <c r="SKR27" s="207"/>
      <c r="SKS27" s="207"/>
      <c r="SKT27" s="208"/>
      <c r="SKU27" s="80"/>
      <c r="SKV27" s="209"/>
      <c r="SKW27" s="207"/>
      <c r="SKX27" s="207"/>
      <c r="SKY27" s="77"/>
      <c r="SKZ27" s="210"/>
      <c r="SLA27" s="207"/>
      <c r="SLB27" s="207"/>
      <c r="SLC27" s="211"/>
      <c r="SLD27" s="26"/>
      <c r="SLE27" s="24"/>
      <c r="SLF27" s="36"/>
      <c r="SLG27" s="24"/>
      <c r="SLH27" s="26"/>
      <c r="SLI27" s="26"/>
      <c r="SLJ27" s="205"/>
      <c r="SLK27" s="24"/>
      <c r="SLL27" s="36"/>
      <c r="SLM27" s="24"/>
      <c r="SLN27" s="26"/>
      <c r="SLO27" s="26"/>
      <c r="SLP27" s="205"/>
      <c r="SLQ27" s="205"/>
      <c r="SLR27" s="206"/>
      <c r="SLS27" s="205"/>
      <c r="SLT27" s="24"/>
      <c r="SLW27" s="207"/>
      <c r="SLX27" s="207"/>
      <c r="SLY27" s="208"/>
      <c r="SLZ27" s="80"/>
      <c r="SMA27" s="209"/>
      <c r="SMB27" s="207"/>
      <c r="SMC27" s="207"/>
      <c r="SMD27" s="77"/>
      <c r="SME27" s="210"/>
      <c r="SMF27" s="207"/>
      <c r="SMG27" s="207"/>
      <c r="SMH27" s="211"/>
      <c r="SMI27" s="26"/>
      <c r="SMJ27" s="24"/>
      <c r="SMK27" s="36"/>
      <c r="SML27" s="24"/>
      <c r="SMM27" s="26"/>
      <c r="SMN27" s="26"/>
      <c r="SMO27" s="205"/>
      <c r="SMP27" s="24"/>
      <c r="SMQ27" s="36"/>
      <c r="SMR27" s="24"/>
      <c r="SMS27" s="26"/>
      <c r="SMT27" s="26"/>
      <c r="SMU27" s="205"/>
      <c r="SMV27" s="205"/>
      <c r="SMW27" s="206"/>
      <c r="SMX27" s="205"/>
      <c r="SMY27" s="24"/>
      <c r="SNB27" s="207"/>
      <c r="SNC27" s="207"/>
      <c r="SND27" s="208"/>
      <c r="SNE27" s="80"/>
      <c r="SNF27" s="209"/>
      <c r="SNG27" s="207"/>
      <c r="SNH27" s="207"/>
      <c r="SNI27" s="77"/>
      <c r="SNJ27" s="210"/>
      <c r="SNK27" s="207"/>
      <c r="SNL27" s="207"/>
      <c r="SNM27" s="211"/>
      <c r="SNN27" s="26"/>
      <c r="SNO27" s="24"/>
      <c r="SNP27" s="36"/>
      <c r="SNQ27" s="24"/>
      <c r="SNR27" s="26"/>
      <c r="SNS27" s="26"/>
      <c r="SNT27" s="205"/>
      <c r="SNU27" s="24"/>
      <c r="SNV27" s="36"/>
      <c r="SNW27" s="24"/>
      <c r="SNX27" s="26"/>
      <c r="SNY27" s="26"/>
      <c r="SNZ27" s="205"/>
      <c r="SOA27" s="205"/>
      <c r="SOB27" s="206"/>
      <c r="SOC27" s="205"/>
      <c r="SOD27" s="24"/>
      <c r="SOG27" s="207"/>
      <c r="SOH27" s="207"/>
      <c r="SOI27" s="208"/>
      <c r="SOJ27" s="80"/>
      <c r="SOK27" s="209"/>
      <c r="SOL27" s="207"/>
      <c r="SOM27" s="207"/>
      <c r="SON27" s="77"/>
      <c r="SOO27" s="210"/>
      <c r="SOP27" s="207"/>
      <c r="SOQ27" s="207"/>
      <c r="SOR27" s="211"/>
      <c r="SOS27" s="26"/>
      <c r="SOT27" s="24"/>
      <c r="SOU27" s="36"/>
      <c r="SOV27" s="24"/>
      <c r="SOW27" s="26"/>
      <c r="SOX27" s="26"/>
      <c r="SOY27" s="205"/>
      <c r="SOZ27" s="24"/>
      <c r="SPA27" s="36"/>
      <c r="SPB27" s="24"/>
      <c r="SPC27" s="26"/>
      <c r="SPD27" s="26"/>
      <c r="SPE27" s="205"/>
      <c r="SPF27" s="205"/>
      <c r="SPG27" s="206"/>
      <c r="SPH27" s="205"/>
      <c r="SPI27" s="24"/>
      <c r="SPL27" s="207"/>
      <c r="SPM27" s="207"/>
      <c r="SPN27" s="208"/>
      <c r="SPO27" s="80"/>
      <c r="SPP27" s="209"/>
      <c r="SPQ27" s="207"/>
      <c r="SPR27" s="207"/>
      <c r="SPS27" s="77"/>
      <c r="SPT27" s="210"/>
      <c r="SPU27" s="207"/>
      <c r="SPV27" s="207"/>
      <c r="SPW27" s="211"/>
      <c r="SPX27" s="26"/>
      <c r="SPY27" s="24"/>
      <c r="SPZ27" s="36"/>
      <c r="SQA27" s="24"/>
      <c r="SQB27" s="26"/>
      <c r="SQC27" s="26"/>
      <c r="SQD27" s="205"/>
      <c r="SQE27" s="24"/>
      <c r="SQF27" s="36"/>
      <c r="SQG27" s="24"/>
      <c r="SQH27" s="26"/>
      <c r="SQI27" s="26"/>
      <c r="SQJ27" s="205"/>
      <c r="SQK27" s="205"/>
      <c r="SQL27" s="206"/>
      <c r="SQM27" s="205"/>
      <c r="SQN27" s="24"/>
      <c r="SQQ27" s="207"/>
      <c r="SQR27" s="207"/>
      <c r="SQS27" s="208"/>
      <c r="SQT27" s="80"/>
      <c r="SQU27" s="209"/>
      <c r="SQV27" s="207"/>
      <c r="SQW27" s="207"/>
      <c r="SQX27" s="77"/>
      <c r="SQY27" s="210"/>
      <c r="SQZ27" s="207"/>
      <c r="SRA27" s="207"/>
      <c r="SRB27" s="211"/>
      <c r="SRC27" s="26"/>
      <c r="SRD27" s="24"/>
      <c r="SRE27" s="36"/>
      <c r="SRF27" s="24"/>
      <c r="SRG27" s="26"/>
      <c r="SRH27" s="26"/>
      <c r="SRI27" s="205"/>
      <c r="SRJ27" s="24"/>
      <c r="SRK27" s="36"/>
      <c r="SRL27" s="24"/>
      <c r="SRM27" s="26"/>
      <c r="SRN27" s="26"/>
      <c r="SRO27" s="205"/>
      <c r="SRP27" s="205"/>
      <c r="SRQ27" s="206"/>
      <c r="SRR27" s="205"/>
      <c r="SRS27" s="24"/>
      <c r="SRV27" s="207"/>
      <c r="SRW27" s="207"/>
      <c r="SRX27" s="208"/>
      <c r="SRY27" s="80"/>
      <c r="SRZ27" s="209"/>
      <c r="SSA27" s="207"/>
      <c r="SSB27" s="207"/>
      <c r="SSC27" s="77"/>
      <c r="SSD27" s="210"/>
      <c r="SSE27" s="207"/>
      <c r="SSF27" s="207"/>
      <c r="SSG27" s="211"/>
      <c r="SSH27" s="26"/>
      <c r="SSI27" s="24"/>
      <c r="SSJ27" s="36"/>
      <c r="SSK27" s="24"/>
      <c r="SSL27" s="26"/>
      <c r="SSM27" s="26"/>
      <c r="SSN27" s="205"/>
      <c r="SSO27" s="24"/>
      <c r="SSP27" s="36"/>
      <c r="SSQ27" s="24"/>
      <c r="SSR27" s="26"/>
      <c r="SSS27" s="26"/>
      <c r="SST27" s="205"/>
      <c r="SSU27" s="205"/>
      <c r="SSV27" s="206"/>
      <c r="SSW27" s="205"/>
      <c r="SSX27" s="24"/>
      <c r="STA27" s="207"/>
      <c r="STB27" s="207"/>
      <c r="STC27" s="208"/>
      <c r="STD27" s="80"/>
      <c r="STE27" s="209"/>
      <c r="STF27" s="207"/>
      <c r="STG27" s="207"/>
      <c r="STH27" s="77"/>
      <c r="STI27" s="210"/>
      <c r="STJ27" s="207"/>
      <c r="STK27" s="207"/>
      <c r="STL27" s="211"/>
      <c r="STM27" s="26"/>
      <c r="STN27" s="24"/>
      <c r="STO27" s="36"/>
      <c r="STP27" s="24"/>
      <c r="STQ27" s="26"/>
      <c r="STR27" s="26"/>
      <c r="STS27" s="205"/>
      <c r="STT27" s="24"/>
      <c r="STU27" s="36"/>
      <c r="STV27" s="24"/>
      <c r="STW27" s="26"/>
      <c r="STX27" s="26"/>
      <c r="STY27" s="205"/>
      <c r="STZ27" s="205"/>
      <c r="SUA27" s="206"/>
      <c r="SUB27" s="205"/>
      <c r="SUC27" s="24"/>
      <c r="SUF27" s="207"/>
      <c r="SUG27" s="207"/>
      <c r="SUH27" s="208"/>
      <c r="SUI27" s="80"/>
      <c r="SUJ27" s="209"/>
      <c r="SUK27" s="207"/>
      <c r="SUL27" s="207"/>
      <c r="SUM27" s="77"/>
      <c r="SUN27" s="210"/>
      <c r="SUO27" s="207"/>
      <c r="SUP27" s="207"/>
      <c r="SUQ27" s="211"/>
      <c r="SUR27" s="26"/>
      <c r="SUS27" s="24"/>
      <c r="SUT27" s="36"/>
      <c r="SUU27" s="24"/>
      <c r="SUV27" s="26"/>
      <c r="SUW27" s="26"/>
      <c r="SUX27" s="205"/>
      <c r="SUY27" s="24"/>
      <c r="SUZ27" s="36"/>
      <c r="SVA27" s="24"/>
      <c r="SVB27" s="26"/>
      <c r="SVC27" s="26"/>
      <c r="SVD27" s="205"/>
      <c r="SVE27" s="205"/>
      <c r="SVF27" s="206"/>
      <c r="SVG27" s="205"/>
      <c r="SVH27" s="24"/>
      <c r="SVK27" s="207"/>
      <c r="SVL27" s="207"/>
      <c r="SVM27" s="208"/>
      <c r="SVN27" s="80"/>
      <c r="SVO27" s="209"/>
      <c r="SVP27" s="207"/>
      <c r="SVQ27" s="207"/>
      <c r="SVR27" s="77"/>
      <c r="SVS27" s="210"/>
      <c r="SVT27" s="207"/>
      <c r="SVU27" s="207"/>
      <c r="SVV27" s="211"/>
      <c r="SVW27" s="26"/>
      <c r="SVX27" s="24"/>
      <c r="SVY27" s="36"/>
      <c r="SVZ27" s="24"/>
      <c r="SWA27" s="26"/>
      <c r="SWB27" s="26"/>
      <c r="SWC27" s="205"/>
      <c r="SWD27" s="24"/>
      <c r="SWE27" s="36"/>
      <c r="SWF27" s="24"/>
      <c r="SWG27" s="26"/>
      <c r="SWH27" s="26"/>
      <c r="SWI27" s="205"/>
      <c r="SWJ27" s="205"/>
      <c r="SWK27" s="206"/>
      <c r="SWL27" s="205"/>
      <c r="SWM27" s="24"/>
      <c r="SWP27" s="207"/>
      <c r="SWQ27" s="207"/>
      <c r="SWR27" s="208"/>
      <c r="SWS27" s="80"/>
      <c r="SWT27" s="209"/>
      <c r="SWU27" s="207"/>
      <c r="SWV27" s="207"/>
      <c r="SWW27" s="77"/>
      <c r="SWX27" s="210"/>
      <c r="SWY27" s="207"/>
      <c r="SWZ27" s="207"/>
      <c r="SXA27" s="211"/>
      <c r="SXB27" s="26"/>
      <c r="SXC27" s="24"/>
      <c r="SXD27" s="36"/>
      <c r="SXE27" s="24"/>
      <c r="SXF27" s="26"/>
      <c r="SXG27" s="26"/>
      <c r="SXH27" s="205"/>
      <c r="SXI27" s="24"/>
      <c r="SXJ27" s="36"/>
      <c r="SXK27" s="24"/>
      <c r="SXL27" s="26"/>
      <c r="SXM27" s="26"/>
      <c r="SXN27" s="205"/>
      <c r="SXO27" s="205"/>
      <c r="SXP27" s="206"/>
      <c r="SXQ27" s="205"/>
      <c r="SXR27" s="24"/>
      <c r="SXU27" s="207"/>
      <c r="SXV27" s="207"/>
      <c r="SXW27" s="208"/>
      <c r="SXX27" s="80"/>
      <c r="SXY27" s="209"/>
      <c r="SXZ27" s="207"/>
      <c r="SYA27" s="207"/>
      <c r="SYB27" s="77"/>
      <c r="SYC27" s="210"/>
      <c r="SYD27" s="207"/>
      <c r="SYE27" s="207"/>
      <c r="SYF27" s="211"/>
      <c r="SYG27" s="26"/>
      <c r="SYH27" s="24"/>
      <c r="SYI27" s="36"/>
      <c r="SYJ27" s="24"/>
      <c r="SYK27" s="26"/>
      <c r="SYL27" s="26"/>
      <c r="SYM27" s="205"/>
      <c r="SYN27" s="24"/>
      <c r="SYO27" s="36"/>
      <c r="SYP27" s="24"/>
      <c r="SYQ27" s="26"/>
      <c r="SYR27" s="26"/>
      <c r="SYS27" s="205"/>
      <c r="SYT27" s="205"/>
      <c r="SYU27" s="206"/>
      <c r="SYV27" s="205"/>
      <c r="SYW27" s="24"/>
      <c r="SYZ27" s="207"/>
      <c r="SZA27" s="207"/>
      <c r="SZB27" s="208"/>
      <c r="SZC27" s="80"/>
      <c r="SZD27" s="209"/>
      <c r="SZE27" s="207"/>
      <c r="SZF27" s="207"/>
      <c r="SZG27" s="77"/>
      <c r="SZH27" s="210"/>
      <c r="SZI27" s="207"/>
      <c r="SZJ27" s="207"/>
      <c r="SZK27" s="211"/>
      <c r="SZL27" s="26"/>
      <c r="SZM27" s="24"/>
      <c r="SZN27" s="36"/>
      <c r="SZO27" s="24"/>
      <c r="SZP27" s="26"/>
      <c r="SZQ27" s="26"/>
      <c r="SZR27" s="205"/>
      <c r="SZS27" s="24"/>
      <c r="SZT27" s="36"/>
      <c r="SZU27" s="24"/>
      <c r="SZV27" s="26"/>
      <c r="SZW27" s="26"/>
      <c r="SZX27" s="205"/>
      <c r="SZY27" s="205"/>
      <c r="SZZ27" s="206"/>
      <c r="TAA27" s="205"/>
      <c r="TAB27" s="24"/>
      <c r="TAE27" s="207"/>
      <c r="TAF27" s="207"/>
      <c r="TAG27" s="208"/>
      <c r="TAH27" s="80"/>
      <c r="TAI27" s="209"/>
      <c r="TAJ27" s="207"/>
      <c r="TAK27" s="207"/>
      <c r="TAL27" s="77"/>
      <c r="TAM27" s="210"/>
      <c r="TAN27" s="207"/>
      <c r="TAO27" s="207"/>
      <c r="TAP27" s="211"/>
      <c r="TAQ27" s="26"/>
      <c r="TAR27" s="24"/>
      <c r="TAS27" s="36"/>
      <c r="TAT27" s="24"/>
      <c r="TAU27" s="26"/>
      <c r="TAV27" s="26"/>
      <c r="TAW27" s="205"/>
      <c r="TAX27" s="24"/>
      <c r="TAY27" s="36"/>
      <c r="TAZ27" s="24"/>
      <c r="TBA27" s="26"/>
      <c r="TBB27" s="26"/>
      <c r="TBC27" s="205"/>
      <c r="TBD27" s="205"/>
      <c r="TBE27" s="206"/>
      <c r="TBF27" s="205"/>
      <c r="TBG27" s="24"/>
      <c r="TBJ27" s="207"/>
      <c r="TBK27" s="207"/>
      <c r="TBL27" s="208"/>
      <c r="TBM27" s="80"/>
      <c r="TBN27" s="209"/>
      <c r="TBO27" s="207"/>
      <c r="TBP27" s="207"/>
      <c r="TBQ27" s="77"/>
      <c r="TBR27" s="210"/>
      <c r="TBS27" s="207"/>
      <c r="TBT27" s="207"/>
      <c r="TBU27" s="211"/>
      <c r="TBV27" s="26"/>
      <c r="TBW27" s="24"/>
      <c r="TBX27" s="36"/>
      <c r="TBY27" s="24"/>
      <c r="TBZ27" s="26"/>
      <c r="TCA27" s="26"/>
      <c r="TCB27" s="205"/>
      <c r="TCC27" s="24"/>
      <c r="TCD27" s="36"/>
      <c r="TCE27" s="24"/>
      <c r="TCF27" s="26"/>
      <c r="TCG27" s="26"/>
      <c r="TCH27" s="205"/>
      <c r="TCI27" s="205"/>
      <c r="TCJ27" s="206"/>
      <c r="TCK27" s="205"/>
      <c r="TCL27" s="24"/>
      <c r="TCO27" s="207"/>
      <c r="TCP27" s="207"/>
      <c r="TCQ27" s="208"/>
      <c r="TCR27" s="80"/>
      <c r="TCS27" s="209"/>
      <c r="TCT27" s="207"/>
      <c r="TCU27" s="207"/>
      <c r="TCV27" s="77"/>
      <c r="TCW27" s="210"/>
      <c r="TCX27" s="207"/>
      <c r="TCY27" s="207"/>
      <c r="TCZ27" s="211"/>
      <c r="TDA27" s="26"/>
      <c r="TDB27" s="24"/>
      <c r="TDC27" s="36"/>
      <c r="TDD27" s="24"/>
      <c r="TDE27" s="26"/>
      <c r="TDF27" s="26"/>
      <c r="TDG27" s="205"/>
      <c r="TDH27" s="24"/>
      <c r="TDI27" s="36"/>
      <c r="TDJ27" s="24"/>
      <c r="TDK27" s="26"/>
      <c r="TDL27" s="26"/>
      <c r="TDM27" s="205"/>
      <c r="TDN27" s="205"/>
      <c r="TDO27" s="206"/>
      <c r="TDP27" s="205"/>
      <c r="TDQ27" s="24"/>
      <c r="TDT27" s="207"/>
      <c r="TDU27" s="207"/>
      <c r="TDV27" s="208"/>
      <c r="TDW27" s="80"/>
      <c r="TDX27" s="209"/>
      <c r="TDY27" s="207"/>
      <c r="TDZ27" s="207"/>
      <c r="TEA27" s="77"/>
      <c r="TEB27" s="210"/>
      <c r="TEC27" s="207"/>
      <c r="TED27" s="207"/>
      <c r="TEE27" s="211"/>
      <c r="TEF27" s="26"/>
      <c r="TEG27" s="24"/>
      <c r="TEH27" s="36"/>
      <c r="TEI27" s="24"/>
      <c r="TEJ27" s="26"/>
      <c r="TEK27" s="26"/>
      <c r="TEL27" s="205"/>
      <c r="TEM27" s="24"/>
      <c r="TEN27" s="36"/>
      <c r="TEO27" s="24"/>
      <c r="TEP27" s="26"/>
      <c r="TEQ27" s="26"/>
      <c r="TER27" s="205"/>
      <c r="TES27" s="205"/>
      <c r="TET27" s="206"/>
      <c r="TEU27" s="205"/>
      <c r="TEV27" s="24"/>
      <c r="TEY27" s="207"/>
      <c r="TEZ27" s="207"/>
      <c r="TFA27" s="208"/>
      <c r="TFB27" s="80"/>
      <c r="TFC27" s="209"/>
      <c r="TFD27" s="207"/>
      <c r="TFE27" s="207"/>
      <c r="TFF27" s="77"/>
      <c r="TFG27" s="210"/>
      <c r="TFH27" s="207"/>
      <c r="TFI27" s="207"/>
      <c r="TFJ27" s="211"/>
      <c r="TFK27" s="26"/>
      <c r="TFL27" s="24"/>
      <c r="TFM27" s="36"/>
      <c r="TFN27" s="24"/>
      <c r="TFO27" s="26"/>
      <c r="TFP27" s="26"/>
      <c r="TFQ27" s="205"/>
      <c r="TFR27" s="24"/>
      <c r="TFS27" s="36"/>
      <c r="TFT27" s="24"/>
      <c r="TFU27" s="26"/>
      <c r="TFV27" s="26"/>
      <c r="TFW27" s="205"/>
      <c r="TFX27" s="205"/>
      <c r="TFY27" s="206"/>
      <c r="TFZ27" s="205"/>
      <c r="TGA27" s="24"/>
      <c r="TGD27" s="207"/>
      <c r="TGE27" s="207"/>
      <c r="TGF27" s="208"/>
      <c r="TGG27" s="80"/>
      <c r="TGH27" s="209"/>
      <c r="TGI27" s="207"/>
      <c r="TGJ27" s="207"/>
      <c r="TGK27" s="77"/>
      <c r="TGL27" s="210"/>
      <c r="TGM27" s="207"/>
      <c r="TGN27" s="207"/>
      <c r="TGO27" s="211"/>
      <c r="TGP27" s="26"/>
      <c r="TGQ27" s="24"/>
      <c r="TGR27" s="36"/>
      <c r="TGS27" s="24"/>
      <c r="TGT27" s="26"/>
      <c r="TGU27" s="26"/>
      <c r="TGV27" s="205"/>
      <c r="TGW27" s="24"/>
      <c r="TGX27" s="36"/>
      <c r="TGY27" s="24"/>
      <c r="TGZ27" s="26"/>
      <c r="THA27" s="26"/>
      <c r="THB27" s="205"/>
      <c r="THC27" s="205"/>
      <c r="THD27" s="206"/>
      <c r="THE27" s="205"/>
      <c r="THF27" s="24"/>
      <c r="THI27" s="207"/>
      <c r="THJ27" s="207"/>
      <c r="THK27" s="208"/>
      <c r="THL27" s="80"/>
      <c r="THM27" s="209"/>
      <c r="THN27" s="207"/>
      <c r="THO27" s="207"/>
      <c r="THP27" s="77"/>
      <c r="THQ27" s="210"/>
      <c r="THR27" s="207"/>
      <c r="THS27" s="207"/>
      <c r="THT27" s="211"/>
      <c r="THU27" s="26"/>
      <c r="THV27" s="24"/>
      <c r="THW27" s="36"/>
      <c r="THX27" s="24"/>
      <c r="THY27" s="26"/>
      <c r="THZ27" s="26"/>
      <c r="TIA27" s="205"/>
      <c r="TIB27" s="24"/>
      <c r="TIC27" s="36"/>
      <c r="TID27" s="24"/>
      <c r="TIE27" s="26"/>
      <c r="TIF27" s="26"/>
      <c r="TIG27" s="205"/>
      <c r="TIH27" s="205"/>
      <c r="TII27" s="206"/>
      <c r="TIJ27" s="205"/>
      <c r="TIK27" s="24"/>
      <c r="TIN27" s="207"/>
      <c r="TIO27" s="207"/>
      <c r="TIP27" s="208"/>
      <c r="TIQ27" s="80"/>
      <c r="TIR27" s="209"/>
      <c r="TIS27" s="207"/>
      <c r="TIT27" s="207"/>
      <c r="TIU27" s="77"/>
      <c r="TIV27" s="210"/>
      <c r="TIW27" s="207"/>
      <c r="TIX27" s="207"/>
      <c r="TIY27" s="211"/>
      <c r="TIZ27" s="26"/>
      <c r="TJA27" s="24"/>
      <c r="TJB27" s="36"/>
      <c r="TJC27" s="24"/>
      <c r="TJD27" s="26"/>
      <c r="TJE27" s="26"/>
      <c r="TJF27" s="205"/>
      <c r="TJG27" s="24"/>
      <c r="TJH27" s="36"/>
      <c r="TJI27" s="24"/>
      <c r="TJJ27" s="26"/>
      <c r="TJK27" s="26"/>
      <c r="TJL27" s="205"/>
      <c r="TJM27" s="205"/>
      <c r="TJN27" s="206"/>
      <c r="TJO27" s="205"/>
      <c r="TJP27" s="24"/>
      <c r="TJS27" s="207"/>
      <c r="TJT27" s="207"/>
      <c r="TJU27" s="208"/>
      <c r="TJV27" s="80"/>
      <c r="TJW27" s="209"/>
      <c r="TJX27" s="207"/>
      <c r="TJY27" s="207"/>
      <c r="TJZ27" s="77"/>
      <c r="TKA27" s="210"/>
      <c r="TKB27" s="207"/>
      <c r="TKC27" s="207"/>
      <c r="TKD27" s="211"/>
      <c r="TKE27" s="26"/>
      <c r="TKF27" s="24"/>
      <c r="TKG27" s="36"/>
      <c r="TKH27" s="24"/>
      <c r="TKI27" s="26"/>
      <c r="TKJ27" s="26"/>
      <c r="TKK27" s="205"/>
      <c r="TKL27" s="24"/>
      <c r="TKM27" s="36"/>
      <c r="TKN27" s="24"/>
      <c r="TKO27" s="26"/>
      <c r="TKP27" s="26"/>
      <c r="TKQ27" s="205"/>
      <c r="TKR27" s="205"/>
      <c r="TKS27" s="206"/>
      <c r="TKT27" s="205"/>
      <c r="TKU27" s="24"/>
      <c r="TKX27" s="207"/>
      <c r="TKY27" s="207"/>
      <c r="TKZ27" s="208"/>
      <c r="TLA27" s="80"/>
      <c r="TLB27" s="209"/>
      <c r="TLC27" s="207"/>
      <c r="TLD27" s="207"/>
      <c r="TLE27" s="77"/>
      <c r="TLF27" s="210"/>
      <c r="TLG27" s="207"/>
      <c r="TLH27" s="207"/>
      <c r="TLI27" s="211"/>
      <c r="TLJ27" s="26"/>
      <c r="TLK27" s="24"/>
      <c r="TLL27" s="36"/>
      <c r="TLM27" s="24"/>
      <c r="TLN27" s="26"/>
      <c r="TLO27" s="26"/>
      <c r="TLP27" s="205"/>
      <c r="TLQ27" s="24"/>
      <c r="TLR27" s="36"/>
      <c r="TLS27" s="24"/>
      <c r="TLT27" s="26"/>
      <c r="TLU27" s="26"/>
      <c r="TLV27" s="205"/>
      <c r="TLW27" s="205"/>
      <c r="TLX27" s="206"/>
      <c r="TLY27" s="205"/>
      <c r="TLZ27" s="24"/>
      <c r="TMC27" s="207"/>
      <c r="TMD27" s="207"/>
      <c r="TME27" s="208"/>
      <c r="TMF27" s="80"/>
      <c r="TMG27" s="209"/>
      <c r="TMH27" s="207"/>
      <c r="TMI27" s="207"/>
      <c r="TMJ27" s="77"/>
      <c r="TMK27" s="210"/>
      <c r="TML27" s="207"/>
      <c r="TMM27" s="207"/>
      <c r="TMN27" s="211"/>
      <c r="TMO27" s="26"/>
      <c r="TMP27" s="24"/>
      <c r="TMQ27" s="36"/>
      <c r="TMR27" s="24"/>
      <c r="TMS27" s="26"/>
      <c r="TMT27" s="26"/>
      <c r="TMU27" s="205"/>
      <c r="TMV27" s="24"/>
      <c r="TMW27" s="36"/>
      <c r="TMX27" s="24"/>
      <c r="TMY27" s="26"/>
      <c r="TMZ27" s="26"/>
      <c r="TNA27" s="205"/>
      <c r="TNB27" s="205"/>
      <c r="TNC27" s="206"/>
      <c r="TND27" s="205"/>
      <c r="TNE27" s="24"/>
      <c r="TNH27" s="207"/>
      <c r="TNI27" s="207"/>
      <c r="TNJ27" s="208"/>
      <c r="TNK27" s="80"/>
      <c r="TNL27" s="209"/>
      <c r="TNM27" s="207"/>
      <c r="TNN27" s="207"/>
      <c r="TNO27" s="77"/>
      <c r="TNP27" s="210"/>
      <c r="TNQ27" s="207"/>
      <c r="TNR27" s="207"/>
      <c r="TNS27" s="211"/>
      <c r="TNT27" s="26"/>
      <c r="TNU27" s="24"/>
      <c r="TNV27" s="36"/>
      <c r="TNW27" s="24"/>
      <c r="TNX27" s="26"/>
      <c r="TNY27" s="26"/>
      <c r="TNZ27" s="205"/>
      <c r="TOA27" s="24"/>
      <c r="TOB27" s="36"/>
      <c r="TOC27" s="24"/>
      <c r="TOD27" s="26"/>
      <c r="TOE27" s="26"/>
      <c r="TOF27" s="205"/>
      <c r="TOG27" s="205"/>
      <c r="TOH27" s="206"/>
      <c r="TOI27" s="205"/>
      <c r="TOJ27" s="24"/>
      <c r="TOM27" s="207"/>
      <c r="TON27" s="207"/>
      <c r="TOO27" s="208"/>
      <c r="TOP27" s="80"/>
      <c r="TOQ27" s="209"/>
      <c r="TOR27" s="207"/>
      <c r="TOS27" s="207"/>
      <c r="TOT27" s="77"/>
      <c r="TOU27" s="210"/>
      <c r="TOV27" s="207"/>
      <c r="TOW27" s="207"/>
      <c r="TOX27" s="211"/>
      <c r="TOY27" s="26"/>
      <c r="TOZ27" s="24"/>
      <c r="TPA27" s="36"/>
      <c r="TPB27" s="24"/>
      <c r="TPC27" s="26"/>
      <c r="TPD27" s="26"/>
      <c r="TPE27" s="205"/>
      <c r="TPF27" s="24"/>
      <c r="TPG27" s="36"/>
      <c r="TPH27" s="24"/>
      <c r="TPI27" s="26"/>
      <c r="TPJ27" s="26"/>
      <c r="TPK27" s="205"/>
      <c r="TPL27" s="205"/>
      <c r="TPM27" s="206"/>
      <c r="TPN27" s="205"/>
      <c r="TPO27" s="24"/>
      <c r="TPR27" s="207"/>
      <c r="TPS27" s="207"/>
      <c r="TPT27" s="208"/>
      <c r="TPU27" s="80"/>
      <c r="TPV27" s="209"/>
      <c r="TPW27" s="207"/>
      <c r="TPX27" s="207"/>
      <c r="TPY27" s="77"/>
      <c r="TPZ27" s="210"/>
      <c r="TQA27" s="207"/>
      <c r="TQB27" s="207"/>
      <c r="TQC27" s="211"/>
      <c r="TQD27" s="26"/>
      <c r="TQE27" s="24"/>
      <c r="TQF27" s="36"/>
      <c r="TQG27" s="24"/>
      <c r="TQH27" s="26"/>
      <c r="TQI27" s="26"/>
      <c r="TQJ27" s="205"/>
      <c r="TQK27" s="24"/>
      <c r="TQL27" s="36"/>
      <c r="TQM27" s="24"/>
      <c r="TQN27" s="26"/>
      <c r="TQO27" s="26"/>
      <c r="TQP27" s="205"/>
      <c r="TQQ27" s="205"/>
      <c r="TQR27" s="206"/>
      <c r="TQS27" s="205"/>
      <c r="TQT27" s="24"/>
      <c r="TQW27" s="207"/>
      <c r="TQX27" s="207"/>
      <c r="TQY27" s="208"/>
      <c r="TQZ27" s="80"/>
      <c r="TRA27" s="209"/>
      <c r="TRB27" s="207"/>
      <c r="TRC27" s="207"/>
      <c r="TRD27" s="77"/>
      <c r="TRE27" s="210"/>
      <c r="TRF27" s="207"/>
      <c r="TRG27" s="207"/>
      <c r="TRH27" s="211"/>
      <c r="TRI27" s="26"/>
      <c r="TRJ27" s="24"/>
      <c r="TRK27" s="36"/>
      <c r="TRL27" s="24"/>
      <c r="TRM27" s="26"/>
      <c r="TRN27" s="26"/>
      <c r="TRO27" s="205"/>
      <c r="TRP27" s="24"/>
      <c r="TRQ27" s="36"/>
      <c r="TRR27" s="24"/>
      <c r="TRS27" s="26"/>
      <c r="TRT27" s="26"/>
      <c r="TRU27" s="205"/>
      <c r="TRV27" s="205"/>
      <c r="TRW27" s="206"/>
      <c r="TRX27" s="205"/>
      <c r="TRY27" s="24"/>
      <c r="TSB27" s="207"/>
      <c r="TSC27" s="207"/>
      <c r="TSD27" s="208"/>
      <c r="TSE27" s="80"/>
      <c r="TSF27" s="209"/>
      <c r="TSG27" s="207"/>
      <c r="TSH27" s="207"/>
      <c r="TSI27" s="77"/>
      <c r="TSJ27" s="210"/>
      <c r="TSK27" s="207"/>
      <c r="TSL27" s="207"/>
      <c r="TSM27" s="211"/>
      <c r="TSN27" s="26"/>
      <c r="TSO27" s="24"/>
      <c r="TSP27" s="36"/>
      <c r="TSQ27" s="24"/>
      <c r="TSR27" s="26"/>
      <c r="TSS27" s="26"/>
      <c r="TST27" s="205"/>
      <c r="TSU27" s="24"/>
      <c r="TSV27" s="36"/>
      <c r="TSW27" s="24"/>
      <c r="TSX27" s="26"/>
      <c r="TSY27" s="26"/>
      <c r="TSZ27" s="205"/>
      <c r="TTA27" s="205"/>
      <c r="TTB27" s="206"/>
      <c r="TTC27" s="205"/>
      <c r="TTD27" s="24"/>
      <c r="TTG27" s="207"/>
      <c r="TTH27" s="207"/>
      <c r="TTI27" s="208"/>
      <c r="TTJ27" s="80"/>
      <c r="TTK27" s="209"/>
      <c r="TTL27" s="207"/>
      <c r="TTM27" s="207"/>
      <c r="TTN27" s="77"/>
      <c r="TTO27" s="210"/>
      <c r="TTP27" s="207"/>
      <c r="TTQ27" s="207"/>
      <c r="TTR27" s="211"/>
      <c r="TTS27" s="26"/>
      <c r="TTT27" s="24"/>
      <c r="TTU27" s="36"/>
      <c r="TTV27" s="24"/>
      <c r="TTW27" s="26"/>
      <c r="TTX27" s="26"/>
      <c r="TTY27" s="205"/>
      <c r="TTZ27" s="24"/>
      <c r="TUA27" s="36"/>
      <c r="TUB27" s="24"/>
      <c r="TUC27" s="26"/>
      <c r="TUD27" s="26"/>
      <c r="TUE27" s="205"/>
      <c r="TUF27" s="205"/>
      <c r="TUG27" s="206"/>
      <c r="TUH27" s="205"/>
      <c r="TUI27" s="24"/>
      <c r="TUL27" s="207"/>
      <c r="TUM27" s="207"/>
      <c r="TUN27" s="208"/>
      <c r="TUO27" s="80"/>
      <c r="TUP27" s="209"/>
      <c r="TUQ27" s="207"/>
      <c r="TUR27" s="207"/>
      <c r="TUS27" s="77"/>
      <c r="TUT27" s="210"/>
      <c r="TUU27" s="207"/>
      <c r="TUV27" s="207"/>
      <c r="TUW27" s="211"/>
      <c r="TUX27" s="26"/>
      <c r="TUY27" s="24"/>
      <c r="TUZ27" s="36"/>
      <c r="TVA27" s="24"/>
      <c r="TVB27" s="26"/>
      <c r="TVC27" s="26"/>
      <c r="TVD27" s="205"/>
      <c r="TVE27" s="24"/>
      <c r="TVF27" s="36"/>
      <c r="TVG27" s="24"/>
      <c r="TVH27" s="26"/>
      <c r="TVI27" s="26"/>
      <c r="TVJ27" s="205"/>
      <c r="TVK27" s="205"/>
      <c r="TVL27" s="206"/>
      <c r="TVM27" s="205"/>
      <c r="TVN27" s="24"/>
      <c r="TVQ27" s="207"/>
      <c r="TVR27" s="207"/>
      <c r="TVS27" s="208"/>
      <c r="TVT27" s="80"/>
      <c r="TVU27" s="209"/>
      <c r="TVV27" s="207"/>
      <c r="TVW27" s="207"/>
      <c r="TVX27" s="77"/>
      <c r="TVY27" s="210"/>
      <c r="TVZ27" s="207"/>
      <c r="TWA27" s="207"/>
      <c r="TWB27" s="211"/>
      <c r="TWC27" s="26"/>
      <c r="TWD27" s="24"/>
      <c r="TWE27" s="36"/>
      <c r="TWF27" s="24"/>
      <c r="TWG27" s="26"/>
      <c r="TWH27" s="26"/>
      <c r="TWI27" s="205"/>
      <c r="TWJ27" s="24"/>
      <c r="TWK27" s="36"/>
      <c r="TWL27" s="24"/>
      <c r="TWM27" s="26"/>
      <c r="TWN27" s="26"/>
      <c r="TWO27" s="205"/>
      <c r="TWP27" s="205"/>
      <c r="TWQ27" s="206"/>
      <c r="TWR27" s="205"/>
      <c r="TWS27" s="24"/>
      <c r="TWV27" s="207"/>
      <c r="TWW27" s="207"/>
      <c r="TWX27" s="208"/>
      <c r="TWY27" s="80"/>
      <c r="TWZ27" s="209"/>
      <c r="TXA27" s="207"/>
      <c r="TXB27" s="207"/>
      <c r="TXC27" s="77"/>
      <c r="TXD27" s="210"/>
      <c r="TXE27" s="207"/>
      <c r="TXF27" s="207"/>
      <c r="TXG27" s="211"/>
      <c r="TXH27" s="26"/>
      <c r="TXI27" s="24"/>
      <c r="TXJ27" s="36"/>
      <c r="TXK27" s="24"/>
      <c r="TXL27" s="26"/>
      <c r="TXM27" s="26"/>
      <c r="TXN27" s="205"/>
      <c r="TXO27" s="24"/>
      <c r="TXP27" s="36"/>
      <c r="TXQ27" s="24"/>
      <c r="TXR27" s="26"/>
      <c r="TXS27" s="26"/>
      <c r="TXT27" s="205"/>
      <c r="TXU27" s="205"/>
      <c r="TXV27" s="206"/>
      <c r="TXW27" s="205"/>
      <c r="TXX27" s="24"/>
      <c r="TYA27" s="207"/>
      <c r="TYB27" s="207"/>
      <c r="TYC27" s="208"/>
      <c r="TYD27" s="80"/>
      <c r="TYE27" s="209"/>
      <c r="TYF27" s="207"/>
      <c r="TYG27" s="207"/>
      <c r="TYH27" s="77"/>
      <c r="TYI27" s="210"/>
      <c r="TYJ27" s="207"/>
      <c r="TYK27" s="207"/>
      <c r="TYL27" s="211"/>
      <c r="TYM27" s="26"/>
      <c r="TYN27" s="24"/>
      <c r="TYO27" s="36"/>
      <c r="TYP27" s="24"/>
      <c r="TYQ27" s="26"/>
      <c r="TYR27" s="26"/>
      <c r="TYS27" s="205"/>
      <c r="TYT27" s="24"/>
      <c r="TYU27" s="36"/>
      <c r="TYV27" s="24"/>
      <c r="TYW27" s="26"/>
      <c r="TYX27" s="26"/>
      <c r="TYY27" s="205"/>
      <c r="TYZ27" s="205"/>
      <c r="TZA27" s="206"/>
      <c r="TZB27" s="205"/>
      <c r="TZC27" s="24"/>
      <c r="TZF27" s="207"/>
      <c r="TZG27" s="207"/>
      <c r="TZH27" s="208"/>
      <c r="TZI27" s="80"/>
      <c r="TZJ27" s="209"/>
      <c r="TZK27" s="207"/>
      <c r="TZL27" s="207"/>
      <c r="TZM27" s="77"/>
      <c r="TZN27" s="210"/>
      <c r="TZO27" s="207"/>
      <c r="TZP27" s="207"/>
      <c r="TZQ27" s="211"/>
      <c r="TZR27" s="26"/>
      <c r="TZS27" s="24"/>
      <c r="TZT27" s="36"/>
      <c r="TZU27" s="24"/>
      <c r="TZV27" s="26"/>
      <c r="TZW27" s="26"/>
      <c r="TZX27" s="205"/>
      <c r="TZY27" s="24"/>
      <c r="TZZ27" s="36"/>
      <c r="UAA27" s="24"/>
      <c r="UAB27" s="26"/>
      <c r="UAC27" s="26"/>
      <c r="UAD27" s="205"/>
      <c r="UAE27" s="205"/>
      <c r="UAF27" s="206"/>
      <c r="UAG27" s="205"/>
      <c r="UAH27" s="24"/>
      <c r="UAK27" s="207"/>
      <c r="UAL27" s="207"/>
      <c r="UAM27" s="208"/>
      <c r="UAN27" s="80"/>
      <c r="UAO27" s="209"/>
      <c r="UAP27" s="207"/>
      <c r="UAQ27" s="207"/>
      <c r="UAR27" s="77"/>
      <c r="UAS27" s="210"/>
      <c r="UAT27" s="207"/>
      <c r="UAU27" s="207"/>
      <c r="UAV27" s="211"/>
      <c r="UAW27" s="26"/>
      <c r="UAX27" s="24"/>
      <c r="UAY27" s="36"/>
      <c r="UAZ27" s="24"/>
      <c r="UBA27" s="26"/>
      <c r="UBB27" s="26"/>
      <c r="UBC27" s="205"/>
      <c r="UBD27" s="24"/>
      <c r="UBE27" s="36"/>
      <c r="UBF27" s="24"/>
      <c r="UBG27" s="26"/>
      <c r="UBH27" s="26"/>
      <c r="UBI27" s="205"/>
      <c r="UBJ27" s="205"/>
      <c r="UBK27" s="206"/>
      <c r="UBL27" s="205"/>
      <c r="UBM27" s="24"/>
      <c r="UBP27" s="207"/>
      <c r="UBQ27" s="207"/>
      <c r="UBR27" s="208"/>
      <c r="UBS27" s="80"/>
      <c r="UBT27" s="209"/>
      <c r="UBU27" s="207"/>
      <c r="UBV27" s="207"/>
      <c r="UBW27" s="77"/>
      <c r="UBX27" s="210"/>
      <c r="UBY27" s="207"/>
      <c r="UBZ27" s="207"/>
      <c r="UCA27" s="211"/>
      <c r="UCB27" s="26"/>
      <c r="UCC27" s="24"/>
      <c r="UCD27" s="36"/>
      <c r="UCE27" s="24"/>
      <c r="UCF27" s="26"/>
      <c r="UCG27" s="26"/>
      <c r="UCH27" s="205"/>
      <c r="UCI27" s="24"/>
      <c r="UCJ27" s="36"/>
      <c r="UCK27" s="24"/>
      <c r="UCL27" s="26"/>
      <c r="UCM27" s="26"/>
      <c r="UCN27" s="205"/>
      <c r="UCO27" s="205"/>
      <c r="UCP27" s="206"/>
      <c r="UCQ27" s="205"/>
      <c r="UCR27" s="24"/>
      <c r="UCU27" s="207"/>
      <c r="UCV27" s="207"/>
      <c r="UCW27" s="208"/>
      <c r="UCX27" s="80"/>
      <c r="UCY27" s="209"/>
      <c r="UCZ27" s="207"/>
      <c r="UDA27" s="207"/>
      <c r="UDB27" s="77"/>
      <c r="UDC27" s="210"/>
      <c r="UDD27" s="207"/>
      <c r="UDE27" s="207"/>
      <c r="UDF27" s="211"/>
      <c r="UDG27" s="26"/>
      <c r="UDH27" s="24"/>
      <c r="UDI27" s="36"/>
      <c r="UDJ27" s="24"/>
      <c r="UDK27" s="26"/>
      <c r="UDL27" s="26"/>
      <c r="UDM27" s="205"/>
      <c r="UDN27" s="24"/>
      <c r="UDO27" s="36"/>
      <c r="UDP27" s="24"/>
      <c r="UDQ27" s="26"/>
      <c r="UDR27" s="26"/>
      <c r="UDS27" s="205"/>
      <c r="UDT27" s="205"/>
      <c r="UDU27" s="206"/>
      <c r="UDV27" s="205"/>
      <c r="UDW27" s="24"/>
      <c r="UDZ27" s="207"/>
      <c r="UEA27" s="207"/>
      <c r="UEB27" s="208"/>
      <c r="UEC27" s="80"/>
      <c r="UED27" s="209"/>
      <c r="UEE27" s="207"/>
      <c r="UEF27" s="207"/>
      <c r="UEG27" s="77"/>
      <c r="UEH27" s="210"/>
      <c r="UEI27" s="207"/>
      <c r="UEJ27" s="207"/>
      <c r="UEK27" s="211"/>
      <c r="UEL27" s="26"/>
      <c r="UEM27" s="24"/>
      <c r="UEN27" s="36"/>
      <c r="UEO27" s="24"/>
      <c r="UEP27" s="26"/>
      <c r="UEQ27" s="26"/>
      <c r="UER27" s="205"/>
      <c r="UES27" s="24"/>
      <c r="UET27" s="36"/>
      <c r="UEU27" s="24"/>
      <c r="UEV27" s="26"/>
      <c r="UEW27" s="26"/>
      <c r="UEX27" s="205"/>
      <c r="UEY27" s="205"/>
      <c r="UEZ27" s="206"/>
      <c r="UFA27" s="205"/>
      <c r="UFB27" s="24"/>
      <c r="UFE27" s="207"/>
      <c r="UFF27" s="207"/>
      <c r="UFG27" s="208"/>
      <c r="UFH27" s="80"/>
      <c r="UFI27" s="209"/>
      <c r="UFJ27" s="207"/>
      <c r="UFK27" s="207"/>
      <c r="UFL27" s="77"/>
      <c r="UFM27" s="210"/>
      <c r="UFN27" s="207"/>
      <c r="UFO27" s="207"/>
      <c r="UFP27" s="211"/>
      <c r="UFQ27" s="26"/>
      <c r="UFR27" s="24"/>
      <c r="UFS27" s="36"/>
      <c r="UFT27" s="24"/>
      <c r="UFU27" s="26"/>
      <c r="UFV27" s="26"/>
      <c r="UFW27" s="205"/>
      <c r="UFX27" s="24"/>
      <c r="UFY27" s="36"/>
      <c r="UFZ27" s="24"/>
      <c r="UGA27" s="26"/>
      <c r="UGB27" s="26"/>
      <c r="UGC27" s="205"/>
      <c r="UGD27" s="205"/>
      <c r="UGE27" s="206"/>
      <c r="UGF27" s="205"/>
      <c r="UGG27" s="24"/>
      <c r="UGJ27" s="207"/>
      <c r="UGK27" s="207"/>
      <c r="UGL27" s="208"/>
      <c r="UGM27" s="80"/>
      <c r="UGN27" s="209"/>
      <c r="UGO27" s="207"/>
      <c r="UGP27" s="207"/>
      <c r="UGQ27" s="77"/>
      <c r="UGR27" s="210"/>
      <c r="UGS27" s="207"/>
      <c r="UGT27" s="207"/>
      <c r="UGU27" s="211"/>
      <c r="UGV27" s="26"/>
      <c r="UGW27" s="24"/>
      <c r="UGX27" s="36"/>
      <c r="UGY27" s="24"/>
      <c r="UGZ27" s="26"/>
      <c r="UHA27" s="26"/>
      <c r="UHB27" s="205"/>
      <c r="UHC27" s="24"/>
      <c r="UHD27" s="36"/>
      <c r="UHE27" s="24"/>
      <c r="UHF27" s="26"/>
      <c r="UHG27" s="26"/>
      <c r="UHH27" s="205"/>
      <c r="UHI27" s="205"/>
      <c r="UHJ27" s="206"/>
      <c r="UHK27" s="205"/>
      <c r="UHL27" s="24"/>
      <c r="UHO27" s="207"/>
      <c r="UHP27" s="207"/>
      <c r="UHQ27" s="208"/>
      <c r="UHR27" s="80"/>
      <c r="UHS27" s="209"/>
      <c r="UHT27" s="207"/>
      <c r="UHU27" s="207"/>
      <c r="UHV27" s="77"/>
      <c r="UHW27" s="210"/>
      <c r="UHX27" s="207"/>
      <c r="UHY27" s="207"/>
      <c r="UHZ27" s="211"/>
      <c r="UIA27" s="26"/>
      <c r="UIB27" s="24"/>
      <c r="UIC27" s="36"/>
      <c r="UID27" s="24"/>
      <c r="UIE27" s="26"/>
      <c r="UIF27" s="26"/>
      <c r="UIG27" s="205"/>
      <c r="UIH27" s="24"/>
      <c r="UII27" s="36"/>
      <c r="UIJ27" s="24"/>
      <c r="UIK27" s="26"/>
      <c r="UIL27" s="26"/>
      <c r="UIM27" s="205"/>
      <c r="UIN27" s="205"/>
      <c r="UIO27" s="206"/>
      <c r="UIP27" s="205"/>
      <c r="UIQ27" s="24"/>
      <c r="UIT27" s="207"/>
      <c r="UIU27" s="207"/>
      <c r="UIV27" s="208"/>
      <c r="UIW27" s="80"/>
      <c r="UIX27" s="209"/>
      <c r="UIY27" s="207"/>
      <c r="UIZ27" s="207"/>
      <c r="UJA27" s="77"/>
      <c r="UJB27" s="210"/>
      <c r="UJC27" s="207"/>
      <c r="UJD27" s="207"/>
      <c r="UJE27" s="211"/>
      <c r="UJF27" s="26"/>
      <c r="UJG27" s="24"/>
      <c r="UJH27" s="36"/>
      <c r="UJI27" s="24"/>
      <c r="UJJ27" s="26"/>
      <c r="UJK27" s="26"/>
      <c r="UJL27" s="205"/>
      <c r="UJM27" s="24"/>
      <c r="UJN27" s="36"/>
      <c r="UJO27" s="24"/>
      <c r="UJP27" s="26"/>
      <c r="UJQ27" s="26"/>
      <c r="UJR27" s="205"/>
      <c r="UJS27" s="205"/>
      <c r="UJT27" s="206"/>
      <c r="UJU27" s="205"/>
      <c r="UJV27" s="24"/>
      <c r="UJY27" s="207"/>
      <c r="UJZ27" s="207"/>
      <c r="UKA27" s="208"/>
      <c r="UKB27" s="80"/>
      <c r="UKC27" s="209"/>
      <c r="UKD27" s="207"/>
      <c r="UKE27" s="207"/>
      <c r="UKF27" s="77"/>
      <c r="UKG27" s="210"/>
      <c r="UKH27" s="207"/>
      <c r="UKI27" s="207"/>
      <c r="UKJ27" s="211"/>
      <c r="UKK27" s="26"/>
      <c r="UKL27" s="24"/>
      <c r="UKM27" s="36"/>
      <c r="UKN27" s="24"/>
      <c r="UKO27" s="26"/>
      <c r="UKP27" s="26"/>
      <c r="UKQ27" s="205"/>
      <c r="UKR27" s="24"/>
      <c r="UKS27" s="36"/>
      <c r="UKT27" s="24"/>
      <c r="UKU27" s="26"/>
      <c r="UKV27" s="26"/>
      <c r="UKW27" s="205"/>
      <c r="UKX27" s="205"/>
      <c r="UKY27" s="206"/>
      <c r="UKZ27" s="205"/>
      <c r="ULA27" s="24"/>
      <c r="ULD27" s="207"/>
      <c r="ULE27" s="207"/>
      <c r="ULF27" s="208"/>
      <c r="ULG27" s="80"/>
      <c r="ULH27" s="209"/>
      <c r="ULI27" s="207"/>
      <c r="ULJ27" s="207"/>
      <c r="ULK27" s="77"/>
      <c r="ULL27" s="210"/>
      <c r="ULM27" s="207"/>
      <c r="ULN27" s="207"/>
      <c r="ULO27" s="211"/>
      <c r="ULP27" s="26"/>
      <c r="ULQ27" s="24"/>
      <c r="ULR27" s="36"/>
      <c r="ULS27" s="24"/>
      <c r="ULT27" s="26"/>
      <c r="ULU27" s="26"/>
      <c r="ULV27" s="205"/>
      <c r="ULW27" s="24"/>
      <c r="ULX27" s="36"/>
      <c r="ULY27" s="24"/>
      <c r="ULZ27" s="26"/>
      <c r="UMA27" s="26"/>
      <c r="UMB27" s="205"/>
      <c r="UMC27" s="205"/>
      <c r="UMD27" s="206"/>
      <c r="UME27" s="205"/>
      <c r="UMF27" s="24"/>
      <c r="UMI27" s="207"/>
      <c r="UMJ27" s="207"/>
      <c r="UMK27" s="208"/>
      <c r="UML27" s="80"/>
      <c r="UMM27" s="209"/>
      <c r="UMN27" s="207"/>
      <c r="UMO27" s="207"/>
      <c r="UMP27" s="77"/>
      <c r="UMQ27" s="210"/>
      <c r="UMR27" s="207"/>
      <c r="UMS27" s="207"/>
      <c r="UMT27" s="211"/>
      <c r="UMU27" s="26"/>
      <c r="UMV27" s="24"/>
      <c r="UMW27" s="36"/>
      <c r="UMX27" s="24"/>
      <c r="UMY27" s="26"/>
      <c r="UMZ27" s="26"/>
      <c r="UNA27" s="205"/>
      <c r="UNB27" s="24"/>
      <c r="UNC27" s="36"/>
      <c r="UND27" s="24"/>
      <c r="UNE27" s="26"/>
      <c r="UNF27" s="26"/>
      <c r="UNG27" s="205"/>
      <c r="UNH27" s="205"/>
      <c r="UNI27" s="206"/>
      <c r="UNJ27" s="205"/>
      <c r="UNK27" s="24"/>
      <c r="UNN27" s="207"/>
      <c r="UNO27" s="207"/>
      <c r="UNP27" s="208"/>
      <c r="UNQ27" s="80"/>
      <c r="UNR27" s="209"/>
      <c r="UNS27" s="207"/>
      <c r="UNT27" s="207"/>
      <c r="UNU27" s="77"/>
      <c r="UNV27" s="210"/>
      <c r="UNW27" s="207"/>
      <c r="UNX27" s="207"/>
      <c r="UNY27" s="211"/>
      <c r="UNZ27" s="26"/>
      <c r="UOA27" s="24"/>
      <c r="UOB27" s="36"/>
      <c r="UOC27" s="24"/>
      <c r="UOD27" s="26"/>
      <c r="UOE27" s="26"/>
      <c r="UOF27" s="205"/>
      <c r="UOG27" s="24"/>
      <c r="UOH27" s="36"/>
      <c r="UOI27" s="24"/>
      <c r="UOJ27" s="26"/>
      <c r="UOK27" s="26"/>
      <c r="UOL27" s="205"/>
      <c r="UOM27" s="205"/>
      <c r="UON27" s="206"/>
      <c r="UOO27" s="205"/>
      <c r="UOP27" s="24"/>
      <c r="UOS27" s="207"/>
      <c r="UOT27" s="207"/>
      <c r="UOU27" s="208"/>
      <c r="UOV27" s="80"/>
      <c r="UOW27" s="209"/>
      <c r="UOX27" s="207"/>
      <c r="UOY27" s="207"/>
      <c r="UOZ27" s="77"/>
      <c r="UPA27" s="210"/>
      <c r="UPB27" s="207"/>
      <c r="UPC27" s="207"/>
      <c r="UPD27" s="211"/>
      <c r="UPE27" s="26"/>
      <c r="UPF27" s="24"/>
      <c r="UPG27" s="36"/>
      <c r="UPH27" s="24"/>
      <c r="UPI27" s="26"/>
      <c r="UPJ27" s="26"/>
      <c r="UPK27" s="205"/>
      <c r="UPL27" s="24"/>
      <c r="UPM27" s="36"/>
      <c r="UPN27" s="24"/>
      <c r="UPO27" s="26"/>
      <c r="UPP27" s="26"/>
      <c r="UPQ27" s="205"/>
      <c r="UPR27" s="205"/>
      <c r="UPS27" s="206"/>
      <c r="UPT27" s="205"/>
      <c r="UPU27" s="24"/>
      <c r="UPX27" s="207"/>
      <c r="UPY27" s="207"/>
      <c r="UPZ27" s="208"/>
      <c r="UQA27" s="80"/>
      <c r="UQB27" s="209"/>
      <c r="UQC27" s="207"/>
      <c r="UQD27" s="207"/>
      <c r="UQE27" s="77"/>
      <c r="UQF27" s="210"/>
      <c r="UQG27" s="207"/>
      <c r="UQH27" s="207"/>
      <c r="UQI27" s="211"/>
      <c r="UQJ27" s="26"/>
      <c r="UQK27" s="24"/>
      <c r="UQL27" s="36"/>
      <c r="UQM27" s="24"/>
      <c r="UQN27" s="26"/>
      <c r="UQO27" s="26"/>
      <c r="UQP27" s="205"/>
      <c r="UQQ27" s="24"/>
      <c r="UQR27" s="36"/>
      <c r="UQS27" s="24"/>
      <c r="UQT27" s="26"/>
      <c r="UQU27" s="26"/>
      <c r="UQV27" s="205"/>
      <c r="UQW27" s="205"/>
      <c r="UQX27" s="206"/>
      <c r="UQY27" s="205"/>
      <c r="UQZ27" s="24"/>
      <c r="URC27" s="207"/>
      <c r="URD27" s="207"/>
      <c r="URE27" s="208"/>
      <c r="URF27" s="80"/>
      <c r="URG27" s="209"/>
      <c r="URH27" s="207"/>
      <c r="URI27" s="207"/>
      <c r="URJ27" s="77"/>
      <c r="URK27" s="210"/>
      <c r="URL27" s="207"/>
      <c r="URM27" s="207"/>
      <c r="URN27" s="211"/>
      <c r="URO27" s="26"/>
      <c r="URP27" s="24"/>
      <c r="URQ27" s="36"/>
      <c r="URR27" s="24"/>
      <c r="URS27" s="26"/>
      <c r="URT27" s="26"/>
      <c r="URU27" s="205"/>
      <c r="URV27" s="24"/>
      <c r="URW27" s="36"/>
      <c r="URX27" s="24"/>
      <c r="URY27" s="26"/>
      <c r="URZ27" s="26"/>
      <c r="USA27" s="205"/>
      <c r="USB27" s="205"/>
      <c r="USC27" s="206"/>
      <c r="USD27" s="205"/>
      <c r="USE27" s="24"/>
      <c r="USH27" s="207"/>
      <c r="USI27" s="207"/>
      <c r="USJ27" s="208"/>
      <c r="USK27" s="80"/>
      <c r="USL27" s="209"/>
      <c r="USM27" s="207"/>
      <c r="USN27" s="207"/>
      <c r="USO27" s="77"/>
      <c r="USP27" s="210"/>
      <c r="USQ27" s="207"/>
      <c r="USR27" s="207"/>
      <c r="USS27" s="211"/>
      <c r="UST27" s="26"/>
      <c r="USU27" s="24"/>
      <c r="USV27" s="36"/>
      <c r="USW27" s="24"/>
      <c r="USX27" s="26"/>
      <c r="USY27" s="26"/>
      <c r="USZ27" s="205"/>
      <c r="UTA27" s="24"/>
      <c r="UTB27" s="36"/>
      <c r="UTC27" s="24"/>
      <c r="UTD27" s="26"/>
      <c r="UTE27" s="26"/>
      <c r="UTF27" s="205"/>
      <c r="UTG27" s="205"/>
      <c r="UTH27" s="206"/>
      <c r="UTI27" s="205"/>
      <c r="UTJ27" s="24"/>
      <c r="UTM27" s="207"/>
      <c r="UTN27" s="207"/>
      <c r="UTO27" s="208"/>
      <c r="UTP27" s="80"/>
      <c r="UTQ27" s="209"/>
      <c r="UTR27" s="207"/>
      <c r="UTS27" s="207"/>
      <c r="UTT27" s="77"/>
      <c r="UTU27" s="210"/>
      <c r="UTV27" s="207"/>
      <c r="UTW27" s="207"/>
      <c r="UTX27" s="211"/>
      <c r="UTY27" s="26"/>
      <c r="UTZ27" s="24"/>
      <c r="UUA27" s="36"/>
      <c r="UUB27" s="24"/>
      <c r="UUC27" s="26"/>
      <c r="UUD27" s="26"/>
      <c r="UUE27" s="205"/>
      <c r="UUF27" s="24"/>
      <c r="UUG27" s="36"/>
      <c r="UUH27" s="24"/>
      <c r="UUI27" s="26"/>
      <c r="UUJ27" s="26"/>
      <c r="UUK27" s="205"/>
      <c r="UUL27" s="205"/>
      <c r="UUM27" s="206"/>
      <c r="UUN27" s="205"/>
      <c r="UUO27" s="24"/>
      <c r="UUR27" s="207"/>
      <c r="UUS27" s="207"/>
      <c r="UUT27" s="208"/>
      <c r="UUU27" s="80"/>
      <c r="UUV27" s="209"/>
      <c r="UUW27" s="207"/>
      <c r="UUX27" s="207"/>
      <c r="UUY27" s="77"/>
      <c r="UUZ27" s="210"/>
      <c r="UVA27" s="207"/>
      <c r="UVB27" s="207"/>
      <c r="UVC27" s="211"/>
      <c r="UVD27" s="26"/>
      <c r="UVE27" s="24"/>
      <c r="UVF27" s="36"/>
      <c r="UVG27" s="24"/>
      <c r="UVH27" s="26"/>
      <c r="UVI27" s="26"/>
      <c r="UVJ27" s="205"/>
      <c r="UVK27" s="24"/>
      <c r="UVL27" s="36"/>
      <c r="UVM27" s="24"/>
      <c r="UVN27" s="26"/>
      <c r="UVO27" s="26"/>
      <c r="UVP27" s="205"/>
      <c r="UVQ27" s="205"/>
      <c r="UVR27" s="206"/>
      <c r="UVS27" s="205"/>
      <c r="UVT27" s="24"/>
      <c r="UVW27" s="207"/>
      <c r="UVX27" s="207"/>
      <c r="UVY27" s="208"/>
      <c r="UVZ27" s="80"/>
      <c r="UWA27" s="209"/>
      <c r="UWB27" s="207"/>
      <c r="UWC27" s="207"/>
      <c r="UWD27" s="77"/>
      <c r="UWE27" s="210"/>
      <c r="UWF27" s="207"/>
      <c r="UWG27" s="207"/>
      <c r="UWH27" s="211"/>
      <c r="UWI27" s="26"/>
      <c r="UWJ27" s="24"/>
      <c r="UWK27" s="36"/>
      <c r="UWL27" s="24"/>
      <c r="UWM27" s="26"/>
      <c r="UWN27" s="26"/>
      <c r="UWO27" s="205"/>
      <c r="UWP27" s="24"/>
      <c r="UWQ27" s="36"/>
      <c r="UWR27" s="24"/>
      <c r="UWS27" s="26"/>
      <c r="UWT27" s="26"/>
      <c r="UWU27" s="205"/>
      <c r="UWV27" s="205"/>
      <c r="UWW27" s="206"/>
      <c r="UWX27" s="205"/>
      <c r="UWY27" s="24"/>
      <c r="UXB27" s="207"/>
      <c r="UXC27" s="207"/>
      <c r="UXD27" s="208"/>
      <c r="UXE27" s="80"/>
      <c r="UXF27" s="209"/>
      <c r="UXG27" s="207"/>
      <c r="UXH27" s="207"/>
      <c r="UXI27" s="77"/>
      <c r="UXJ27" s="210"/>
      <c r="UXK27" s="207"/>
      <c r="UXL27" s="207"/>
      <c r="UXM27" s="211"/>
      <c r="UXN27" s="26"/>
      <c r="UXO27" s="24"/>
      <c r="UXP27" s="36"/>
      <c r="UXQ27" s="24"/>
      <c r="UXR27" s="26"/>
      <c r="UXS27" s="26"/>
      <c r="UXT27" s="205"/>
      <c r="UXU27" s="24"/>
      <c r="UXV27" s="36"/>
      <c r="UXW27" s="24"/>
      <c r="UXX27" s="26"/>
      <c r="UXY27" s="26"/>
      <c r="UXZ27" s="205"/>
      <c r="UYA27" s="205"/>
      <c r="UYB27" s="206"/>
      <c r="UYC27" s="205"/>
      <c r="UYD27" s="24"/>
      <c r="UYG27" s="207"/>
      <c r="UYH27" s="207"/>
      <c r="UYI27" s="208"/>
      <c r="UYJ27" s="80"/>
      <c r="UYK27" s="209"/>
      <c r="UYL27" s="207"/>
      <c r="UYM27" s="207"/>
      <c r="UYN27" s="77"/>
      <c r="UYO27" s="210"/>
      <c r="UYP27" s="207"/>
      <c r="UYQ27" s="207"/>
      <c r="UYR27" s="211"/>
      <c r="UYS27" s="26"/>
      <c r="UYT27" s="24"/>
      <c r="UYU27" s="36"/>
      <c r="UYV27" s="24"/>
      <c r="UYW27" s="26"/>
      <c r="UYX27" s="26"/>
      <c r="UYY27" s="205"/>
      <c r="UYZ27" s="24"/>
      <c r="UZA27" s="36"/>
      <c r="UZB27" s="24"/>
      <c r="UZC27" s="26"/>
      <c r="UZD27" s="26"/>
      <c r="UZE27" s="205"/>
      <c r="UZF27" s="205"/>
      <c r="UZG27" s="206"/>
      <c r="UZH27" s="205"/>
      <c r="UZI27" s="24"/>
      <c r="UZL27" s="207"/>
      <c r="UZM27" s="207"/>
      <c r="UZN27" s="208"/>
      <c r="UZO27" s="80"/>
      <c r="UZP27" s="209"/>
      <c r="UZQ27" s="207"/>
      <c r="UZR27" s="207"/>
      <c r="UZS27" s="77"/>
      <c r="UZT27" s="210"/>
      <c r="UZU27" s="207"/>
      <c r="UZV27" s="207"/>
      <c r="UZW27" s="211"/>
      <c r="UZX27" s="26"/>
      <c r="UZY27" s="24"/>
      <c r="UZZ27" s="36"/>
      <c r="VAA27" s="24"/>
      <c r="VAB27" s="26"/>
      <c r="VAC27" s="26"/>
      <c r="VAD27" s="205"/>
      <c r="VAE27" s="24"/>
      <c r="VAF27" s="36"/>
      <c r="VAG27" s="24"/>
      <c r="VAH27" s="26"/>
      <c r="VAI27" s="26"/>
      <c r="VAJ27" s="205"/>
      <c r="VAK27" s="205"/>
      <c r="VAL27" s="206"/>
      <c r="VAM27" s="205"/>
      <c r="VAN27" s="24"/>
      <c r="VAQ27" s="207"/>
      <c r="VAR27" s="207"/>
      <c r="VAS27" s="208"/>
      <c r="VAT27" s="80"/>
      <c r="VAU27" s="209"/>
      <c r="VAV27" s="207"/>
      <c r="VAW27" s="207"/>
      <c r="VAX27" s="77"/>
      <c r="VAY27" s="210"/>
      <c r="VAZ27" s="207"/>
      <c r="VBA27" s="207"/>
      <c r="VBB27" s="211"/>
      <c r="VBC27" s="26"/>
      <c r="VBD27" s="24"/>
      <c r="VBE27" s="36"/>
      <c r="VBF27" s="24"/>
      <c r="VBG27" s="26"/>
      <c r="VBH27" s="26"/>
      <c r="VBI27" s="205"/>
      <c r="VBJ27" s="24"/>
      <c r="VBK27" s="36"/>
      <c r="VBL27" s="24"/>
      <c r="VBM27" s="26"/>
      <c r="VBN27" s="26"/>
      <c r="VBO27" s="205"/>
      <c r="VBP27" s="205"/>
      <c r="VBQ27" s="206"/>
      <c r="VBR27" s="205"/>
      <c r="VBS27" s="24"/>
      <c r="VBV27" s="207"/>
      <c r="VBW27" s="207"/>
      <c r="VBX27" s="208"/>
      <c r="VBY27" s="80"/>
      <c r="VBZ27" s="209"/>
      <c r="VCA27" s="207"/>
      <c r="VCB27" s="207"/>
      <c r="VCC27" s="77"/>
      <c r="VCD27" s="210"/>
      <c r="VCE27" s="207"/>
      <c r="VCF27" s="207"/>
      <c r="VCG27" s="211"/>
      <c r="VCH27" s="26"/>
      <c r="VCI27" s="24"/>
      <c r="VCJ27" s="36"/>
      <c r="VCK27" s="24"/>
      <c r="VCL27" s="26"/>
      <c r="VCM27" s="26"/>
      <c r="VCN27" s="205"/>
      <c r="VCO27" s="24"/>
      <c r="VCP27" s="36"/>
      <c r="VCQ27" s="24"/>
      <c r="VCR27" s="26"/>
      <c r="VCS27" s="26"/>
      <c r="VCT27" s="205"/>
      <c r="VCU27" s="205"/>
      <c r="VCV27" s="206"/>
      <c r="VCW27" s="205"/>
      <c r="VCX27" s="24"/>
      <c r="VDA27" s="207"/>
      <c r="VDB27" s="207"/>
      <c r="VDC27" s="208"/>
      <c r="VDD27" s="80"/>
      <c r="VDE27" s="209"/>
      <c r="VDF27" s="207"/>
      <c r="VDG27" s="207"/>
      <c r="VDH27" s="77"/>
      <c r="VDI27" s="210"/>
      <c r="VDJ27" s="207"/>
      <c r="VDK27" s="207"/>
      <c r="VDL27" s="211"/>
      <c r="VDM27" s="26"/>
      <c r="VDN27" s="24"/>
      <c r="VDO27" s="36"/>
      <c r="VDP27" s="24"/>
      <c r="VDQ27" s="26"/>
      <c r="VDR27" s="26"/>
      <c r="VDS27" s="205"/>
      <c r="VDT27" s="24"/>
      <c r="VDU27" s="36"/>
      <c r="VDV27" s="24"/>
      <c r="VDW27" s="26"/>
      <c r="VDX27" s="26"/>
      <c r="VDY27" s="205"/>
      <c r="VDZ27" s="205"/>
      <c r="VEA27" s="206"/>
      <c r="VEB27" s="205"/>
      <c r="VEC27" s="24"/>
      <c r="VEF27" s="207"/>
      <c r="VEG27" s="207"/>
      <c r="VEH27" s="208"/>
      <c r="VEI27" s="80"/>
      <c r="VEJ27" s="209"/>
      <c r="VEK27" s="207"/>
      <c r="VEL27" s="207"/>
      <c r="VEM27" s="77"/>
      <c r="VEN27" s="210"/>
      <c r="VEO27" s="207"/>
      <c r="VEP27" s="207"/>
      <c r="VEQ27" s="211"/>
      <c r="VER27" s="26"/>
      <c r="VES27" s="24"/>
      <c r="VET27" s="36"/>
      <c r="VEU27" s="24"/>
      <c r="VEV27" s="26"/>
      <c r="VEW27" s="26"/>
      <c r="VEX27" s="205"/>
      <c r="VEY27" s="24"/>
      <c r="VEZ27" s="36"/>
      <c r="VFA27" s="24"/>
      <c r="VFB27" s="26"/>
      <c r="VFC27" s="26"/>
      <c r="VFD27" s="205"/>
      <c r="VFE27" s="205"/>
      <c r="VFF27" s="206"/>
      <c r="VFG27" s="205"/>
      <c r="VFH27" s="24"/>
      <c r="VFK27" s="207"/>
      <c r="VFL27" s="207"/>
      <c r="VFM27" s="208"/>
      <c r="VFN27" s="80"/>
      <c r="VFO27" s="209"/>
      <c r="VFP27" s="207"/>
      <c r="VFQ27" s="207"/>
      <c r="VFR27" s="77"/>
      <c r="VFS27" s="210"/>
      <c r="VFT27" s="207"/>
      <c r="VFU27" s="207"/>
      <c r="VFV27" s="211"/>
      <c r="VFW27" s="26"/>
      <c r="VFX27" s="24"/>
      <c r="VFY27" s="36"/>
      <c r="VFZ27" s="24"/>
      <c r="VGA27" s="26"/>
      <c r="VGB27" s="26"/>
      <c r="VGC27" s="205"/>
      <c r="VGD27" s="24"/>
      <c r="VGE27" s="36"/>
      <c r="VGF27" s="24"/>
      <c r="VGG27" s="26"/>
      <c r="VGH27" s="26"/>
      <c r="VGI27" s="205"/>
      <c r="VGJ27" s="205"/>
      <c r="VGK27" s="206"/>
      <c r="VGL27" s="205"/>
      <c r="VGM27" s="24"/>
      <c r="VGP27" s="207"/>
      <c r="VGQ27" s="207"/>
      <c r="VGR27" s="208"/>
      <c r="VGS27" s="80"/>
      <c r="VGT27" s="209"/>
      <c r="VGU27" s="207"/>
      <c r="VGV27" s="207"/>
      <c r="VGW27" s="77"/>
      <c r="VGX27" s="210"/>
      <c r="VGY27" s="207"/>
      <c r="VGZ27" s="207"/>
      <c r="VHA27" s="211"/>
      <c r="VHB27" s="26"/>
      <c r="VHC27" s="24"/>
      <c r="VHD27" s="36"/>
      <c r="VHE27" s="24"/>
      <c r="VHF27" s="26"/>
      <c r="VHG27" s="26"/>
      <c r="VHH27" s="205"/>
      <c r="VHI27" s="24"/>
      <c r="VHJ27" s="36"/>
      <c r="VHK27" s="24"/>
      <c r="VHL27" s="26"/>
      <c r="VHM27" s="26"/>
      <c r="VHN27" s="205"/>
      <c r="VHO27" s="205"/>
      <c r="VHP27" s="206"/>
      <c r="VHQ27" s="205"/>
      <c r="VHR27" s="24"/>
      <c r="VHU27" s="207"/>
      <c r="VHV27" s="207"/>
      <c r="VHW27" s="208"/>
      <c r="VHX27" s="80"/>
      <c r="VHY27" s="209"/>
      <c r="VHZ27" s="207"/>
      <c r="VIA27" s="207"/>
      <c r="VIB27" s="77"/>
      <c r="VIC27" s="210"/>
      <c r="VID27" s="207"/>
      <c r="VIE27" s="207"/>
      <c r="VIF27" s="211"/>
      <c r="VIG27" s="26"/>
      <c r="VIH27" s="24"/>
      <c r="VII27" s="36"/>
      <c r="VIJ27" s="24"/>
      <c r="VIK27" s="26"/>
      <c r="VIL27" s="26"/>
      <c r="VIM27" s="205"/>
      <c r="VIN27" s="24"/>
      <c r="VIO27" s="36"/>
      <c r="VIP27" s="24"/>
      <c r="VIQ27" s="26"/>
      <c r="VIR27" s="26"/>
      <c r="VIS27" s="205"/>
      <c r="VIT27" s="205"/>
      <c r="VIU27" s="206"/>
      <c r="VIV27" s="205"/>
      <c r="VIW27" s="24"/>
      <c r="VIZ27" s="207"/>
      <c r="VJA27" s="207"/>
      <c r="VJB27" s="208"/>
      <c r="VJC27" s="80"/>
      <c r="VJD27" s="209"/>
      <c r="VJE27" s="207"/>
      <c r="VJF27" s="207"/>
      <c r="VJG27" s="77"/>
      <c r="VJH27" s="210"/>
      <c r="VJI27" s="207"/>
      <c r="VJJ27" s="207"/>
      <c r="VJK27" s="211"/>
      <c r="VJL27" s="26"/>
      <c r="VJM27" s="24"/>
      <c r="VJN27" s="36"/>
      <c r="VJO27" s="24"/>
      <c r="VJP27" s="26"/>
      <c r="VJQ27" s="26"/>
      <c r="VJR27" s="205"/>
      <c r="VJS27" s="24"/>
      <c r="VJT27" s="36"/>
      <c r="VJU27" s="24"/>
      <c r="VJV27" s="26"/>
      <c r="VJW27" s="26"/>
      <c r="VJX27" s="205"/>
      <c r="VJY27" s="205"/>
      <c r="VJZ27" s="206"/>
      <c r="VKA27" s="205"/>
      <c r="VKB27" s="24"/>
      <c r="VKE27" s="207"/>
      <c r="VKF27" s="207"/>
      <c r="VKG27" s="208"/>
      <c r="VKH27" s="80"/>
      <c r="VKI27" s="209"/>
      <c r="VKJ27" s="207"/>
      <c r="VKK27" s="207"/>
      <c r="VKL27" s="77"/>
      <c r="VKM27" s="210"/>
      <c r="VKN27" s="207"/>
      <c r="VKO27" s="207"/>
      <c r="VKP27" s="211"/>
      <c r="VKQ27" s="26"/>
      <c r="VKR27" s="24"/>
      <c r="VKS27" s="36"/>
      <c r="VKT27" s="24"/>
      <c r="VKU27" s="26"/>
      <c r="VKV27" s="26"/>
      <c r="VKW27" s="205"/>
      <c r="VKX27" s="24"/>
      <c r="VKY27" s="36"/>
      <c r="VKZ27" s="24"/>
      <c r="VLA27" s="26"/>
      <c r="VLB27" s="26"/>
      <c r="VLC27" s="205"/>
      <c r="VLD27" s="205"/>
      <c r="VLE27" s="206"/>
      <c r="VLF27" s="205"/>
      <c r="VLG27" s="24"/>
      <c r="VLJ27" s="207"/>
      <c r="VLK27" s="207"/>
      <c r="VLL27" s="208"/>
      <c r="VLM27" s="80"/>
      <c r="VLN27" s="209"/>
      <c r="VLO27" s="207"/>
      <c r="VLP27" s="207"/>
      <c r="VLQ27" s="77"/>
      <c r="VLR27" s="210"/>
      <c r="VLS27" s="207"/>
      <c r="VLT27" s="207"/>
      <c r="VLU27" s="211"/>
      <c r="VLV27" s="26"/>
      <c r="VLW27" s="24"/>
      <c r="VLX27" s="36"/>
      <c r="VLY27" s="24"/>
      <c r="VLZ27" s="26"/>
      <c r="VMA27" s="26"/>
      <c r="VMB27" s="205"/>
      <c r="VMC27" s="24"/>
      <c r="VMD27" s="36"/>
      <c r="VME27" s="24"/>
      <c r="VMF27" s="26"/>
      <c r="VMG27" s="26"/>
      <c r="VMH27" s="205"/>
      <c r="VMI27" s="205"/>
      <c r="VMJ27" s="206"/>
      <c r="VMK27" s="205"/>
      <c r="VML27" s="24"/>
      <c r="VMO27" s="207"/>
      <c r="VMP27" s="207"/>
      <c r="VMQ27" s="208"/>
      <c r="VMR27" s="80"/>
      <c r="VMS27" s="209"/>
      <c r="VMT27" s="207"/>
      <c r="VMU27" s="207"/>
      <c r="VMV27" s="77"/>
      <c r="VMW27" s="210"/>
      <c r="VMX27" s="207"/>
      <c r="VMY27" s="207"/>
      <c r="VMZ27" s="211"/>
      <c r="VNA27" s="26"/>
      <c r="VNB27" s="24"/>
      <c r="VNC27" s="36"/>
      <c r="VND27" s="24"/>
      <c r="VNE27" s="26"/>
      <c r="VNF27" s="26"/>
      <c r="VNG27" s="205"/>
      <c r="VNH27" s="24"/>
      <c r="VNI27" s="36"/>
      <c r="VNJ27" s="24"/>
      <c r="VNK27" s="26"/>
      <c r="VNL27" s="26"/>
      <c r="VNM27" s="205"/>
      <c r="VNN27" s="205"/>
      <c r="VNO27" s="206"/>
      <c r="VNP27" s="205"/>
      <c r="VNQ27" s="24"/>
      <c r="VNT27" s="207"/>
      <c r="VNU27" s="207"/>
      <c r="VNV27" s="208"/>
      <c r="VNW27" s="80"/>
      <c r="VNX27" s="209"/>
      <c r="VNY27" s="207"/>
      <c r="VNZ27" s="207"/>
      <c r="VOA27" s="77"/>
      <c r="VOB27" s="210"/>
      <c r="VOC27" s="207"/>
      <c r="VOD27" s="207"/>
      <c r="VOE27" s="211"/>
      <c r="VOF27" s="26"/>
      <c r="VOG27" s="24"/>
      <c r="VOH27" s="36"/>
      <c r="VOI27" s="24"/>
      <c r="VOJ27" s="26"/>
      <c r="VOK27" s="26"/>
      <c r="VOL27" s="205"/>
      <c r="VOM27" s="24"/>
      <c r="VON27" s="36"/>
      <c r="VOO27" s="24"/>
      <c r="VOP27" s="26"/>
      <c r="VOQ27" s="26"/>
      <c r="VOR27" s="205"/>
      <c r="VOS27" s="205"/>
      <c r="VOT27" s="206"/>
      <c r="VOU27" s="205"/>
      <c r="VOV27" s="24"/>
      <c r="VOY27" s="207"/>
      <c r="VOZ27" s="207"/>
      <c r="VPA27" s="208"/>
      <c r="VPB27" s="80"/>
      <c r="VPC27" s="209"/>
      <c r="VPD27" s="207"/>
      <c r="VPE27" s="207"/>
      <c r="VPF27" s="77"/>
      <c r="VPG27" s="210"/>
      <c r="VPH27" s="207"/>
      <c r="VPI27" s="207"/>
      <c r="VPJ27" s="211"/>
      <c r="VPK27" s="26"/>
      <c r="VPL27" s="24"/>
      <c r="VPM27" s="36"/>
      <c r="VPN27" s="24"/>
      <c r="VPO27" s="26"/>
      <c r="VPP27" s="26"/>
      <c r="VPQ27" s="205"/>
      <c r="VPR27" s="24"/>
      <c r="VPS27" s="36"/>
      <c r="VPT27" s="24"/>
      <c r="VPU27" s="26"/>
      <c r="VPV27" s="26"/>
      <c r="VPW27" s="205"/>
      <c r="VPX27" s="205"/>
      <c r="VPY27" s="206"/>
      <c r="VPZ27" s="205"/>
      <c r="VQA27" s="24"/>
      <c r="VQD27" s="207"/>
      <c r="VQE27" s="207"/>
      <c r="VQF27" s="208"/>
      <c r="VQG27" s="80"/>
      <c r="VQH27" s="209"/>
      <c r="VQI27" s="207"/>
      <c r="VQJ27" s="207"/>
      <c r="VQK27" s="77"/>
      <c r="VQL27" s="210"/>
      <c r="VQM27" s="207"/>
      <c r="VQN27" s="207"/>
      <c r="VQO27" s="211"/>
      <c r="VQP27" s="26"/>
      <c r="VQQ27" s="24"/>
      <c r="VQR27" s="36"/>
      <c r="VQS27" s="24"/>
      <c r="VQT27" s="26"/>
      <c r="VQU27" s="26"/>
      <c r="VQV27" s="205"/>
      <c r="VQW27" s="24"/>
      <c r="VQX27" s="36"/>
      <c r="VQY27" s="24"/>
      <c r="VQZ27" s="26"/>
      <c r="VRA27" s="26"/>
      <c r="VRB27" s="205"/>
      <c r="VRC27" s="205"/>
      <c r="VRD27" s="206"/>
      <c r="VRE27" s="205"/>
      <c r="VRF27" s="24"/>
      <c r="VRI27" s="207"/>
      <c r="VRJ27" s="207"/>
      <c r="VRK27" s="208"/>
      <c r="VRL27" s="80"/>
      <c r="VRM27" s="209"/>
      <c r="VRN27" s="207"/>
      <c r="VRO27" s="207"/>
      <c r="VRP27" s="77"/>
      <c r="VRQ27" s="210"/>
      <c r="VRR27" s="207"/>
      <c r="VRS27" s="207"/>
      <c r="VRT27" s="211"/>
      <c r="VRU27" s="26"/>
      <c r="VRV27" s="24"/>
      <c r="VRW27" s="36"/>
      <c r="VRX27" s="24"/>
      <c r="VRY27" s="26"/>
      <c r="VRZ27" s="26"/>
      <c r="VSA27" s="205"/>
      <c r="VSB27" s="24"/>
      <c r="VSC27" s="36"/>
      <c r="VSD27" s="24"/>
      <c r="VSE27" s="26"/>
      <c r="VSF27" s="26"/>
      <c r="VSG27" s="205"/>
      <c r="VSH27" s="205"/>
      <c r="VSI27" s="206"/>
      <c r="VSJ27" s="205"/>
      <c r="VSK27" s="24"/>
      <c r="VSN27" s="207"/>
      <c r="VSO27" s="207"/>
      <c r="VSP27" s="208"/>
      <c r="VSQ27" s="80"/>
      <c r="VSR27" s="209"/>
      <c r="VSS27" s="207"/>
      <c r="VST27" s="207"/>
      <c r="VSU27" s="77"/>
      <c r="VSV27" s="210"/>
      <c r="VSW27" s="207"/>
      <c r="VSX27" s="207"/>
      <c r="VSY27" s="211"/>
      <c r="VSZ27" s="26"/>
      <c r="VTA27" s="24"/>
      <c r="VTB27" s="36"/>
      <c r="VTC27" s="24"/>
      <c r="VTD27" s="26"/>
      <c r="VTE27" s="26"/>
      <c r="VTF27" s="205"/>
      <c r="VTG27" s="24"/>
      <c r="VTH27" s="36"/>
      <c r="VTI27" s="24"/>
      <c r="VTJ27" s="26"/>
      <c r="VTK27" s="26"/>
      <c r="VTL27" s="205"/>
      <c r="VTM27" s="205"/>
      <c r="VTN27" s="206"/>
      <c r="VTO27" s="205"/>
      <c r="VTP27" s="24"/>
      <c r="VTS27" s="207"/>
      <c r="VTT27" s="207"/>
      <c r="VTU27" s="208"/>
      <c r="VTV27" s="80"/>
      <c r="VTW27" s="209"/>
      <c r="VTX27" s="207"/>
      <c r="VTY27" s="207"/>
      <c r="VTZ27" s="77"/>
      <c r="VUA27" s="210"/>
      <c r="VUB27" s="207"/>
      <c r="VUC27" s="207"/>
      <c r="VUD27" s="211"/>
      <c r="VUE27" s="26"/>
      <c r="VUF27" s="24"/>
      <c r="VUG27" s="36"/>
      <c r="VUH27" s="24"/>
      <c r="VUI27" s="26"/>
      <c r="VUJ27" s="26"/>
      <c r="VUK27" s="205"/>
      <c r="VUL27" s="24"/>
      <c r="VUM27" s="36"/>
      <c r="VUN27" s="24"/>
      <c r="VUO27" s="26"/>
      <c r="VUP27" s="26"/>
      <c r="VUQ27" s="205"/>
      <c r="VUR27" s="205"/>
      <c r="VUS27" s="206"/>
      <c r="VUT27" s="205"/>
      <c r="VUU27" s="24"/>
      <c r="VUX27" s="207"/>
      <c r="VUY27" s="207"/>
      <c r="VUZ27" s="208"/>
      <c r="VVA27" s="80"/>
      <c r="VVB27" s="209"/>
      <c r="VVC27" s="207"/>
      <c r="VVD27" s="207"/>
      <c r="VVE27" s="77"/>
      <c r="VVF27" s="210"/>
      <c r="VVG27" s="207"/>
      <c r="VVH27" s="207"/>
      <c r="VVI27" s="211"/>
      <c r="VVJ27" s="26"/>
      <c r="VVK27" s="24"/>
      <c r="VVL27" s="36"/>
      <c r="VVM27" s="24"/>
      <c r="VVN27" s="26"/>
      <c r="VVO27" s="26"/>
      <c r="VVP27" s="205"/>
      <c r="VVQ27" s="24"/>
      <c r="VVR27" s="36"/>
      <c r="VVS27" s="24"/>
      <c r="VVT27" s="26"/>
      <c r="VVU27" s="26"/>
      <c r="VVV27" s="205"/>
      <c r="VVW27" s="205"/>
      <c r="VVX27" s="206"/>
      <c r="VVY27" s="205"/>
      <c r="VVZ27" s="24"/>
      <c r="VWC27" s="207"/>
      <c r="VWD27" s="207"/>
      <c r="VWE27" s="208"/>
      <c r="VWF27" s="80"/>
      <c r="VWG27" s="209"/>
      <c r="VWH27" s="207"/>
      <c r="VWI27" s="207"/>
      <c r="VWJ27" s="77"/>
      <c r="VWK27" s="210"/>
      <c r="VWL27" s="207"/>
      <c r="VWM27" s="207"/>
      <c r="VWN27" s="211"/>
      <c r="VWO27" s="26"/>
      <c r="VWP27" s="24"/>
      <c r="VWQ27" s="36"/>
      <c r="VWR27" s="24"/>
      <c r="VWS27" s="26"/>
      <c r="VWT27" s="26"/>
      <c r="VWU27" s="205"/>
      <c r="VWV27" s="24"/>
      <c r="VWW27" s="36"/>
      <c r="VWX27" s="24"/>
      <c r="VWY27" s="26"/>
      <c r="VWZ27" s="26"/>
      <c r="VXA27" s="205"/>
      <c r="VXB27" s="205"/>
      <c r="VXC27" s="206"/>
      <c r="VXD27" s="205"/>
      <c r="VXE27" s="24"/>
      <c r="VXH27" s="207"/>
      <c r="VXI27" s="207"/>
      <c r="VXJ27" s="208"/>
      <c r="VXK27" s="80"/>
      <c r="VXL27" s="209"/>
      <c r="VXM27" s="207"/>
      <c r="VXN27" s="207"/>
      <c r="VXO27" s="77"/>
      <c r="VXP27" s="210"/>
      <c r="VXQ27" s="207"/>
      <c r="VXR27" s="207"/>
      <c r="VXS27" s="211"/>
      <c r="VXT27" s="26"/>
      <c r="VXU27" s="24"/>
      <c r="VXV27" s="36"/>
      <c r="VXW27" s="24"/>
      <c r="VXX27" s="26"/>
      <c r="VXY27" s="26"/>
      <c r="VXZ27" s="205"/>
      <c r="VYA27" s="24"/>
      <c r="VYB27" s="36"/>
      <c r="VYC27" s="24"/>
      <c r="VYD27" s="26"/>
      <c r="VYE27" s="26"/>
      <c r="VYF27" s="205"/>
      <c r="VYG27" s="205"/>
      <c r="VYH27" s="206"/>
      <c r="VYI27" s="205"/>
      <c r="VYJ27" s="24"/>
      <c r="VYM27" s="207"/>
      <c r="VYN27" s="207"/>
      <c r="VYO27" s="208"/>
      <c r="VYP27" s="80"/>
      <c r="VYQ27" s="209"/>
      <c r="VYR27" s="207"/>
      <c r="VYS27" s="207"/>
      <c r="VYT27" s="77"/>
      <c r="VYU27" s="210"/>
      <c r="VYV27" s="207"/>
      <c r="VYW27" s="207"/>
      <c r="VYX27" s="211"/>
      <c r="VYY27" s="26"/>
      <c r="VYZ27" s="24"/>
      <c r="VZA27" s="36"/>
      <c r="VZB27" s="24"/>
      <c r="VZC27" s="26"/>
      <c r="VZD27" s="26"/>
      <c r="VZE27" s="205"/>
      <c r="VZF27" s="24"/>
      <c r="VZG27" s="36"/>
      <c r="VZH27" s="24"/>
      <c r="VZI27" s="26"/>
      <c r="VZJ27" s="26"/>
      <c r="VZK27" s="205"/>
      <c r="VZL27" s="205"/>
      <c r="VZM27" s="206"/>
      <c r="VZN27" s="205"/>
      <c r="VZO27" s="24"/>
      <c r="VZR27" s="207"/>
      <c r="VZS27" s="207"/>
      <c r="VZT27" s="208"/>
      <c r="VZU27" s="80"/>
      <c r="VZV27" s="209"/>
      <c r="VZW27" s="207"/>
      <c r="VZX27" s="207"/>
      <c r="VZY27" s="77"/>
      <c r="VZZ27" s="210"/>
      <c r="WAA27" s="207"/>
      <c r="WAB27" s="207"/>
      <c r="WAC27" s="211"/>
      <c r="WAD27" s="26"/>
      <c r="WAE27" s="24"/>
      <c r="WAF27" s="36"/>
      <c r="WAG27" s="24"/>
      <c r="WAH27" s="26"/>
      <c r="WAI27" s="26"/>
      <c r="WAJ27" s="205"/>
      <c r="WAK27" s="24"/>
      <c r="WAL27" s="36"/>
      <c r="WAM27" s="24"/>
      <c r="WAN27" s="26"/>
      <c r="WAO27" s="26"/>
      <c r="WAP27" s="205"/>
      <c r="WAQ27" s="205"/>
      <c r="WAR27" s="206"/>
      <c r="WAS27" s="205"/>
      <c r="WAT27" s="24"/>
      <c r="WAW27" s="207"/>
      <c r="WAX27" s="207"/>
      <c r="WAY27" s="208"/>
      <c r="WAZ27" s="80"/>
      <c r="WBA27" s="209"/>
      <c r="WBB27" s="207"/>
      <c r="WBC27" s="207"/>
      <c r="WBD27" s="77"/>
      <c r="WBE27" s="210"/>
      <c r="WBF27" s="207"/>
      <c r="WBG27" s="207"/>
      <c r="WBH27" s="211"/>
      <c r="WBI27" s="26"/>
      <c r="WBJ27" s="24"/>
      <c r="WBK27" s="36"/>
      <c r="WBL27" s="24"/>
      <c r="WBM27" s="26"/>
      <c r="WBN27" s="26"/>
      <c r="WBO27" s="205"/>
      <c r="WBP27" s="24"/>
      <c r="WBQ27" s="36"/>
      <c r="WBR27" s="24"/>
      <c r="WBS27" s="26"/>
      <c r="WBT27" s="26"/>
      <c r="WBU27" s="205"/>
      <c r="WBV27" s="205"/>
      <c r="WBW27" s="206"/>
      <c r="WBX27" s="205"/>
      <c r="WBY27" s="24"/>
      <c r="WCB27" s="207"/>
      <c r="WCC27" s="207"/>
      <c r="WCD27" s="208"/>
      <c r="WCE27" s="80"/>
      <c r="WCF27" s="209"/>
      <c r="WCG27" s="207"/>
      <c r="WCH27" s="207"/>
      <c r="WCI27" s="77"/>
      <c r="WCJ27" s="210"/>
      <c r="WCK27" s="207"/>
      <c r="WCL27" s="207"/>
      <c r="WCM27" s="211"/>
      <c r="WCN27" s="26"/>
      <c r="WCO27" s="24"/>
      <c r="WCP27" s="36"/>
      <c r="WCQ27" s="24"/>
      <c r="WCR27" s="26"/>
      <c r="WCS27" s="26"/>
      <c r="WCT27" s="205"/>
      <c r="WCU27" s="24"/>
      <c r="WCV27" s="36"/>
      <c r="WCW27" s="24"/>
      <c r="WCX27" s="26"/>
      <c r="WCY27" s="26"/>
      <c r="WCZ27" s="205"/>
      <c r="WDA27" s="205"/>
      <c r="WDB27" s="206"/>
      <c r="WDC27" s="205"/>
      <c r="WDD27" s="24"/>
      <c r="WDG27" s="207"/>
      <c r="WDH27" s="207"/>
      <c r="WDI27" s="208"/>
      <c r="WDJ27" s="80"/>
      <c r="WDK27" s="209"/>
      <c r="WDL27" s="207"/>
      <c r="WDM27" s="207"/>
      <c r="WDN27" s="77"/>
      <c r="WDO27" s="210"/>
      <c r="WDP27" s="207"/>
      <c r="WDQ27" s="207"/>
      <c r="WDR27" s="211"/>
      <c r="WDS27" s="26"/>
      <c r="WDT27" s="24"/>
      <c r="WDU27" s="36"/>
      <c r="WDV27" s="24"/>
      <c r="WDW27" s="26"/>
      <c r="WDX27" s="26"/>
      <c r="WDY27" s="205"/>
      <c r="WDZ27" s="24"/>
      <c r="WEA27" s="36"/>
      <c r="WEB27" s="24"/>
      <c r="WEC27" s="26"/>
      <c r="WED27" s="26"/>
      <c r="WEE27" s="205"/>
      <c r="WEF27" s="205"/>
      <c r="WEG27" s="206"/>
      <c r="WEH27" s="205"/>
      <c r="WEI27" s="24"/>
      <c r="WEL27" s="207"/>
      <c r="WEM27" s="207"/>
      <c r="WEN27" s="208"/>
      <c r="WEO27" s="80"/>
      <c r="WEP27" s="209"/>
      <c r="WEQ27" s="207"/>
      <c r="WER27" s="207"/>
      <c r="WES27" s="77"/>
      <c r="WET27" s="210"/>
      <c r="WEU27" s="207"/>
      <c r="WEV27" s="207"/>
      <c r="WEW27" s="211"/>
      <c r="WEX27" s="26"/>
      <c r="WEY27" s="24"/>
      <c r="WEZ27" s="36"/>
      <c r="WFA27" s="24"/>
      <c r="WFB27" s="26"/>
      <c r="WFC27" s="26"/>
      <c r="WFD27" s="205"/>
      <c r="WFE27" s="24"/>
      <c r="WFF27" s="36"/>
      <c r="WFG27" s="24"/>
      <c r="WFH27" s="26"/>
      <c r="WFI27" s="26"/>
      <c r="WFJ27" s="205"/>
      <c r="WFK27" s="205"/>
      <c r="WFL27" s="206"/>
      <c r="WFM27" s="205"/>
      <c r="WFN27" s="24"/>
      <c r="WFQ27" s="207"/>
      <c r="WFR27" s="207"/>
      <c r="WFS27" s="208"/>
      <c r="WFT27" s="80"/>
      <c r="WFU27" s="209"/>
      <c r="WFV27" s="207"/>
      <c r="WFW27" s="207"/>
      <c r="WFX27" s="77"/>
      <c r="WFY27" s="210"/>
      <c r="WFZ27" s="207"/>
      <c r="WGA27" s="207"/>
      <c r="WGB27" s="211"/>
      <c r="WGC27" s="26"/>
      <c r="WGD27" s="24"/>
      <c r="WGE27" s="36"/>
      <c r="WGF27" s="24"/>
      <c r="WGG27" s="26"/>
      <c r="WGH27" s="26"/>
      <c r="WGI27" s="205"/>
      <c r="WGJ27" s="24"/>
      <c r="WGK27" s="36"/>
      <c r="WGL27" s="24"/>
      <c r="WGM27" s="26"/>
      <c r="WGN27" s="26"/>
      <c r="WGO27" s="205"/>
      <c r="WGP27" s="205"/>
      <c r="WGQ27" s="206"/>
      <c r="WGR27" s="205"/>
      <c r="WGS27" s="24"/>
      <c r="WGV27" s="207"/>
      <c r="WGW27" s="207"/>
      <c r="WGX27" s="208"/>
      <c r="WGY27" s="80"/>
      <c r="WGZ27" s="209"/>
      <c r="WHA27" s="207"/>
      <c r="WHB27" s="207"/>
      <c r="WHC27" s="77"/>
      <c r="WHD27" s="210"/>
      <c r="WHE27" s="207"/>
      <c r="WHF27" s="207"/>
      <c r="WHG27" s="211"/>
      <c r="WHH27" s="26"/>
      <c r="WHI27" s="24"/>
      <c r="WHJ27" s="36"/>
      <c r="WHK27" s="24"/>
      <c r="WHL27" s="26"/>
      <c r="WHM27" s="26"/>
      <c r="WHN27" s="205"/>
      <c r="WHO27" s="24"/>
      <c r="WHP27" s="36"/>
      <c r="WHQ27" s="24"/>
      <c r="WHR27" s="26"/>
      <c r="WHS27" s="26"/>
      <c r="WHT27" s="205"/>
      <c r="WHU27" s="205"/>
      <c r="WHV27" s="206"/>
      <c r="WHW27" s="205"/>
      <c r="WHX27" s="24"/>
      <c r="WIA27" s="207"/>
      <c r="WIB27" s="207"/>
      <c r="WIC27" s="208"/>
      <c r="WID27" s="80"/>
      <c r="WIE27" s="209"/>
      <c r="WIF27" s="207"/>
      <c r="WIG27" s="207"/>
      <c r="WIH27" s="77"/>
      <c r="WII27" s="210"/>
      <c r="WIJ27" s="207"/>
      <c r="WIK27" s="207"/>
      <c r="WIL27" s="211"/>
      <c r="WIM27" s="26"/>
      <c r="WIN27" s="24"/>
      <c r="WIO27" s="36"/>
      <c r="WIP27" s="24"/>
      <c r="WIQ27" s="26"/>
      <c r="WIR27" s="26"/>
      <c r="WIS27" s="205"/>
      <c r="WIT27" s="24"/>
      <c r="WIU27" s="36"/>
      <c r="WIV27" s="24"/>
      <c r="WIW27" s="26"/>
      <c r="WIX27" s="26"/>
      <c r="WIY27" s="205"/>
      <c r="WIZ27" s="205"/>
      <c r="WJA27" s="206"/>
      <c r="WJB27" s="205"/>
      <c r="WJC27" s="24"/>
      <c r="WJF27" s="207"/>
      <c r="WJG27" s="207"/>
      <c r="WJH27" s="208"/>
      <c r="WJI27" s="80"/>
      <c r="WJJ27" s="209"/>
      <c r="WJK27" s="207"/>
      <c r="WJL27" s="207"/>
      <c r="WJM27" s="77"/>
      <c r="WJN27" s="210"/>
      <c r="WJO27" s="207"/>
      <c r="WJP27" s="207"/>
      <c r="WJQ27" s="211"/>
      <c r="WJR27" s="26"/>
      <c r="WJS27" s="24"/>
      <c r="WJT27" s="36"/>
      <c r="WJU27" s="24"/>
      <c r="WJV27" s="26"/>
      <c r="WJW27" s="26"/>
      <c r="WJX27" s="205"/>
      <c r="WJY27" s="24"/>
      <c r="WJZ27" s="36"/>
      <c r="WKA27" s="24"/>
      <c r="WKB27" s="26"/>
      <c r="WKC27" s="26"/>
      <c r="WKD27" s="205"/>
      <c r="WKE27" s="205"/>
      <c r="WKF27" s="206"/>
      <c r="WKG27" s="205"/>
      <c r="WKH27" s="24"/>
      <c r="WKK27" s="207"/>
      <c r="WKL27" s="207"/>
      <c r="WKM27" s="208"/>
      <c r="WKN27" s="80"/>
      <c r="WKO27" s="209"/>
      <c r="WKP27" s="207"/>
      <c r="WKQ27" s="207"/>
      <c r="WKR27" s="77"/>
      <c r="WKS27" s="210"/>
      <c r="WKT27" s="207"/>
      <c r="WKU27" s="207"/>
      <c r="WKV27" s="211"/>
      <c r="WKW27" s="26"/>
      <c r="WKX27" s="24"/>
      <c r="WKY27" s="36"/>
      <c r="WKZ27" s="24"/>
      <c r="WLA27" s="26"/>
      <c r="WLB27" s="26"/>
      <c r="WLC27" s="205"/>
      <c r="WLD27" s="24"/>
      <c r="WLE27" s="36"/>
      <c r="WLF27" s="24"/>
      <c r="WLG27" s="26"/>
      <c r="WLH27" s="26"/>
      <c r="WLI27" s="205"/>
      <c r="WLJ27" s="205"/>
      <c r="WLK27" s="206"/>
      <c r="WLL27" s="205"/>
      <c r="WLM27" s="24"/>
      <c r="WLP27" s="207"/>
      <c r="WLQ27" s="207"/>
      <c r="WLR27" s="208"/>
      <c r="WLS27" s="80"/>
      <c r="WLT27" s="209"/>
      <c r="WLU27" s="207"/>
      <c r="WLV27" s="207"/>
      <c r="WLW27" s="77"/>
      <c r="WLX27" s="210"/>
      <c r="WLY27" s="207"/>
      <c r="WLZ27" s="207"/>
      <c r="WMA27" s="211"/>
      <c r="WMB27" s="26"/>
      <c r="WMC27" s="24"/>
      <c r="WMD27" s="36"/>
      <c r="WME27" s="24"/>
      <c r="WMF27" s="26"/>
      <c r="WMG27" s="26"/>
      <c r="WMH27" s="205"/>
      <c r="WMI27" s="24"/>
      <c r="WMJ27" s="36"/>
      <c r="WMK27" s="24"/>
      <c r="WML27" s="26"/>
      <c r="WMM27" s="26"/>
      <c r="WMN27" s="205"/>
      <c r="WMO27" s="205"/>
      <c r="WMP27" s="206"/>
      <c r="WMQ27" s="205"/>
      <c r="WMR27" s="24"/>
      <c r="WMU27" s="207"/>
      <c r="WMV27" s="207"/>
      <c r="WMW27" s="208"/>
      <c r="WMX27" s="80"/>
      <c r="WMY27" s="209"/>
      <c r="WMZ27" s="207"/>
      <c r="WNA27" s="207"/>
      <c r="WNB27" s="77"/>
      <c r="WNC27" s="210"/>
      <c r="WND27" s="207"/>
      <c r="WNE27" s="207"/>
      <c r="WNF27" s="211"/>
      <c r="WNG27" s="26"/>
      <c r="WNH27" s="24"/>
      <c r="WNI27" s="36"/>
      <c r="WNJ27" s="24"/>
      <c r="WNK27" s="26"/>
      <c r="WNL27" s="26"/>
      <c r="WNM27" s="205"/>
      <c r="WNN27" s="24"/>
      <c r="WNO27" s="36"/>
      <c r="WNP27" s="24"/>
      <c r="WNQ27" s="26"/>
      <c r="WNR27" s="26"/>
      <c r="WNS27" s="205"/>
      <c r="WNT27" s="205"/>
      <c r="WNU27" s="206"/>
      <c r="WNV27" s="205"/>
      <c r="WNW27" s="24"/>
      <c r="WNZ27" s="207"/>
      <c r="WOA27" s="207"/>
      <c r="WOB27" s="208"/>
      <c r="WOC27" s="80"/>
      <c r="WOD27" s="209"/>
      <c r="WOE27" s="207"/>
      <c r="WOF27" s="207"/>
      <c r="WOG27" s="77"/>
      <c r="WOH27" s="210"/>
      <c r="WOI27" s="207"/>
      <c r="WOJ27" s="207"/>
      <c r="WOK27" s="211"/>
      <c r="WOL27" s="26"/>
      <c r="WOM27" s="24"/>
      <c r="WON27" s="36"/>
      <c r="WOO27" s="24"/>
      <c r="WOP27" s="26"/>
      <c r="WOQ27" s="26"/>
      <c r="WOR27" s="205"/>
      <c r="WOS27" s="24"/>
      <c r="WOT27" s="36"/>
      <c r="WOU27" s="24"/>
      <c r="WOV27" s="26"/>
      <c r="WOW27" s="26"/>
      <c r="WOX27" s="205"/>
      <c r="WOY27" s="205"/>
      <c r="WOZ27" s="206"/>
      <c r="WPA27" s="205"/>
      <c r="WPB27" s="24"/>
      <c r="WPE27" s="207"/>
      <c r="WPF27" s="207"/>
      <c r="WPG27" s="208"/>
      <c r="WPH27" s="80"/>
      <c r="WPI27" s="209"/>
      <c r="WPJ27" s="207"/>
      <c r="WPK27" s="207"/>
      <c r="WPL27" s="77"/>
      <c r="WPM27" s="210"/>
      <c r="WPN27" s="207"/>
      <c r="WPO27" s="207"/>
      <c r="WPP27" s="211"/>
      <c r="WPQ27" s="26"/>
      <c r="WPR27" s="24"/>
      <c r="WPS27" s="36"/>
      <c r="WPT27" s="24"/>
      <c r="WPU27" s="26"/>
      <c r="WPV27" s="26"/>
      <c r="WPW27" s="205"/>
      <c r="WPX27" s="24"/>
      <c r="WPY27" s="36"/>
      <c r="WPZ27" s="24"/>
      <c r="WQA27" s="26"/>
      <c r="WQB27" s="26"/>
      <c r="WQC27" s="205"/>
      <c r="WQD27" s="205"/>
      <c r="WQE27" s="206"/>
      <c r="WQF27" s="205"/>
      <c r="WQG27" s="24"/>
      <c r="WQJ27" s="207"/>
      <c r="WQK27" s="207"/>
      <c r="WQL27" s="208"/>
      <c r="WQM27" s="80"/>
      <c r="WQN27" s="209"/>
      <c r="WQO27" s="207"/>
      <c r="WQP27" s="207"/>
      <c r="WQQ27" s="77"/>
      <c r="WQR27" s="210"/>
      <c r="WQS27" s="207"/>
      <c r="WQT27" s="207"/>
      <c r="WQU27" s="211"/>
      <c r="WQV27" s="26"/>
      <c r="WQW27" s="24"/>
      <c r="WQX27" s="36"/>
      <c r="WQY27" s="24"/>
      <c r="WQZ27" s="26"/>
      <c r="WRA27" s="26"/>
      <c r="WRB27" s="205"/>
      <c r="WRC27" s="24"/>
      <c r="WRD27" s="36"/>
      <c r="WRE27" s="24"/>
      <c r="WRF27" s="26"/>
      <c r="WRG27" s="26"/>
      <c r="WRH27" s="205"/>
      <c r="WRI27" s="205"/>
      <c r="WRJ27" s="206"/>
      <c r="WRK27" s="205"/>
      <c r="WRL27" s="24"/>
      <c r="WRO27" s="207"/>
      <c r="WRP27" s="207"/>
      <c r="WRQ27" s="208"/>
      <c r="WRR27" s="80"/>
      <c r="WRS27" s="209"/>
      <c r="WRT27" s="207"/>
      <c r="WRU27" s="207"/>
      <c r="WRV27" s="77"/>
      <c r="WRW27" s="210"/>
      <c r="WRX27" s="207"/>
      <c r="WRY27" s="207"/>
      <c r="WRZ27" s="211"/>
      <c r="WSA27" s="26"/>
      <c r="WSB27" s="24"/>
      <c r="WSC27" s="36"/>
      <c r="WSD27" s="24"/>
      <c r="WSE27" s="26"/>
      <c r="WSF27" s="26"/>
      <c r="WSG27" s="205"/>
      <c r="WSH27" s="24"/>
      <c r="WSI27" s="36"/>
      <c r="WSJ27" s="24"/>
      <c r="WSK27" s="26"/>
      <c r="WSL27" s="26"/>
      <c r="WSM27" s="205"/>
      <c r="WSN27" s="205"/>
      <c r="WSO27" s="206"/>
      <c r="WSP27" s="205"/>
      <c r="WSQ27" s="24"/>
      <c r="WST27" s="207"/>
      <c r="WSU27" s="207"/>
      <c r="WSV27" s="208"/>
      <c r="WSW27" s="80"/>
      <c r="WSX27" s="209"/>
      <c r="WSY27" s="207"/>
      <c r="WSZ27" s="207"/>
      <c r="WTA27" s="77"/>
      <c r="WTB27" s="210"/>
      <c r="WTC27" s="207"/>
      <c r="WTD27" s="207"/>
      <c r="WTE27" s="211"/>
      <c r="WTF27" s="26"/>
      <c r="WTG27" s="24"/>
      <c r="WTH27" s="36"/>
      <c r="WTI27" s="24"/>
      <c r="WTJ27" s="26"/>
      <c r="WTK27" s="26"/>
      <c r="WTL27" s="205"/>
      <c r="WTM27" s="24"/>
      <c r="WTN27" s="36"/>
      <c r="WTO27" s="24"/>
      <c r="WTP27" s="26"/>
      <c r="WTQ27" s="26"/>
      <c r="WTR27" s="205"/>
      <c r="WTS27" s="205"/>
      <c r="WTT27" s="206"/>
      <c r="WTU27" s="205"/>
      <c r="WTV27" s="24"/>
      <c r="WTY27" s="207"/>
      <c r="WTZ27" s="207"/>
      <c r="WUA27" s="208"/>
      <c r="WUB27" s="80"/>
      <c r="WUC27" s="209"/>
      <c r="WUD27" s="207"/>
      <c r="WUE27" s="207"/>
      <c r="WUF27" s="77"/>
      <c r="WUG27" s="210"/>
      <c r="WUH27" s="207"/>
      <c r="WUI27" s="207"/>
      <c r="WUJ27" s="211"/>
      <c r="WUK27" s="26"/>
      <c r="WUL27" s="24"/>
      <c r="WUM27" s="36"/>
      <c r="WUN27" s="24"/>
      <c r="WUO27" s="26"/>
      <c r="WUP27" s="26"/>
      <c r="WUQ27" s="205"/>
      <c r="WUR27" s="24"/>
      <c r="WUS27" s="36"/>
      <c r="WUT27" s="24"/>
      <c r="WUU27" s="26"/>
      <c r="WUV27" s="26"/>
      <c r="WUW27" s="205"/>
      <c r="WUX27" s="205"/>
      <c r="WUY27" s="206"/>
      <c r="WUZ27" s="205"/>
      <c r="WVA27" s="24"/>
      <c r="WVD27" s="207"/>
      <c r="WVE27" s="207"/>
      <c r="WVF27" s="208"/>
      <c r="WVG27" s="80"/>
      <c r="WVH27" s="209"/>
      <c r="WVI27" s="207"/>
      <c r="WVJ27" s="207"/>
      <c r="WVK27" s="77"/>
      <c r="WVL27" s="210"/>
      <c r="WVM27" s="207"/>
      <c r="WVN27" s="207"/>
      <c r="WVO27" s="211"/>
      <c r="WVP27" s="26"/>
      <c r="WVQ27" s="24"/>
      <c r="WVR27" s="36"/>
      <c r="WVS27" s="24"/>
      <c r="WVT27" s="26"/>
      <c r="WVU27" s="26"/>
      <c r="WVV27" s="205"/>
      <c r="WVW27" s="24"/>
      <c r="WVX27" s="36"/>
      <c r="WVY27" s="24"/>
      <c r="WVZ27" s="26"/>
      <c r="WWA27" s="26"/>
      <c r="WWB27" s="205"/>
      <c r="WWC27" s="205"/>
      <c r="WWD27" s="206"/>
      <c r="WWE27" s="205"/>
      <c r="WWF27" s="24"/>
      <c r="WWI27" s="207"/>
      <c r="WWJ27" s="207"/>
      <c r="WWK27" s="208"/>
      <c r="WWL27" s="80"/>
      <c r="WWM27" s="209"/>
      <c r="WWN27" s="207"/>
      <c r="WWO27" s="207"/>
      <c r="WWP27" s="77"/>
      <c r="WWQ27" s="210"/>
      <c r="WWR27" s="207"/>
      <c r="WWS27" s="207"/>
      <c r="WWT27" s="211"/>
      <c r="WWU27" s="26"/>
      <c r="WWV27" s="24"/>
      <c r="WWW27" s="36"/>
      <c r="WWX27" s="24"/>
      <c r="WWY27" s="26"/>
      <c r="WWZ27" s="26"/>
      <c r="WXA27" s="205"/>
      <c r="WXB27" s="24"/>
      <c r="WXC27" s="36"/>
      <c r="WXD27" s="24"/>
      <c r="WXE27" s="26"/>
      <c r="WXF27" s="26"/>
      <c r="WXG27" s="205"/>
      <c r="WXH27" s="205"/>
      <c r="WXI27" s="206"/>
      <c r="WXJ27" s="205"/>
      <c r="WXK27" s="24"/>
      <c r="WXN27" s="207"/>
      <c r="WXO27" s="207"/>
      <c r="WXP27" s="208"/>
      <c r="WXQ27" s="80"/>
      <c r="WXR27" s="209"/>
      <c r="WXS27" s="207"/>
      <c r="WXT27" s="207"/>
      <c r="WXU27" s="77"/>
      <c r="WXV27" s="210"/>
      <c r="WXW27" s="207"/>
      <c r="WXX27" s="207"/>
      <c r="WXY27" s="211"/>
      <c r="WXZ27" s="26"/>
      <c r="WYA27" s="24"/>
      <c r="WYB27" s="36"/>
      <c r="WYC27" s="24"/>
      <c r="WYD27" s="26"/>
      <c r="WYE27" s="26"/>
      <c r="WYF27" s="205"/>
      <c r="WYG27" s="24"/>
      <c r="WYH27" s="36"/>
      <c r="WYI27" s="24"/>
      <c r="WYJ27" s="26"/>
      <c r="WYK27" s="26"/>
      <c r="WYL27" s="205"/>
      <c r="WYM27" s="205"/>
      <c r="WYN27" s="206"/>
      <c r="WYO27" s="205"/>
      <c r="WYP27" s="24"/>
      <c r="WYS27" s="207"/>
      <c r="WYT27" s="207"/>
      <c r="WYU27" s="208"/>
      <c r="WYV27" s="80"/>
      <c r="WYW27" s="209"/>
      <c r="WYX27" s="207"/>
      <c r="WYY27" s="207"/>
      <c r="WYZ27" s="77"/>
      <c r="WZA27" s="210"/>
      <c r="WZB27" s="207"/>
      <c r="WZC27" s="207"/>
      <c r="WZD27" s="211"/>
      <c r="WZE27" s="26"/>
      <c r="WZF27" s="24"/>
      <c r="WZG27" s="36"/>
      <c r="WZH27" s="24"/>
      <c r="WZI27" s="26"/>
      <c r="WZJ27" s="26"/>
      <c r="WZK27" s="205"/>
      <c r="WZL27" s="24"/>
      <c r="WZM27" s="36"/>
      <c r="WZN27" s="24"/>
      <c r="WZO27" s="26"/>
      <c r="WZP27" s="26"/>
      <c r="WZQ27" s="205"/>
      <c r="WZR27" s="205"/>
      <c r="WZS27" s="206"/>
      <c r="WZT27" s="205"/>
      <c r="WZU27" s="24"/>
      <c r="WZX27" s="207"/>
      <c r="WZY27" s="207"/>
      <c r="WZZ27" s="208"/>
      <c r="XAA27" s="80"/>
      <c r="XAB27" s="209"/>
      <c r="XAC27" s="207"/>
      <c r="XAD27" s="207"/>
      <c r="XAE27" s="77"/>
      <c r="XAF27" s="210"/>
      <c r="XAG27" s="207"/>
      <c r="XAH27" s="207"/>
      <c r="XAI27" s="211"/>
      <c r="XAJ27" s="26"/>
      <c r="XAK27" s="24"/>
      <c r="XAL27" s="36"/>
      <c r="XAM27" s="24"/>
      <c r="XAN27" s="26"/>
      <c r="XAO27" s="26"/>
      <c r="XAP27" s="205"/>
      <c r="XAQ27" s="24"/>
      <c r="XAR27" s="36"/>
      <c r="XAS27" s="24"/>
      <c r="XAT27" s="26"/>
      <c r="XAU27" s="26"/>
      <c r="XAV27" s="205"/>
      <c r="XAW27" s="205"/>
      <c r="XAX27" s="206"/>
      <c r="XAY27" s="205"/>
      <c r="XAZ27" s="24"/>
      <c r="XBC27" s="207"/>
      <c r="XBD27" s="207"/>
      <c r="XBE27" s="208"/>
      <c r="XBF27" s="80"/>
      <c r="XBG27" s="209"/>
      <c r="XBH27" s="207"/>
      <c r="XBI27" s="207"/>
      <c r="XBJ27" s="77"/>
      <c r="XBK27" s="210"/>
      <c r="XBL27" s="207"/>
      <c r="XBM27" s="207"/>
      <c r="XBN27" s="211"/>
      <c r="XBO27" s="26"/>
      <c r="XBP27" s="24"/>
      <c r="XBQ27" s="36"/>
      <c r="XBR27" s="24"/>
      <c r="XBS27" s="26"/>
      <c r="XBT27" s="26"/>
      <c r="XBU27" s="205"/>
      <c r="XBV27" s="24"/>
      <c r="XBW27" s="36"/>
      <c r="XBX27" s="24"/>
      <c r="XBY27" s="26"/>
      <c r="XBZ27" s="26"/>
      <c r="XCA27" s="205"/>
      <c r="XCB27" s="205"/>
      <c r="XCC27" s="206"/>
      <c r="XCD27" s="205"/>
      <c r="XCE27" s="24"/>
      <c r="XCH27" s="207"/>
      <c r="XCI27" s="207"/>
      <c r="XCJ27" s="208"/>
      <c r="XCK27" s="80"/>
      <c r="XCL27" s="209"/>
      <c r="XCM27" s="207"/>
      <c r="XCN27" s="207"/>
      <c r="XCO27" s="77"/>
      <c r="XCP27" s="210"/>
      <c r="XCQ27" s="207"/>
      <c r="XCR27" s="207"/>
      <c r="XCS27" s="211"/>
      <c r="XCT27" s="26"/>
      <c r="XCU27" s="24"/>
      <c r="XCV27" s="36"/>
      <c r="XCW27" s="24"/>
      <c r="XCX27" s="26"/>
      <c r="XCY27" s="26"/>
      <c r="XCZ27" s="205"/>
      <c r="XDA27" s="24"/>
      <c r="XDB27" s="36"/>
      <c r="XDC27" s="24"/>
      <c r="XDD27" s="26"/>
      <c r="XDE27" s="26"/>
      <c r="XDF27" s="205"/>
      <c r="XDG27" s="205"/>
      <c r="XDH27" s="206"/>
      <c r="XDI27" s="205"/>
      <c r="XDJ27" s="24"/>
      <c r="XDM27" s="207"/>
      <c r="XDN27" s="207"/>
      <c r="XDO27" s="208"/>
      <c r="XDP27" s="80"/>
      <c r="XDQ27" s="209"/>
      <c r="XDR27" s="207"/>
      <c r="XDS27" s="207"/>
      <c r="XDT27" s="77"/>
      <c r="XDU27" s="210"/>
      <c r="XDV27" s="207"/>
      <c r="XDW27" s="207"/>
      <c r="XDX27" s="211"/>
      <c r="XDY27" s="26"/>
      <c r="XDZ27" s="24"/>
      <c r="XEA27" s="36"/>
      <c r="XEB27" s="24"/>
      <c r="XEC27" s="26"/>
      <c r="XED27" s="26"/>
      <c r="XEE27" s="205"/>
      <c r="XEF27" s="24"/>
      <c r="XEG27" s="36"/>
      <c r="XEH27" s="24"/>
      <c r="XEI27" s="26"/>
      <c r="XEJ27" s="26"/>
      <c r="XEK27" s="205"/>
      <c r="XEL27" s="205"/>
      <c r="XEM27" s="206"/>
      <c r="XEN27" s="205"/>
      <c r="XEO27" s="24"/>
      <c r="XER27" s="207"/>
      <c r="XES27" s="207"/>
      <c r="XET27" s="208"/>
      <c r="XEU27" s="80"/>
      <c r="XEV27" s="209"/>
      <c r="XEW27" s="207"/>
      <c r="XEX27" s="207"/>
      <c r="XEY27" s="77"/>
      <c r="XEZ27" s="210"/>
      <c r="XFA27" s="207"/>
      <c r="XFB27" s="207"/>
      <c r="XFC27" s="211"/>
      <c r="XFD27" s="26"/>
    </row>
    <row r="28" spans="1:1024 1027:2047 2050:3070 3073:16384" ht="252" customHeight="1">
      <c r="B28" s="156" t="s">
        <v>83</v>
      </c>
      <c r="C28" s="9" t="s">
        <v>82</v>
      </c>
      <c r="D28" s="157" t="s">
        <v>81</v>
      </c>
      <c r="E28" s="10">
        <v>15</v>
      </c>
      <c r="F28" s="158">
        <v>0.03</v>
      </c>
      <c r="G28" s="9" t="s">
        <v>80</v>
      </c>
      <c r="H28" s="9" t="s">
        <v>176</v>
      </c>
      <c r="I28" s="12" t="s">
        <v>113</v>
      </c>
      <c r="J28" s="12" t="s">
        <v>112</v>
      </c>
      <c r="K28" s="9" t="s">
        <v>111</v>
      </c>
      <c r="L28" s="9" t="s">
        <v>211</v>
      </c>
      <c r="M28" s="53">
        <v>1</v>
      </c>
      <c r="N28" s="161" t="s">
        <v>242</v>
      </c>
      <c r="O28" s="115" t="s">
        <v>77</v>
      </c>
      <c r="P28" s="115" t="s">
        <v>150</v>
      </c>
      <c r="Q28" s="116" t="s">
        <v>151</v>
      </c>
      <c r="R28" s="123" t="s">
        <v>453</v>
      </c>
      <c r="S28" s="124" t="s">
        <v>454</v>
      </c>
      <c r="T28" s="124" t="s">
        <v>455</v>
      </c>
      <c r="U28" s="126">
        <v>30427039603</v>
      </c>
      <c r="V28" s="136">
        <v>288167150754</v>
      </c>
      <c r="W28" s="105">
        <f t="shared" si="2"/>
        <v>0.10558816132715518</v>
      </c>
      <c r="X28" s="66">
        <f t="shared" si="3"/>
        <v>0.10558816132715518</v>
      </c>
      <c r="Y28" s="51">
        <f t="shared" si="4"/>
        <v>0.10558816132715518</v>
      </c>
      <c r="Z28" s="66">
        <f t="shared" si="5"/>
        <v>0.89441183867284479</v>
      </c>
      <c r="AA28" s="64" t="s">
        <v>456</v>
      </c>
      <c r="AB28" s="168" t="s">
        <v>457</v>
      </c>
      <c r="AC28" s="124" t="s">
        <v>458</v>
      </c>
      <c r="AD28" s="124" t="s">
        <v>459</v>
      </c>
      <c r="AE28" s="172">
        <v>39468358331</v>
      </c>
      <c r="AF28" s="172">
        <v>288167150754</v>
      </c>
      <c r="AG28" s="105">
        <f t="shared" si="6"/>
        <v>0.13696341941727078</v>
      </c>
      <c r="AH28" s="105">
        <f t="shared" si="0"/>
        <v>0.12127579037221298</v>
      </c>
      <c r="AI28" s="107">
        <f t="shared" si="7"/>
        <v>0.12127579037221298</v>
      </c>
      <c r="AJ28" s="105">
        <f t="shared" si="8"/>
        <v>0.87872420962778697</v>
      </c>
      <c r="AK28" s="65" t="s">
        <v>281</v>
      </c>
      <c r="AL28" s="168" t="s">
        <v>331</v>
      </c>
      <c r="AM28" s="123" t="s">
        <v>460</v>
      </c>
      <c r="AN28" s="128" t="s">
        <v>461</v>
      </c>
      <c r="AO28" s="188">
        <v>53559776726</v>
      </c>
      <c r="AP28" s="188">
        <v>288167150754</v>
      </c>
      <c r="AQ28" s="105">
        <f t="shared" si="9"/>
        <v>0.18586357461583969</v>
      </c>
      <c r="AR28" s="66">
        <f t="shared" si="10"/>
        <v>0.1428050517867552</v>
      </c>
      <c r="AS28" s="51">
        <f t="shared" si="11"/>
        <v>0.1428050517867552</v>
      </c>
      <c r="AT28" s="66">
        <f t="shared" si="12"/>
        <v>0.85719494821324482</v>
      </c>
      <c r="AU28" s="217" t="s">
        <v>332</v>
      </c>
      <c r="AV28" s="123"/>
      <c r="AW28" s="168" t="s">
        <v>20</v>
      </c>
      <c r="AX28" s="168"/>
      <c r="AY28" s="112">
        <v>0</v>
      </c>
      <c r="AZ28" s="112">
        <v>0</v>
      </c>
      <c r="BA28" s="220">
        <f t="shared" si="1"/>
        <v>0</v>
      </c>
      <c r="BB28" s="226">
        <f t="shared" si="18"/>
        <v>123455174660</v>
      </c>
      <c r="BC28" s="226">
        <f t="shared" si="19"/>
        <v>864501452262</v>
      </c>
      <c r="BD28" s="220">
        <f t="shared" si="15"/>
        <v>0.1428050517867552</v>
      </c>
      <c r="BE28" s="107">
        <f t="shared" si="16"/>
        <v>0.1428050517867552</v>
      </c>
      <c r="BF28" s="220">
        <f t="shared" si="17"/>
        <v>0.85719494821324482</v>
      </c>
      <c r="BG28" s="111" t="s">
        <v>372</v>
      </c>
    </row>
    <row r="29" spans="1:1024 1027:2047 2050:3070 3073:16384" ht="177.75" customHeight="1">
      <c r="A29" s="84"/>
      <c r="B29" s="156" t="s">
        <v>83</v>
      </c>
      <c r="C29" s="9" t="s">
        <v>82</v>
      </c>
      <c r="D29" s="157" t="s">
        <v>81</v>
      </c>
      <c r="E29" s="10">
        <v>16</v>
      </c>
      <c r="F29" s="158">
        <v>0.03</v>
      </c>
      <c r="G29" s="9" t="s">
        <v>80</v>
      </c>
      <c r="H29" s="9" t="s">
        <v>176</v>
      </c>
      <c r="I29" s="12" t="s">
        <v>116</v>
      </c>
      <c r="J29" s="12" t="s">
        <v>115</v>
      </c>
      <c r="K29" s="9" t="s">
        <v>114</v>
      </c>
      <c r="L29" s="9" t="s">
        <v>212</v>
      </c>
      <c r="M29" s="53">
        <v>1</v>
      </c>
      <c r="N29" s="161" t="s">
        <v>462</v>
      </c>
      <c r="O29" s="115" t="s">
        <v>77</v>
      </c>
      <c r="P29" s="115" t="s">
        <v>150</v>
      </c>
      <c r="Q29" s="116" t="s">
        <v>151</v>
      </c>
      <c r="R29" s="123" t="s">
        <v>463</v>
      </c>
      <c r="S29" s="124" t="s">
        <v>464</v>
      </c>
      <c r="T29" s="125" t="s">
        <v>465</v>
      </c>
      <c r="U29" s="126">
        <v>4701310020</v>
      </c>
      <c r="V29" s="126">
        <v>31098308962</v>
      </c>
      <c r="W29" s="105">
        <f t="shared" si="2"/>
        <v>0.15117574482087365</v>
      </c>
      <c r="X29" s="88">
        <f t="shared" si="3"/>
        <v>0.15117574482087365</v>
      </c>
      <c r="Y29" s="89">
        <f t="shared" si="4"/>
        <v>0.15117574482087365</v>
      </c>
      <c r="Z29" s="88">
        <f t="shared" si="5"/>
        <v>0.8488242551791263</v>
      </c>
      <c r="AA29" s="87" t="s">
        <v>214</v>
      </c>
      <c r="AB29" s="168" t="s">
        <v>466</v>
      </c>
      <c r="AC29" s="124" t="s">
        <v>467</v>
      </c>
      <c r="AD29" s="125" t="s">
        <v>465</v>
      </c>
      <c r="AE29" s="126">
        <v>9598615396</v>
      </c>
      <c r="AF29" s="126">
        <v>31098308962</v>
      </c>
      <c r="AG29" s="105">
        <f t="shared" si="6"/>
        <v>0.30865393381128375</v>
      </c>
      <c r="AH29" s="105">
        <f t="shared" si="0"/>
        <v>0.2299148393160787</v>
      </c>
      <c r="AI29" s="107">
        <f t="shared" si="7"/>
        <v>0.2299148393160787</v>
      </c>
      <c r="AJ29" s="105">
        <f t="shared" si="8"/>
        <v>0.7700851606839213</v>
      </c>
      <c r="AK29" s="90" t="s">
        <v>468</v>
      </c>
      <c r="AL29" s="137" t="s">
        <v>469</v>
      </c>
      <c r="AM29" s="123" t="s">
        <v>342</v>
      </c>
      <c r="AN29" s="128" t="s">
        <v>470</v>
      </c>
      <c r="AO29" s="188">
        <v>52695481403</v>
      </c>
      <c r="AP29" s="188">
        <v>31098308962</v>
      </c>
      <c r="AQ29" s="105">
        <f t="shared" si="9"/>
        <v>1.6944806055978885</v>
      </c>
      <c r="AR29" s="88">
        <f t="shared" si="10"/>
        <v>0.71810342807668193</v>
      </c>
      <c r="AS29" s="89">
        <f t="shared" si="11"/>
        <v>0.71810342807668193</v>
      </c>
      <c r="AT29" s="88">
        <f t="shared" si="12"/>
        <v>0.28189657192331807</v>
      </c>
      <c r="AU29" s="218" t="s">
        <v>333</v>
      </c>
      <c r="AV29" s="128"/>
      <c r="AW29" s="137" t="s">
        <v>20</v>
      </c>
      <c r="AX29" s="137"/>
      <c r="AY29" s="112"/>
      <c r="AZ29" s="112"/>
      <c r="BA29" s="220">
        <f t="shared" si="1"/>
        <v>0</v>
      </c>
      <c r="BB29" s="226">
        <f t="shared" si="18"/>
        <v>66995406819</v>
      </c>
      <c r="BC29" s="226">
        <f t="shared" si="19"/>
        <v>93294926886</v>
      </c>
      <c r="BD29" s="220">
        <f t="shared" si="15"/>
        <v>0.71810342807668193</v>
      </c>
      <c r="BE29" s="107">
        <f t="shared" si="16"/>
        <v>0.71810342807668193</v>
      </c>
      <c r="BF29" s="220">
        <f t="shared" si="17"/>
        <v>0.28189657192331807</v>
      </c>
      <c r="BG29" s="111" t="s">
        <v>372</v>
      </c>
    </row>
    <row r="30" spans="1:1024 1027:2047 2050:3070 3073:16384" ht="150" customHeight="1">
      <c r="B30" s="156" t="s">
        <v>83</v>
      </c>
      <c r="C30" s="9" t="s">
        <v>82</v>
      </c>
      <c r="D30" s="157" t="s">
        <v>81</v>
      </c>
      <c r="E30" s="10">
        <v>17</v>
      </c>
      <c r="F30" s="158">
        <v>0.03</v>
      </c>
      <c r="G30" s="9" t="s">
        <v>80</v>
      </c>
      <c r="H30" s="9" t="s">
        <v>176</v>
      </c>
      <c r="I30" s="12" t="s">
        <v>118</v>
      </c>
      <c r="J30" s="159" t="s">
        <v>148</v>
      </c>
      <c r="K30" s="9" t="s">
        <v>117</v>
      </c>
      <c r="L30" s="9" t="s">
        <v>213</v>
      </c>
      <c r="M30" s="53">
        <v>1</v>
      </c>
      <c r="N30" s="161" t="s">
        <v>471</v>
      </c>
      <c r="O30" s="115" t="s">
        <v>77</v>
      </c>
      <c r="P30" s="115" t="s">
        <v>150</v>
      </c>
      <c r="Q30" s="116" t="s">
        <v>151</v>
      </c>
      <c r="R30" s="123" t="s">
        <v>472</v>
      </c>
      <c r="S30" s="124" t="s">
        <v>250</v>
      </c>
      <c r="T30" s="124" t="s">
        <v>473</v>
      </c>
      <c r="U30" s="126">
        <v>74</v>
      </c>
      <c r="V30" s="126">
        <v>126</v>
      </c>
      <c r="W30" s="105">
        <f t="shared" ref="W30:W44" si="20">IFERROR(U30/V30,0)</f>
        <v>0.58730158730158732</v>
      </c>
      <c r="X30" s="66">
        <f t="shared" ref="X30:X40" si="21">IFERROR(U30/V30,0)</f>
        <v>0.58730158730158732</v>
      </c>
      <c r="Y30" s="51">
        <f t="shared" ref="Y30:Y40" si="22">IFERROR(IF(AND($P30="Decreciente",X30&lt;$M30),(1+(($M30-X30)/M30)),IF(AND($P30="Decreciente",X30&gt;$M30),(1-((X30-$M30)/X30)),X30/$M30)),0)</f>
        <v>0.58730158730158732</v>
      </c>
      <c r="Z30" s="66">
        <f t="shared" ref="Z30:Z40" si="23">IF(X30=0,$M30,IF($M30-X30&lt;0,"Por verificar por la OAPC",$M30-X30))</f>
        <v>0.41269841269841268</v>
      </c>
      <c r="AA30" s="64" t="s">
        <v>215</v>
      </c>
      <c r="AB30" s="168" t="s">
        <v>474</v>
      </c>
      <c r="AC30" s="124" t="s">
        <v>279</v>
      </c>
      <c r="AD30" s="124" t="s">
        <v>473</v>
      </c>
      <c r="AE30" s="126">
        <v>14</v>
      </c>
      <c r="AF30" s="126">
        <v>31</v>
      </c>
      <c r="AG30" s="105">
        <f t="shared" ref="AG30:AG44" si="24">IFERROR(AE30/AF30,0)</f>
        <v>0.45161290322580644</v>
      </c>
      <c r="AH30" s="105">
        <f t="shared" ref="AH30:AH44" si="25">IFERROR(IF($Q30="Denominador variable",((U30+AE30)/(V30+AF30)),(AE30+U30)/AF30),0)</f>
        <v>0.56050955414012738</v>
      </c>
      <c r="AI30" s="107">
        <f t="shared" si="7"/>
        <v>0.56050955414012738</v>
      </c>
      <c r="AJ30" s="105">
        <f t="shared" ref="AJ30:AJ44" si="26">IF(AH30=0,$M30,IF($M30-AH30&lt;0,"Por verificar por la OAPC",$M30-AH30))</f>
        <v>0.43949044585987262</v>
      </c>
      <c r="AK30" s="65" t="s">
        <v>289</v>
      </c>
      <c r="AL30" s="123" t="s">
        <v>475</v>
      </c>
      <c r="AM30" s="123" t="s">
        <v>343</v>
      </c>
      <c r="AN30" s="123" t="s">
        <v>476</v>
      </c>
      <c r="AO30" s="133">
        <v>31</v>
      </c>
      <c r="AP30" s="133">
        <v>31</v>
      </c>
      <c r="AQ30" s="105">
        <f t="shared" si="9"/>
        <v>1</v>
      </c>
      <c r="AR30" s="66">
        <f t="shared" si="10"/>
        <v>0.63297872340425532</v>
      </c>
      <c r="AS30" s="51">
        <f t="shared" si="11"/>
        <v>0.63297872340425532</v>
      </c>
      <c r="AT30" s="66">
        <f t="shared" si="12"/>
        <v>0.36702127659574468</v>
      </c>
      <c r="AU30" s="217" t="s">
        <v>477</v>
      </c>
      <c r="AV30" s="123"/>
      <c r="AW30" s="123" t="s">
        <v>20</v>
      </c>
      <c r="AX30" s="123"/>
      <c r="AY30" s="112"/>
      <c r="AZ30" s="112"/>
      <c r="BA30" s="220">
        <f t="shared" si="1"/>
        <v>0</v>
      </c>
      <c r="BB30" s="106">
        <f t="shared" si="18"/>
        <v>119</v>
      </c>
      <c r="BC30" s="106">
        <f t="shared" si="19"/>
        <v>188</v>
      </c>
      <c r="BD30" s="220">
        <f t="shared" si="15"/>
        <v>0.63297872340425532</v>
      </c>
      <c r="BE30" s="107">
        <f t="shared" si="16"/>
        <v>0.63297872340425532</v>
      </c>
      <c r="BF30" s="220">
        <f t="shared" si="17"/>
        <v>0.36702127659574468</v>
      </c>
      <c r="BG30" s="111" t="s">
        <v>372</v>
      </c>
    </row>
    <row r="31" spans="1:1024 1027:2047 2050:3070 3073:16384" ht="177" customHeight="1">
      <c r="A31" s="84"/>
      <c r="B31" s="156" t="s">
        <v>83</v>
      </c>
      <c r="C31" s="9" t="s">
        <v>82</v>
      </c>
      <c r="D31" s="157" t="s">
        <v>81</v>
      </c>
      <c r="E31" s="10">
        <v>18</v>
      </c>
      <c r="F31" s="158">
        <v>0.03</v>
      </c>
      <c r="G31" s="9" t="s">
        <v>80</v>
      </c>
      <c r="H31" s="9" t="s">
        <v>176</v>
      </c>
      <c r="I31" s="12" t="s">
        <v>120</v>
      </c>
      <c r="J31" s="159" t="s">
        <v>149</v>
      </c>
      <c r="K31" s="9" t="s">
        <v>119</v>
      </c>
      <c r="L31" s="9" t="s">
        <v>216</v>
      </c>
      <c r="M31" s="53">
        <v>1</v>
      </c>
      <c r="N31" s="161" t="s">
        <v>243</v>
      </c>
      <c r="O31" s="115" t="s">
        <v>77</v>
      </c>
      <c r="P31" s="115" t="s">
        <v>150</v>
      </c>
      <c r="Q31" s="116" t="s">
        <v>151</v>
      </c>
      <c r="R31" s="123" t="s">
        <v>244</v>
      </c>
      <c r="S31" s="124" t="s">
        <v>478</v>
      </c>
      <c r="T31" s="125" t="s">
        <v>479</v>
      </c>
      <c r="U31" s="126">
        <v>5774</v>
      </c>
      <c r="V31" s="126">
        <v>5774</v>
      </c>
      <c r="W31" s="105">
        <f t="shared" si="20"/>
        <v>1</v>
      </c>
      <c r="X31" s="88">
        <f t="shared" si="21"/>
        <v>1</v>
      </c>
      <c r="Y31" s="89">
        <f t="shared" si="22"/>
        <v>1</v>
      </c>
      <c r="Z31" s="88">
        <f t="shared" si="23"/>
        <v>0</v>
      </c>
      <c r="AA31" s="86" t="s">
        <v>480</v>
      </c>
      <c r="AB31" s="168" t="s">
        <v>481</v>
      </c>
      <c r="AC31" s="124" t="s">
        <v>301</v>
      </c>
      <c r="AD31" s="125" t="s">
        <v>482</v>
      </c>
      <c r="AE31" s="126">
        <v>9692</v>
      </c>
      <c r="AF31" s="126">
        <v>9692</v>
      </c>
      <c r="AG31" s="105">
        <f t="shared" si="24"/>
        <v>1</v>
      </c>
      <c r="AH31" s="105">
        <f t="shared" si="25"/>
        <v>1</v>
      </c>
      <c r="AI31" s="107">
        <f t="shared" si="7"/>
        <v>1</v>
      </c>
      <c r="AJ31" s="105">
        <f t="shared" si="26"/>
        <v>0</v>
      </c>
      <c r="AK31" s="86" t="s">
        <v>483</v>
      </c>
      <c r="AL31" s="137" t="s">
        <v>345</v>
      </c>
      <c r="AM31" s="123" t="s">
        <v>344</v>
      </c>
      <c r="AN31" s="128" t="s">
        <v>470</v>
      </c>
      <c r="AO31" s="133">
        <v>9289</v>
      </c>
      <c r="AP31" s="133">
        <v>9289</v>
      </c>
      <c r="AQ31" s="105">
        <f t="shared" si="9"/>
        <v>1</v>
      </c>
      <c r="AR31" s="88">
        <f t="shared" si="10"/>
        <v>1</v>
      </c>
      <c r="AS31" s="89">
        <f t="shared" si="11"/>
        <v>1</v>
      </c>
      <c r="AT31" s="88">
        <f t="shared" si="12"/>
        <v>0</v>
      </c>
      <c r="AU31" s="218" t="s">
        <v>484</v>
      </c>
      <c r="AV31" s="128"/>
      <c r="AW31" s="137" t="s">
        <v>20</v>
      </c>
      <c r="AX31" s="137"/>
      <c r="AY31" s="112"/>
      <c r="AZ31" s="112"/>
      <c r="BA31" s="220">
        <f t="shared" si="1"/>
        <v>0</v>
      </c>
      <c r="BB31" s="106">
        <f t="shared" si="18"/>
        <v>24755</v>
      </c>
      <c r="BC31" s="106">
        <f t="shared" si="19"/>
        <v>24755</v>
      </c>
      <c r="BD31" s="220">
        <f t="shared" si="15"/>
        <v>1</v>
      </c>
      <c r="BE31" s="107">
        <f t="shared" si="16"/>
        <v>1</v>
      </c>
      <c r="BF31" s="220">
        <f t="shared" si="17"/>
        <v>0</v>
      </c>
      <c r="BG31" s="111" t="s">
        <v>372</v>
      </c>
    </row>
    <row r="32" spans="1:1024 1027:2047 2050:3070 3073:16384" ht="255.75" customHeight="1">
      <c r="B32" s="156" t="s">
        <v>83</v>
      </c>
      <c r="C32" s="9" t="s">
        <v>82</v>
      </c>
      <c r="D32" s="157" t="s">
        <v>81</v>
      </c>
      <c r="E32" s="10">
        <v>19</v>
      </c>
      <c r="F32" s="158">
        <v>0.03</v>
      </c>
      <c r="G32" s="9" t="s">
        <v>80</v>
      </c>
      <c r="H32" s="9" t="s">
        <v>176</v>
      </c>
      <c r="I32" s="12" t="s">
        <v>123</v>
      </c>
      <c r="J32" s="12" t="s">
        <v>122</v>
      </c>
      <c r="K32" s="9" t="s">
        <v>121</v>
      </c>
      <c r="L32" s="9" t="s">
        <v>217</v>
      </c>
      <c r="M32" s="53">
        <v>1</v>
      </c>
      <c r="N32" s="161" t="s">
        <v>245</v>
      </c>
      <c r="O32" s="115" t="s">
        <v>77</v>
      </c>
      <c r="P32" s="115" t="s">
        <v>150</v>
      </c>
      <c r="Q32" s="116" t="s">
        <v>151</v>
      </c>
      <c r="R32" s="123" t="s">
        <v>485</v>
      </c>
      <c r="S32" s="124" t="s">
        <v>486</v>
      </c>
      <c r="T32" s="124" t="s">
        <v>487</v>
      </c>
      <c r="U32" s="126">
        <v>29575047</v>
      </c>
      <c r="V32" s="126">
        <v>69469943</v>
      </c>
      <c r="W32" s="105">
        <f t="shared" si="20"/>
        <v>0.42572435967019578</v>
      </c>
      <c r="X32" s="66">
        <f t="shared" si="21"/>
        <v>0.42572435967019578</v>
      </c>
      <c r="Y32" s="51">
        <f t="shared" si="22"/>
        <v>0.42572435967019578</v>
      </c>
      <c r="Z32" s="66">
        <f t="shared" si="23"/>
        <v>0.57427564032980416</v>
      </c>
      <c r="AA32" s="64" t="s">
        <v>488</v>
      </c>
      <c r="AB32" s="168" t="s">
        <v>485</v>
      </c>
      <c r="AC32" s="124" t="s">
        <v>489</v>
      </c>
      <c r="AD32" s="124" t="s">
        <v>490</v>
      </c>
      <c r="AE32" s="126">
        <v>370303479</v>
      </c>
      <c r="AF32" s="126">
        <v>430913682</v>
      </c>
      <c r="AG32" s="105">
        <f t="shared" si="24"/>
        <v>0.85934490935936447</v>
      </c>
      <c r="AH32" s="105">
        <f t="shared" si="25"/>
        <v>0.79914390883594566</v>
      </c>
      <c r="AI32" s="107">
        <f t="shared" si="7"/>
        <v>0.79914390883594566</v>
      </c>
      <c r="AJ32" s="105">
        <f t="shared" si="26"/>
        <v>0.20085609116405434</v>
      </c>
      <c r="AK32" s="64" t="s">
        <v>290</v>
      </c>
      <c r="AL32" s="168" t="s">
        <v>491</v>
      </c>
      <c r="AM32" s="123" t="s">
        <v>492</v>
      </c>
      <c r="AN32" s="123" t="s">
        <v>490</v>
      </c>
      <c r="AO32" s="133">
        <v>1013646352</v>
      </c>
      <c r="AP32" s="133">
        <v>1079161646</v>
      </c>
      <c r="AQ32" s="105">
        <f t="shared" si="9"/>
        <v>0.93929056481683004</v>
      </c>
      <c r="AR32" s="66">
        <f t="shared" si="10"/>
        <v>0.89489355193036435</v>
      </c>
      <c r="AS32" s="51">
        <f t="shared" si="11"/>
        <v>0.89489355193036435</v>
      </c>
      <c r="AT32" s="66">
        <f t="shared" si="12"/>
        <v>0.10510644806963565</v>
      </c>
      <c r="AU32" s="214" t="s">
        <v>334</v>
      </c>
      <c r="AV32" s="123"/>
      <c r="AW32" s="168" t="s">
        <v>20</v>
      </c>
      <c r="AX32" s="168"/>
      <c r="AY32" s="112"/>
      <c r="AZ32" s="112"/>
      <c r="BA32" s="220">
        <f t="shared" si="1"/>
        <v>0</v>
      </c>
      <c r="BB32" s="106">
        <f t="shared" si="18"/>
        <v>1413524878</v>
      </c>
      <c r="BC32" s="106">
        <f t="shared" si="19"/>
        <v>1579545271</v>
      </c>
      <c r="BD32" s="220">
        <f t="shared" si="15"/>
        <v>0.89489355193036435</v>
      </c>
      <c r="BE32" s="107">
        <f t="shared" si="16"/>
        <v>0.89489355193036435</v>
      </c>
      <c r="BF32" s="220">
        <f t="shared" si="17"/>
        <v>0.10510644806963565</v>
      </c>
      <c r="BG32" s="111" t="s">
        <v>372</v>
      </c>
    </row>
    <row r="33" spans="1:2048 2050:3071 3073:16384" ht="255">
      <c r="A33" s="84"/>
      <c r="B33" s="156" t="s">
        <v>83</v>
      </c>
      <c r="C33" s="9" t="s">
        <v>82</v>
      </c>
      <c r="D33" s="157" t="s">
        <v>81</v>
      </c>
      <c r="E33" s="10">
        <v>20</v>
      </c>
      <c r="F33" s="158">
        <v>0.03</v>
      </c>
      <c r="G33" s="9" t="s">
        <v>80</v>
      </c>
      <c r="H33" s="9" t="s">
        <v>176</v>
      </c>
      <c r="I33" s="12" t="s">
        <v>200</v>
      </c>
      <c r="J33" s="159" t="s">
        <v>493</v>
      </c>
      <c r="K33" s="9" t="s">
        <v>218</v>
      </c>
      <c r="L33" s="9" t="s">
        <v>253</v>
      </c>
      <c r="M33" s="53">
        <v>1</v>
      </c>
      <c r="N33" s="161" t="s">
        <v>252</v>
      </c>
      <c r="O33" s="115" t="s">
        <v>77</v>
      </c>
      <c r="P33" s="115" t="s">
        <v>150</v>
      </c>
      <c r="Q33" s="116" t="s">
        <v>152</v>
      </c>
      <c r="R33" s="123" t="s">
        <v>494</v>
      </c>
      <c r="S33" s="124" t="s">
        <v>495</v>
      </c>
      <c r="T33" s="124" t="s">
        <v>496</v>
      </c>
      <c r="U33" s="126">
        <v>13</v>
      </c>
      <c r="V33" s="126">
        <v>54</v>
      </c>
      <c r="W33" s="105">
        <f t="shared" si="20"/>
        <v>0.24074074074074073</v>
      </c>
      <c r="X33" s="88">
        <f t="shared" si="21"/>
        <v>0.24074074074074073</v>
      </c>
      <c r="Y33" s="89">
        <f t="shared" si="22"/>
        <v>0.24074074074074073</v>
      </c>
      <c r="Z33" s="88">
        <f t="shared" si="23"/>
        <v>0.7592592592592593</v>
      </c>
      <c r="AA33" s="86" t="s">
        <v>497</v>
      </c>
      <c r="AB33" s="168" t="s">
        <v>498</v>
      </c>
      <c r="AC33" s="124" t="s">
        <v>499</v>
      </c>
      <c r="AD33" s="124" t="s">
        <v>500</v>
      </c>
      <c r="AE33" s="126">
        <v>13</v>
      </c>
      <c r="AF33" s="126">
        <v>54</v>
      </c>
      <c r="AG33" s="105">
        <f t="shared" si="24"/>
        <v>0.24074074074074073</v>
      </c>
      <c r="AH33" s="105">
        <f t="shared" si="25"/>
        <v>0.48148148148148145</v>
      </c>
      <c r="AI33" s="107">
        <f t="shared" si="7"/>
        <v>0.48148148148148145</v>
      </c>
      <c r="AJ33" s="105">
        <f t="shared" si="26"/>
        <v>0.5185185185185186</v>
      </c>
      <c r="AK33" s="87" t="s">
        <v>292</v>
      </c>
      <c r="AL33" s="137" t="s">
        <v>501</v>
      </c>
      <c r="AM33" s="123" t="s">
        <v>346</v>
      </c>
      <c r="AN33" s="128" t="s">
        <v>502</v>
      </c>
      <c r="AO33" s="133">
        <v>13</v>
      </c>
      <c r="AP33" s="133">
        <v>54</v>
      </c>
      <c r="AQ33" s="105">
        <f t="shared" si="9"/>
        <v>0.24074074074074073</v>
      </c>
      <c r="AR33" s="88">
        <f>IFERROR(IF($Q33="Denominador variable",((AE33+AO33+U33)/(AF33+AP33+V33)),(AO33+AE33+U33)/AP33),0)</f>
        <v>0.72222222222222221</v>
      </c>
      <c r="AS33" s="89">
        <f t="shared" si="11"/>
        <v>0.72222222222222221</v>
      </c>
      <c r="AT33" s="88">
        <f t="shared" si="12"/>
        <v>0.27777777777777779</v>
      </c>
      <c r="AU33" s="218" t="s">
        <v>335</v>
      </c>
      <c r="AV33" s="128"/>
      <c r="AW33" s="137" t="s">
        <v>20</v>
      </c>
      <c r="AX33" s="137"/>
      <c r="AY33" s="112"/>
      <c r="AZ33" s="112"/>
      <c r="BA33" s="220">
        <f t="shared" si="1"/>
        <v>0</v>
      </c>
      <c r="BB33" s="106">
        <f t="shared" si="18"/>
        <v>39</v>
      </c>
      <c r="BC33" s="106">
        <f t="shared" si="19"/>
        <v>0</v>
      </c>
      <c r="BD33" s="220">
        <f t="shared" si="15"/>
        <v>0</v>
      </c>
      <c r="BE33" s="107">
        <f t="shared" si="16"/>
        <v>0</v>
      </c>
      <c r="BF33" s="220">
        <f t="shared" si="17"/>
        <v>1</v>
      </c>
      <c r="BG33" s="111" t="s">
        <v>372</v>
      </c>
    </row>
    <row r="34" spans="1:2048 2050:3071 3073:16384" ht="216.75">
      <c r="B34" s="156" t="s">
        <v>83</v>
      </c>
      <c r="C34" s="9" t="s">
        <v>82</v>
      </c>
      <c r="D34" s="157" t="s">
        <v>81</v>
      </c>
      <c r="E34" s="10">
        <v>21</v>
      </c>
      <c r="F34" s="158">
        <v>0.03</v>
      </c>
      <c r="G34" s="9" t="s">
        <v>80</v>
      </c>
      <c r="H34" s="9" t="s">
        <v>176</v>
      </c>
      <c r="I34" s="12" t="s">
        <v>201</v>
      </c>
      <c r="J34" s="12" t="s">
        <v>254</v>
      </c>
      <c r="K34" s="9" t="s">
        <v>124</v>
      </c>
      <c r="L34" s="9" t="s">
        <v>219</v>
      </c>
      <c r="M34" s="53">
        <v>1</v>
      </c>
      <c r="N34" s="161" t="s">
        <v>503</v>
      </c>
      <c r="O34" s="115" t="s">
        <v>77</v>
      </c>
      <c r="P34" s="115" t="s">
        <v>150</v>
      </c>
      <c r="Q34" s="116" t="s">
        <v>151</v>
      </c>
      <c r="R34" s="123" t="s">
        <v>504</v>
      </c>
      <c r="S34" s="124" t="s">
        <v>246</v>
      </c>
      <c r="T34" s="124" t="s">
        <v>505</v>
      </c>
      <c r="U34" s="126">
        <v>80624788536</v>
      </c>
      <c r="V34" s="126">
        <v>80650748548</v>
      </c>
      <c r="W34" s="105">
        <f t="shared" si="20"/>
        <v>0.99967811815181662</v>
      </c>
      <c r="X34" s="66">
        <f t="shared" si="21"/>
        <v>0.99967811815181662</v>
      </c>
      <c r="Y34" s="51">
        <f t="shared" si="22"/>
        <v>0.99967811815181662</v>
      </c>
      <c r="Z34" s="66">
        <f t="shared" si="23"/>
        <v>3.2188184818338073E-4</v>
      </c>
      <c r="AA34" s="64" t="s">
        <v>506</v>
      </c>
      <c r="AB34" s="168" t="s">
        <v>507</v>
      </c>
      <c r="AC34" s="124" t="s">
        <v>280</v>
      </c>
      <c r="AD34" s="124" t="s">
        <v>505</v>
      </c>
      <c r="AE34" s="126">
        <v>75112218748.199997</v>
      </c>
      <c r="AF34" s="126">
        <v>75158192352.199997</v>
      </c>
      <c r="AG34" s="105">
        <f t="shared" si="24"/>
        <v>0.99938830881157226</v>
      </c>
      <c r="AH34" s="105">
        <f t="shared" si="25"/>
        <v>0.99953832164197765</v>
      </c>
      <c r="AI34" s="107">
        <f t="shared" si="7"/>
        <v>0.99953832164197765</v>
      </c>
      <c r="AJ34" s="105">
        <f t="shared" si="26"/>
        <v>4.6167835802235491E-4</v>
      </c>
      <c r="AK34" s="65" t="s">
        <v>508</v>
      </c>
      <c r="AL34" s="168" t="s">
        <v>509</v>
      </c>
      <c r="AM34" s="123" t="s">
        <v>320</v>
      </c>
      <c r="AN34" s="123" t="s">
        <v>510</v>
      </c>
      <c r="AO34" s="133">
        <v>81922278675.649994</v>
      </c>
      <c r="AP34" s="133">
        <v>81973740840.660004</v>
      </c>
      <c r="AQ34" s="105">
        <f t="shared" si="9"/>
        <v>0.99937221158285261</v>
      </c>
      <c r="AR34" s="66">
        <f t="shared" si="10"/>
        <v>0.99948105648356478</v>
      </c>
      <c r="AS34" s="51">
        <f t="shared" si="11"/>
        <v>0.99948105648356478</v>
      </c>
      <c r="AT34" s="66">
        <f t="shared" si="12"/>
        <v>5.1894351643522185E-4</v>
      </c>
      <c r="AU34" s="214" t="s">
        <v>322</v>
      </c>
      <c r="AV34" s="123"/>
      <c r="AW34" s="168" t="s">
        <v>20</v>
      </c>
      <c r="AX34" s="168"/>
      <c r="AY34" s="112"/>
      <c r="AZ34" s="112"/>
      <c r="BA34" s="220">
        <f t="shared" si="1"/>
        <v>0</v>
      </c>
      <c r="BB34" s="106">
        <f t="shared" si="18"/>
        <v>237659285959.84998</v>
      </c>
      <c r="BC34" s="106">
        <f t="shared" si="19"/>
        <v>237782681740.85999</v>
      </c>
      <c r="BD34" s="220">
        <f t="shared" si="15"/>
        <v>0.99948105648356478</v>
      </c>
      <c r="BE34" s="107">
        <f t="shared" si="16"/>
        <v>0.99948105648356478</v>
      </c>
      <c r="BF34" s="220">
        <f t="shared" si="17"/>
        <v>5.1894351643522185E-4</v>
      </c>
      <c r="BG34" s="111" t="s">
        <v>372</v>
      </c>
    </row>
    <row r="35" spans="1:2048 2050:3071 3073:16384" ht="189" customHeight="1">
      <c r="A35" s="84"/>
      <c r="B35" s="156" t="s">
        <v>83</v>
      </c>
      <c r="C35" s="9" t="s">
        <v>82</v>
      </c>
      <c r="D35" s="157" t="s">
        <v>81</v>
      </c>
      <c r="E35" s="10">
        <v>22</v>
      </c>
      <c r="F35" s="158">
        <v>0.03</v>
      </c>
      <c r="G35" s="9" t="s">
        <v>80</v>
      </c>
      <c r="H35" s="9" t="s">
        <v>176</v>
      </c>
      <c r="I35" s="12" t="s">
        <v>202</v>
      </c>
      <c r="J35" s="159" t="s">
        <v>511</v>
      </c>
      <c r="K35" s="9" t="s">
        <v>125</v>
      </c>
      <c r="L35" s="9" t="s">
        <v>220</v>
      </c>
      <c r="M35" s="53">
        <v>246</v>
      </c>
      <c r="N35" s="161" t="s">
        <v>512</v>
      </c>
      <c r="O35" s="115" t="s">
        <v>96</v>
      </c>
      <c r="P35" s="115" t="s">
        <v>150</v>
      </c>
      <c r="Q35" s="116" t="s">
        <v>152</v>
      </c>
      <c r="R35" s="123" t="s">
        <v>513</v>
      </c>
      <c r="S35" s="124" t="s">
        <v>255</v>
      </c>
      <c r="T35" s="124" t="s">
        <v>514</v>
      </c>
      <c r="U35" s="126">
        <v>62</v>
      </c>
      <c r="V35" s="126">
        <v>1</v>
      </c>
      <c r="W35" s="105">
        <f t="shared" si="20"/>
        <v>62</v>
      </c>
      <c r="X35" s="88">
        <f t="shared" si="21"/>
        <v>62</v>
      </c>
      <c r="Y35" s="89">
        <f t="shared" si="22"/>
        <v>0.25203252032520324</v>
      </c>
      <c r="Z35" s="88">
        <f t="shared" si="23"/>
        <v>184</v>
      </c>
      <c r="AA35" s="86" t="s">
        <v>515</v>
      </c>
      <c r="AB35" s="168" t="s">
        <v>516</v>
      </c>
      <c r="AC35" s="124" t="s">
        <v>255</v>
      </c>
      <c r="AD35" s="124" t="s">
        <v>514</v>
      </c>
      <c r="AE35" s="126">
        <v>60</v>
      </c>
      <c r="AF35" s="126">
        <v>1</v>
      </c>
      <c r="AG35" s="105">
        <f t="shared" si="24"/>
        <v>60</v>
      </c>
      <c r="AH35" s="105">
        <f t="shared" si="25"/>
        <v>122</v>
      </c>
      <c r="AI35" s="107">
        <f t="shared" si="7"/>
        <v>0.49593495934959347</v>
      </c>
      <c r="AJ35" s="105">
        <f t="shared" si="26"/>
        <v>124</v>
      </c>
      <c r="AK35" s="87" t="s">
        <v>517</v>
      </c>
      <c r="AL35" s="123" t="s">
        <v>518</v>
      </c>
      <c r="AM35" s="123" t="s">
        <v>255</v>
      </c>
      <c r="AN35" s="123" t="s">
        <v>514</v>
      </c>
      <c r="AO35" s="133">
        <v>61</v>
      </c>
      <c r="AP35" s="133">
        <v>1</v>
      </c>
      <c r="AQ35" s="105">
        <f t="shared" si="9"/>
        <v>61</v>
      </c>
      <c r="AR35" s="88">
        <f t="shared" si="10"/>
        <v>183</v>
      </c>
      <c r="AS35" s="89">
        <f t="shared" si="11"/>
        <v>0.74390243902439024</v>
      </c>
      <c r="AT35" s="88">
        <f t="shared" si="12"/>
        <v>63</v>
      </c>
      <c r="AU35" s="216" t="s">
        <v>336</v>
      </c>
      <c r="AV35" s="123"/>
      <c r="AW35" s="123" t="s">
        <v>20</v>
      </c>
      <c r="AX35" s="123"/>
      <c r="AY35" s="112"/>
      <c r="AZ35" s="112"/>
      <c r="BA35" s="220">
        <f t="shared" si="1"/>
        <v>0</v>
      </c>
      <c r="BB35" s="106">
        <f t="shared" si="18"/>
        <v>183</v>
      </c>
      <c r="BC35" s="106">
        <f t="shared" si="19"/>
        <v>0</v>
      </c>
      <c r="BD35" s="220">
        <f t="shared" si="15"/>
        <v>0</v>
      </c>
      <c r="BE35" s="107">
        <f t="shared" si="16"/>
        <v>0</v>
      </c>
      <c r="BF35" s="220">
        <f t="shared" si="17"/>
        <v>246</v>
      </c>
      <c r="BG35" s="111" t="s">
        <v>372</v>
      </c>
    </row>
    <row r="36" spans="1:2048 2050:3071 3073:16384" ht="114" customHeight="1">
      <c r="B36" s="156" t="s">
        <v>83</v>
      </c>
      <c r="C36" s="9" t="s">
        <v>82</v>
      </c>
      <c r="D36" s="157" t="s">
        <v>81</v>
      </c>
      <c r="E36" s="10">
        <v>23</v>
      </c>
      <c r="F36" s="158">
        <v>0.03</v>
      </c>
      <c r="G36" s="9" t="s">
        <v>80</v>
      </c>
      <c r="H36" s="9" t="s">
        <v>176</v>
      </c>
      <c r="I36" s="12" t="s">
        <v>256</v>
      </c>
      <c r="J36" s="12" t="s">
        <v>519</v>
      </c>
      <c r="K36" s="9" t="s">
        <v>126</v>
      </c>
      <c r="L36" s="9" t="s">
        <v>221</v>
      </c>
      <c r="M36" s="53">
        <v>1</v>
      </c>
      <c r="N36" s="165" t="s">
        <v>520</v>
      </c>
      <c r="O36" s="115" t="s">
        <v>77</v>
      </c>
      <c r="P36" s="115" t="s">
        <v>150</v>
      </c>
      <c r="Q36" s="116" t="s">
        <v>151</v>
      </c>
      <c r="R36" s="128" t="s">
        <v>521</v>
      </c>
      <c r="S36" s="124" t="s">
        <v>522</v>
      </c>
      <c r="T36" s="124" t="s">
        <v>251</v>
      </c>
      <c r="U36" s="126">
        <v>23619</v>
      </c>
      <c r="V36" s="126">
        <v>62050</v>
      </c>
      <c r="W36" s="105">
        <f t="shared" si="20"/>
        <v>0.38064464141821114</v>
      </c>
      <c r="X36" s="66">
        <f t="shared" si="21"/>
        <v>0.38064464141821114</v>
      </c>
      <c r="Y36" s="51">
        <f t="shared" si="22"/>
        <v>0.38064464141821114</v>
      </c>
      <c r="Z36" s="66">
        <f t="shared" si="23"/>
        <v>0.61935535858178881</v>
      </c>
      <c r="AA36" s="64" t="s">
        <v>222</v>
      </c>
      <c r="AB36" s="137" t="s">
        <v>523</v>
      </c>
      <c r="AC36" s="124" t="s">
        <v>522</v>
      </c>
      <c r="AD36" s="124" t="s">
        <v>251</v>
      </c>
      <c r="AE36" s="126">
        <v>10297</v>
      </c>
      <c r="AF36" s="126">
        <v>46125</v>
      </c>
      <c r="AG36" s="105">
        <f t="shared" si="24"/>
        <v>0.22324119241192411</v>
      </c>
      <c r="AH36" s="105">
        <f t="shared" si="25"/>
        <v>0.31352900392881905</v>
      </c>
      <c r="AI36" s="107">
        <f t="shared" si="7"/>
        <v>0.31352900392881905</v>
      </c>
      <c r="AJ36" s="105">
        <f t="shared" si="26"/>
        <v>0.68647099607118101</v>
      </c>
      <c r="AK36" s="64" t="s">
        <v>524</v>
      </c>
      <c r="AL36" s="189" t="s">
        <v>525</v>
      </c>
      <c r="AM36" s="123" t="s">
        <v>522</v>
      </c>
      <c r="AN36" s="128" t="s">
        <v>251</v>
      </c>
      <c r="AO36" s="133">
        <v>11083</v>
      </c>
      <c r="AP36" s="133">
        <v>42898</v>
      </c>
      <c r="AQ36" s="105">
        <f t="shared" si="9"/>
        <v>0.25835703296190965</v>
      </c>
      <c r="AR36" s="66">
        <f t="shared" si="10"/>
        <v>0.29786262270557945</v>
      </c>
      <c r="AS36" s="51">
        <f t="shared" si="11"/>
        <v>0.29786262270557945</v>
      </c>
      <c r="AT36" s="66">
        <f t="shared" si="12"/>
        <v>0.70213737729442061</v>
      </c>
      <c r="AU36" s="214" t="s">
        <v>337</v>
      </c>
      <c r="AV36" s="125"/>
      <c r="AW36" s="189" t="s">
        <v>20</v>
      </c>
      <c r="AX36" s="189"/>
      <c r="AY36" s="112"/>
      <c r="AZ36" s="112"/>
      <c r="BA36" s="220">
        <f t="shared" si="1"/>
        <v>0</v>
      </c>
      <c r="BB36" s="106">
        <f t="shared" si="18"/>
        <v>44999</v>
      </c>
      <c r="BC36" s="106">
        <f t="shared" si="19"/>
        <v>151073</v>
      </c>
      <c r="BD36" s="220">
        <f t="shared" si="15"/>
        <v>0.29786262270557945</v>
      </c>
      <c r="BE36" s="107">
        <f t="shared" si="16"/>
        <v>0.29786262270557945</v>
      </c>
      <c r="BF36" s="220">
        <f t="shared" si="17"/>
        <v>0.70213737729442061</v>
      </c>
      <c r="BG36" s="111" t="s">
        <v>372</v>
      </c>
    </row>
    <row r="37" spans="1:2048 2050:3071 3073:16384" ht="165.75">
      <c r="A37" s="84"/>
      <c r="B37" s="156" t="s">
        <v>83</v>
      </c>
      <c r="C37" s="9" t="s">
        <v>82</v>
      </c>
      <c r="D37" s="157" t="s">
        <v>81</v>
      </c>
      <c r="E37" s="10">
        <v>24</v>
      </c>
      <c r="F37" s="158">
        <v>0.05</v>
      </c>
      <c r="G37" s="9" t="s">
        <v>80</v>
      </c>
      <c r="H37" s="9" t="s">
        <v>445</v>
      </c>
      <c r="I37" s="12" t="s">
        <v>164</v>
      </c>
      <c r="J37" s="159" t="s">
        <v>165</v>
      </c>
      <c r="K37" s="9" t="s">
        <v>128</v>
      </c>
      <c r="L37" s="9" t="s">
        <v>127</v>
      </c>
      <c r="M37" s="53">
        <v>1</v>
      </c>
      <c r="N37" s="166" t="s">
        <v>526</v>
      </c>
      <c r="O37" s="106" t="s">
        <v>77</v>
      </c>
      <c r="P37" s="106" t="s">
        <v>150</v>
      </c>
      <c r="Q37" s="105" t="s">
        <v>151</v>
      </c>
      <c r="R37" s="131" t="s">
        <v>527</v>
      </c>
      <c r="S37" s="124" t="s">
        <v>294</v>
      </c>
      <c r="T37" s="125" t="s">
        <v>528</v>
      </c>
      <c r="U37" s="126">
        <f>7+1</f>
        <v>8</v>
      </c>
      <c r="V37" s="126">
        <v>32</v>
      </c>
      <c r="W37" s="105">
        <f t="shared" si="20"/>
        <v>0.25</v>
      </c>
      <c r="X37" s="91">
        <f>IFERROR(U37/V37,0)</f>
        <v>0.25</v>
      </c>
      <c r="Y37" s="93">
        <f t="shared" si="22"/>
        <v>0.25</v>
      </c>
      <c r="Z37" s="94">
        <f t="shared" si="23"/>
        <v>0.75</v>
      </c>
      <c r="AA37" s="85" t="s">
        <v>529</v>
      </c>
      <c r="AB37" s="170" t="s">
        <v>530</v>
      </c>
      <c r="AC37" s="173" t="s">
        <v>291</v>
      </c>
      <c r="AD37" s="124" t="s">
        <v>531</v>
      </c>
      <c r="AE37" s="126">
        <f>17+9+1</f>
        <v>27</v>
      </c>
      <c r="AF37" s="126">
        <f>32+27+1</f>
        <v>60</v>
      </c>
      <c r="AG37" s="105">
        <f t="shared" si="24"/>
        <v>0.45</v>
      </c>
      <c r="AH37" s="105">
        <f t="shared" si="25"/>
        <v>0.38043478260869568</v>
      </c>
      <c r="AI37" s="107">
        <f t="shared" si="7"/>
        <v>0.38043478260869568</v>
      </c>
      <c r="AJ37" s="105">
        <f t="shared" si="26"/>
        <v>0.61956521739130432</v>
      </c>
      <c r="AK37" s="90" t="s">
        <v>300</v>
      </c>
      <c r="AL37" s="190" t="s">
        <v>532</v>
      </c>
      <c r="AM37" s="123" t="s">
        <v>347</v>
      </c>
      <c r="AN37" s="128" t="s">
        <v>533</v>
      </c>
      <c r="AO37" s="133">
        <f>2+10+30</f>
        <v>42</v>
      </c>
      <c r="AP37" s="133">
        <f>2+10+30</f>
        <v>42</v>
      </c>
      <c r="AQ37" s="105">
        <f t="shared" si="9"/>
        <v>1</v>
      </c>
      <c r="AR37" s="88">
        <f t="shared" si="10"/>
        <v>0.57462686567164178</v>
      </c>
      <c r="AS37" s="89">
        <f t="shared" si="11"/>
        <v>0.57462686567164178</v>
      </c>
      <c r="AT37" s="88">
        <f t="shared" si="12"/>
        <v>0.42537313432835822</v>
      </c>
      <c r="AU37" s="216" t="s">
        <v>338</v>
      </c>
      <c r="AV37" s="228" t="s">
        <v>534</v>
      </c>
      <c r="AW37" s="195" t="s">
        <v>362</v>
      </c>
      <c r="AX37" s="227" t="s">
        <v>535</v>
      </c>
      <c r="AY37" s="196">
        <f>3+10</f>
        <v>13</v>
      </c>
      <c r="AZ37" s="197">
        <v>13</v>
      </c>
      <c r="BA37" s="220">
        <f t="shared" si="1"/>
        <v>1</v>
      </c>
      <c r="BB37" s="106">
        <f t="shared" si="18"/>
        <v>90</v>
      </c>
      <c r="BC37" s="106">
        <f t="shared" si="19"/>
        <v>147</v>
      </c>
      <c r="BD37" s="220">
        <f t="shared" si="15"/>
        <v>0.61224489795918369</v>
      </c>
      <c r="BE37" s="107">
        <f t="shared" si="16"/>
        <v>0.61224489795918369</v>
      </c>
      <c r="BF37" s="220">
        <f t="shared" si="17"/>
        <v>0.38775510204081631</v>
      </c>
      <c r="BG37" s="111" t="s">
        <v>373</v>
      </c>
      <c r="BH37" s="207"/>
      <c r="BI37" s="208"/>
      <c r="BJ37" s="80"/>
      <c r="BK37" s="209"/>
      <c r="BL37" s="205"/>
      <c r="BN37" s="207"/>
      <c r="BO37" s="207"/>
      <c r="BP37" s="208"/>
      <c r="BQ37" s="80"/>
      <c r="BR37" s="209"/>
      <c r="BS37" s="207"/>
      <c r="BT37" s="207"/>
      <c r="BU37" s="77"/>
      <c r="BV37" s="210"/>
      <c r="BW37" s="207"/>
      <c r="BX37" s="207"/>
      <c r="BY37" s="211"/>
      <c r="BZ37" s="26"/>
      <c r="CA37" s="26"/>
      <c r="CB37" s="26"/>
      <c r="CC37" s="205"/>
      <c r="CD37" s="24"/>
      <c r="CE37" s="36"/>
      <c r="CF37" s="24"/>
      <c r="CG37" s="212"/>
      <c r="CH37" s="205"/>
      <c r="CI37" s="24"/>
      <c r="CJ37" s="6"/>
      <c r="CK37" s="6"/>
      <c r="CL37" s="207"/>
      <c r="CM37" s="207"/>
      <c r="CN37" s="208"/>
      <c r="CO37" s="80"/>
      <c r="CP37" s="209"/>
      <c r="CQ37" s="205"/>
      <c r="CS37" s="207"/>
      <c r="CT37" s="207"/>
      <c r="CU37" s="208"/>
      <c r="CV37" s="80"/>
      <c r="CW37" s="209"/>
      <c r="CX37" s="207"/>
      <c r="CY37" s="207"/>
      <c r="CZ37" s="77"/>
      <c r="DA37" s="210"/>
      <c r="DB37" s="207"/>
      <c r="DC37" s="207"/>
      <c r="DD37" s="211"/>
      <c r="DE37" s="26"/>
      <c r="DF37" s="26"/>
      <c r="DG37" s="26"/>
      <c r="DH37" s="205"/>
      <c r="DI37" s="24"/>
      <c r="DJ37" s="36"/>
      <c r="DK37" s="24"/>
      <c r="DL37" s="212"/>
      <c r="DM37" s="205"/>
      <c r="DN37" s="24"/>
      <c r="DO37" s="6"/>
      <c r="DP37" s="6"/>
      <c r="DQ37" s="207"/>
      <c r="DR37" s="207"/>
      <c r="DS37" s="208"/>
      <c r="DT37" s="80"/>
      <c r="DU37" s="209"/>
      <c r="DV37" s="205"/>
      <c r="DX37" s="207"/>
      <c r="DY37" s="207"/>
      <c r="DZ37" s="208"/>
      <c r="EA37" s="80"/>
      <c r="EB37" s="209"/>
      <c r="EC37" s="207"/>
      <c r="ED37" s="207"/>
      <c r="EE37" s="77"/>
      <c r="EF37" s="210"/>
      <c r="EG37" s="207"/>
      <c r="EH37" s="207"/>
      <c r="EI37" s="211"/>
      <c r="EJ37" s="26"/>
      <c r="EK37" s="26"/>
      <c r="EL37" s="26"/>
      <c r="EM37" s="205"/>
      <c r="EN37" s="24"/>
      <c r="EO37" s="36"/>
      <c r="EP37" s="24"/>
      <c r="EQ37" s="212"/>
      <c r="ER37" s="205"/>
      <c r="ES37" s="24"/>
      <c r="ET37" s="6"/>
      <c r="EU37" s="6"/>
      <c r="EV37" s="207"/>
      <c r="EW37" s="207"/>
      <c r="EX37" s="208"/>
      <c r="EY37" s="80"/>
      <c r="EZ37" s="209"/>
      <c r="FA37" s="205"/>
      <c r="FC37" s="207"/>
      <c r="FD37" s="207"/>
      <c r="FE37" s="208"/>
      <c r="FF37" s="80"/>
      <c r="FG37" s="209"/>
      <c r="FH37" s="207"/>
      <c r="FI37" s="207"/>
      <c r="FJ37" s="77"/>
      <c r="FK37" s="210"/>
      <c r="FL37" s="207"/>
      <c r="FM37" s="207"/>
      <c r="FN37" s="211"/>
      <c r="FO37" s="26"/>
      <c r="FP37" s="26"/>
      <c r="FQ37" s="26"/>
      <c r="FR37" s="205"/>
      <c r="FS37" s="24"/>
      <c r="FT37" s="36"/>
      <c r="FU37" s="24"/>
      <c r="FV37" s="212"/>
      <c r="FW37" s="205"/>
      <c r="FX37" s="24"/>
      <c r="FY37" s="6"/>
      <c r="FZ37" s="6"/>
      <c r="GA37" s="207"/>
      <c r="GB37" s="207"/>
      <c r="GC37" s="208"/>
      <c r="GD37" s="80"/>
      <c r="GE37" s="209"/>
      <c r="GF37" s="205"/>
      <c r="GH37" s="207"/>
      <c r="GI37" s="207"/>
      <c r="GJ37" s="208"/>
      <c r="GK37" s="80"/>
      <c r="GL37" s="209"/>
      <c r="GM37" s="207"/>
      <c r="GN37" s="207"/>
      <c r="GO37" s="77"/>
      <c r="GP37" s="210"/>
      <c r="GQ37" s="207"/>
      <c r="GR37" s="207"/>
      <c r="GS37" s="211"/>
      <c r="GT37" s="26"/>
      <c r="GU37" s="26"/>
      <c r="GV37" s="26"/>
      <c r="GW37" s="205"/>
      <c r="GX37" s="24"/>
      <c r="GY37" s="36"/>
      <c r="GZ37" s="24"/>
      <c r="HA37" s="212"/>
      <c r="HB37" s="205"/>
      <c r="HC37" s="24"/>
      <c r="HD37" s="6"/>
      <c r="HE37" s="6"/>
      <c r="HF37" s="207"/>
      <c r="HG37" s="207"/>
      <c r="HH37" s="208"/>
      <c r="HI37" s="80"/>
      <c r="HJ37" s="209"/>
      <c r="HK37" s="205"/>
      <c r="HM37" s="207"/>
      <c r="HN37" s="207"/>
      <c r="HO37" s="208"/>
      <c r="HP37" s="80"/>
      <c r="HQ37" s="209"/>
      <c r="HR37" s="207"/>
      <c r="HS37" s="207"/>
      <c r="HT37" s="77"/>
      <c r="HU37" s="210"/>
      <c r="HV37" s="207"/>
      <c r="HW37" s="207"/>
      <c r="HX37" s="211"/>
      <c r="HY37" s="26"/>
      <c r="HZ37" s="26"/>
      <c r="IA37" s="26"/>
      <c r="IB37" s="205"/>
      <c r="IC37" s="24"/>
      <c r="ID37" s="36"/>
      <c r="IE37" s="24"/>
      <c r="IF37" s="212"/>
      <c r="IG37" s="205"/>
      <c r="IH37" s="24"/>
      <c r="II37" s="6"/>
      <c r="IJ37" s="6"/>
      <c r="IK37" s="207"/>
      <c r="IL37" s="207"/>
      <c r="IM37" s="208"/>
      <c r="IN37" s="80"/>
      <c r="IO37" s="209"/>
      <c r="IP37" s="205"/>
      <c r="IR37" s="207"/>
      <c r="IS37" s="207"/>
      <c r="IT37" s="208"/>
      <c r="IU37" s="80"/>
      <c r="IV37" s="209"/>
      <c r="IW37" s="207"/>
      <c r="IX37" s="207"/>
      <c r="IY37" s="77"/>
      <c r="IZ37" s="210"/>
      <c r="JA37" s="207"/>
      <c r="JB37" s="207"/>
      <c r="JC37" s="211"/>
      <c r="JD37" s="26"/>
      <c r="JE37" s="26"/>
      <c r="JF37" s="26"/>
      <c r="JG37" s="205"/>
      <c r="JH37" s="24"/>
      <c r="JI37" s="36"/>
      <c r="JJ37" s="24"/>
      <c r="JK37" s="212"/>
      <c r="JL37" s="205"/>
      <c r="JM37" s="24"/>
      <c r="JN37" s="6"/>
      <c r="JO37" s="6"/>
      <c r="JP37" s="207"/>
      <c r="JQ37" s="207"/>
      <c r="JR37" s="208"/>
      <c r="JS37" s="80"/>
      <c r="JT37" s="209"/>
      <c r="JU37" s="205"/>
      <c r="JW37" s="207"/>
      <c r="JX37" s="207"/>
      <c r="JY37" s="208"/>
      <c r="JZ37" s="80"/>
      <c r="KA37" s="209"/>
      <c r="KB37" s="207"/>
      <c r="KC37" s="207"/>
      <c r="KD37" s="77"/>
      <c r="KE37" s="210"/>
      <c r="KF37" s="207"/>
      <c r="KG37" s="207"/>
      <c r="KH37" s="211"/>
      <c r="KI37" s="26"/>
      <c r="KJ37" s="26"/>
      <c r="KK37" s="26"/>
      <c r="KL37" s="205"/>
      <c r="KM37" s="24"/>
      <c r="KN37" s="36"/>
      <c r="KO37" s="24"/>
      <c r="KP37" s="212"/>
      <c r="KQ37" s="205"/>
      <c r="KR37" s="24"/>
      <c r="KS37" s="6"/>
      <c r="KT37" s="6"/>
      <c r="KU37" s="207"/>
      <c r="KV37" s="207"/>
      <c r="KW37" s="208"/>
      <c r="KX37" s="80"/>
      <c r="KY37" s="209"/>
      <c r="KZ37" s="205"/>
      <c r="LB37" s="207"/>
      <c r="LC37" s="207"/>
      <c r="LD37" s="208"/>
      <c r="LE37" s="80"/>
      <c r="LF37" s="209"/>
      <c r="LG37" s="207"/>
      <c r="LH37" s="207"/>
      <c r="LI37" s="77"/>
      <c r="LJ37" s="210"/>
      <c r="LK37" s="207"/>
      <c r="LL37" s="207"/>
      <c r="LM37" s="211"/>
      <c r="LN37" s="26"/>
      <c r="LO37" s="26"/>
      <c r="LP37" s="26"/>
      <c r="LQ37" s="205"/>
      <c r="LR37" s="24"/>
      <c r="LS37" s="36"/>
      <c r="LT37" s="24"/>
      <c r="LU37" s="212"/>
      <c r="LV37" s="205"/>
      <c r="LW37" s="24"/>
      <c r="LX37" s="6"/>
      <c r="LY37" s="6"/>
      <c r="LZ37" s="207"/>
      <c r="MA37" s="207"/>
      <c r="MB37" s="208"/>
      <c r="MC37" s="80"/>
      <c r="MD37" s="209"/>
      <c r="ME37" s="205"/>
      <c r="MG37" s="207"/>
      <c r="MH37" s="207"/>
      <c r="MI37" s="208"/>
      <c r="MJ37" s="80"/>
      <c r="MK37" s="209"/>
      <c r="ML37" s="207"/>
      <c r="MM37" s="207"/>
      <c r="MN37" s="77"/>
      <c r="MO37" s="210"/>
      <c r="MP37" s="207"/>
      <c r="MQ37" s="207"/>
      <c r="MR37" s="211"/>
      <c r="MS37" s="26"/>
      <c r="MT37" s="26"/>
      <c r="MU37" s="26"/>
      <c r="MV37" s="205"/>
      <c r="MW37" s="24"/>
      <c r="MX37" s="36"/>
      <c r="MY37" s="24"/>
      <c r="MZ37" s="212"/>
      <c r="NA37" s="205"/>
      <c r="NB37" s="24"/>
      <c r="NC37" s="6"/>
      <c r="ND37" s="6"/>
      <c r="NE37" s="207"/>
      <c r="NF37" s="207"/>
      <c r="NG37" s="208"/>
      <c r="NH37" s="80"/>
      <c r="NI37" s="209"/>
      <c r="NJ37" s="205"/>
      <c r="NL37" s="207"/>
      <c r="NM37" s="207"/>
      <c r="NN37" s="208"/>
      <c r="NO37" s="80"/>
      <c r="NP37" s="209"/>
      <c r="NQ37" s="207"/>
      <c r="NR37" s="207"/>
      <c r="NS37" s="77"/>
      <c r="NT37" s="210"/>
      <c r="NU37" s="207"/>
      <c r="NV37" s="207"/>
      <c r="NW37" s="211"/>
      <c r="NX37" s="26"/>
      <c r="NY37" s="26"/>
      <c r="NZ37" s="26"/>
      <c r="OA37" s="205"/>
      <c r="OB37" s="24"/>
      <c r="OC37" s="36"/>
      <c r="OD37" s="24"/>
      <c r="OE37" s="212"/>
      <c r="OF37" s="205"/>
      <c r="OG37" s="24"/>
      <c r="OH37" s="6"/>
      <c r="OI37" s="6"/>
      <c r="OJ37" s="207"/>
      <c r="OK37" s="207"/>
      <c r="OL37" s="208"/>
      <c r="OM37" s="80"/>
      <c r="ON37" s="209"/>
      <c r="OO37" s="205"/>
      <c r="OQ37" s="207"/>
      <c r="OR37" s="207"/>
      <c r="OS37" s="208"/>
      <c r="OT37" s="80"/>
      <c r="OU37" s="209"/>
      <c r="OV37" s="207"/>
      <c r="OW37" s="207"/>
      <c r="OX37" s="77"/>
      <c r="OY37" s="210"/>
      <c r="OZ37" s="207"/>
      <c r="PA37" s="207"/>
      <c r="PB37" s="211"/>
      <c r="PC37" s="26"/>
      <c r="PD37" s="26"/>
      <c r="PE37" s="26"/>
      <c r="PF37" s="205"/>
      <c r="PG37" s="24"/>
      <c r="PH37" s="36"/>
      <c r="PI37" s="24"/>
      <c r="PJ37" s="212"/>
      <c r="PK37" s="205"/>
      <c r="PL37" s="24"/>
      <c r="PM37" s="6"/>
      <c r="PN37" s="6"/>
      <c r="PO37" s="207"/>
      <c r="PP37" s="207"/>
      <c r="PQ37" s="208"/>
      <c r="PR37" s="80"/>
      <c r="PS37" s="209"/>
      <c r="PT37" s="205"/>
      <c r="PV37" s="207"/>
      <c r="PW37" s="207"/>
      <c r="PX37" s="208"/>
      <c r="PY37" s="80"/>
      <c r="PZ37" s="209"/>
      <c r="QA37" s="207"/>
      <c r="QB37" s="207"/>
      <c r="QC37" s="77"/>
      <c r="QD37" s="210"/>
      <c r="QE37" s="207"/>
      <c r="QF37" s="207"/>
      <c r="QG37" s="211"/>
      <c r="QH37" s="26"/>
      <c r="QI37" s="26"/>
      <c r="QJ37" s="26"/>
      <c r="QK37" s="205"/>
      <c r="QL37" s="24"/>
      <c r="QM37" s="36"/>
      <c r="QN37" s="24"/>
      <c r="QO37" s="212"/>
      <c r="QP37" s="205"/>
      <c r="QQ37" s="24"/>
      <c r="QR37" s="6"/>
      <c r="QS37" s="6"/>
      <c r="QT37" s="207"/>
      <c r="QU37" s="207"/>
      <c r="QV37" s="208"/>
      <c r="QW37" s="80"/>
      <c r="QX37" s="209"/>
      <c r="QY37" s="205"/>
      <c r="RA37" s="207"/>
      <c r="RB37" s="207"/>
      <c r="RC37" s="208"/>
      <c r="RD37" s="80"/>
      <c r="RE37" s="209"/>
      <c r="RF37" s="207"/>
      <c r="RG37" s="207"/>
      <c r="RH37" s="77"/>
      <c r="RI37" s="210"/>
      <c r="RJ37" s="207"/>
      <c r="RK37" s="207"/>
      <c r="RL37" s="211"/>
      <c r="RM37" s="26"/>
      <c r="RN37" s="26"/>
      <c r="RO37" s="26"/>
      <c r="RP37" s="205"/>
      <c r="RQ37" s="24"/>
      <c r="RR37" s="36"/>
      <c r="RS37" s="24"/>
      <c r="RT37" s="212"/>
      <c r="RU37" s="205"/>
      <c r="RV37" s="24"/>
      <c r="RW37" s="6"/>
      <c r="RX37" s="6"/>
      <c r="RY37" s="207"/>
      <c r="RZ37" s="207"/>
      <c r="SA37" s="208"/>
      <c r="SB37" s="80"/>
      <c r="SC37" s="209"/>
      <c r="SD37" s="205"/>
      <c r="SF37" s="207"/>
      <c r="SG37" s="207"/>
      <c r="SH37" s="208"/>
      <c r="SI37" s="80"/>
      <c r="SJ37" s="209"/>
      <c r="SK37" s="207"/>
      <c r="SL37" s="207"/>
      <c r="SM37" s="77"/>
      <c r="SN37" s="210"/>
      <c r="SO37" s="207"/>
      <c r="SP37" s="207"/>
      <c r="SQ37" s="211"/>
      <c r="SR37" s="26"/>
      <c r="SS37" s="26"/>
      <c r="ST37" s="26"/>
      <c r="SU37" s="205"/>
      <c r="SV37" s="24"/>
      <c r="SW37" s="36"/>
      <c r="SX37" s="24"/>
      <c r="SY37" s="212"/>
      <c r="SZ37" s="205"/>
      <c r="TA37" s="24"/>
      <c r="TB37" s="6"/>
      <c r="TC37" s="6"/>
      <c r="TD37" s="207"/>
      <c r="TE37" s="207"/>
      <c r="TF37" s="208"/>
      <c r="TG37" s="80"/>
      <c r="TH37" s="209"/>
      <c r="TI37" s="205"/>
      <c r="TK37" s="207"/>
      <c r="TL37" s="207"/>
      <c r="TM37" s="208"/>
      <c r="TN37" s="80"/>
      <c r="TO37" s="209"/>
      <c r="TP37" s="207"/>
      <c r="TQ37" s="207"/>
      <c r="TR37" s="77"/>
      <c r="TS37" s="210"/>
      <c r="TT37" s="207"/>
      <c r="TU37" s="207"/>
      <c r="TV37" s="211"/>
      <c r="TW37" s="26"/>
      <c r="TX37" s="26"/>
      <c r="TY37" s="26"/>
      <c r="TZ37" s="205"/>
      <c r="UA37" s="24"/>
      <c r="UB37" s="36"/>
      <c r="UC37" s="24"/>
      <c r="UD37" s="212"/>
      <c r="UE37" s="205"/>
      <c r="UF37" s="24"/>
      <c r="UG37" s="6"/>
      <c r="UH37" s="6"/>
      <c r="UI37" s="207"/>
      <c r="UJ37" s="207"/>
      <c r="UK37" s="208"/>
      <c r="UL37" s="80"/>
      <c r="UM37" s="209"/>
      <c r="UN37" s="205"/>
      <c r="UP37" s="207"/>
      <c r="UQ37" s="207"/>
      <c r="UR37" s="208"/>
      <c r="US37" s="80"/>
      <c r="UT37" s="209"/>
      <c r="UU37" s="207"/>
      <c r="UV37" s="207"/>
      <c r="UW37" s="77"/>
      <c r="UX37" s="210"/>
      <c r="UY37" s="207"/>
      <c r="UZ37" s="207"/>
      <c r="VA37" s="211"/>
      <c r="VB37" s="26"/>
      <c r="VC37" s="26"/>
      <c r="VD37" s="26"/>
      <c r="VE37" s="205"/>
      <c r="VF37" s="24"/>
      <c r="VG37" s="36"/>
      <c r="VH37" s="24"/>
      <c r="VI37" s="212"/>
      <c r="VJ37" s="205"/>
      <c r="VK37" s="24"/>
      <c r="VL37" s="6"/>
      <c r="VM37" s="6"/>
      <c r="VN37" s="207"/>
      <c r="VO37" s="207"/>
      <c r="VP37" s="208"/>
      <c r="VQ37" s="80"/>
      <c r="VR37" s="209"/>
      <c r="VS37" s="205"/>
      <c r="VU37" s="207"/>
      <c r="VV37" s="207"/>
      <c r="VW37" s="208"/>
      <c r="VX37" s="80"/>
      <c r="VY37" s="209"/>
      <c r="VZ37" s="207"/>
      <c r="WA37" s="207"/>
      <c r="WB37" s="77"/>
      <c r="WC37" s="210"/>
      <c r="WD37" s="207"/>
      <c r="WE37" s="207"/>
      <c r="WF37" s="211"/>
      <c r="WG37" s="26"/>
      <c r="WH37" s="26"/>
      <c r="WI37" s="26"/>
      <c r="WJ37" s="205"/>
      <c r="WK37" s="24"/>
      <c r="WL37" s="36"/>
      <c r="WM37" s="24"/>
      <c r="WN37" s="212"/>
      <c r="WO37" s="205"/>
      <c r="WP37" s="24"/>
      <c r="WQ37" s="6"/>
      <c r="WR37" s="6"/>
      <c r="WS37" s="207"/>
      <c r="WT37" s="207"/>
      <c r="WU37" s="208"/>
      <c r="WV37" s="80"/>
      <c r="WW37" s="209"/>
      <c r="WX37" s="205"/>
      <c r="WZ37" s="207"/>
      <c r="XA37" s="207"/>
      <c r="XB37" s="208"/>
      <c r="XC37" s="80"/>
      <c r="XD37" s="209"/>
      <c r="XE37" s="207"/>
      <c r="XF37" s="207"/>
      <c r="XG37" s="77"/>
      <c r="XH37" s="210"/>
      <c r="XI37" s="207"/>
      <c r="XJ37" s="207"/>
      <c r="XK37" s="211"/>
      <c r="XL37" s="26"/>
      <c r="XM37" s="26"/>
      <c r="XN37" s="26"/>
      <c r="XO37" s="205"/>
      <c r="XP37" s="24"/>
      <c r="XQ37" s="36"/>
      <c r="XR37" s="24"/>
      <c r="XS37" s="212"/>
      <c r="XT37" s="205"/>
      <c r="XU37" s="24"/>
      <c r="XV37" s="6"/>
      <c r="XW37" s="6"/>
      <c r="XX37" s="207"/>
      <c r="XY37" s="207"/>
      <c r="XZ37" s="208"/>
      <c r="YA37" s="80"/>
      <c r="YB37" s="209"/>
      <c r="YC37" s="205"/>
      <c r="YE37" s="207"/>
      <c r="YF37" s="207"/>
      <c r="YG37" s="208"/>
      <c r="YH37" s="80"/>
      <c r="YI37" s="209"/>
      <c r="YJ37" s="207"/>
      <c r="YK37" s="207"/>
      <c r="YL37" s="77"/>
      <c r="YM37" s="210"/>
      <c r="YN37" s="207"/>
      <c r="YO37" s="207"/>
      <c r="YP37" s="211"/>
      <c r="YQ37" s="26"/>
      <c r="YR37" s="26"/>
      <c r="YS37" s="26"/>
      <c r="YT37" s="205"/>
      <c r="YU37" s="24"/>
      <c r="YV37" s="36"/>
      <c r="YW37" s="24"/>
      <c r="YX37" s="212"/>
      <c r="YY37" s="205"/>
      <c r="YZ37" s="24"/>
      <c r="ZA37" s="6"/>
      <c r="ZB37" s="6"/>
      <c r="ZC37" s="207"/>
      <c r="ZD37" s="207"/>
      <c r="ZE37" s="208"/>
      <c r="ZF37" s="80"/>
      <c r="ZG37" s="209"/>
      <c r="ZH37" s="205"/>
      <c r="ZJ37" s="207"/>
      <c r="ZK37" s="207"/>
      <c r="ZL37" s="208"/>
      <c r="ZM37" s="80"/>
      <c r="ZN37" s="209"/>
      <c r="ZO37" s="207"/>
      <c r="ZP37" s="207"/>
      <c r="ZQ37" s="77"/>
      <c r="ZR37" s="210"/>
      <c r="ZS37" s="207"/>
      <c r="ZT37" s="207"/>
      <c r="ZU37" s="211"/>
      <c r="ZV37" s="26"/>
      <c r="ZW37" s="26"/>
      <c r="ZX37" s="26"/>
      <c r="ZY37" s="205"/>
      <c r="ZZ37" s="24"/>
      <c r="AAA37" s="36"/>
      <c r="AAB37" s="24"/>
      <c r="AAC37" s="212"/>
      <c r="AAD37" s="205"/>
      <c r="AAE37" s="24"/>
      <c r="AAF37" s="6"/>
      <c r="AAG37" s="6"/>
      <c r="AAH37" s="207"/>
      <c r="AAI37" s="207"/>
      <c r="AAJ37" s="208"/>
      <c r="AAK37" s="80"/>
      <c r="AAL37" s="209"/>
      <c r="AAM37" s="205"/>
      <c r="AAO37" s="207"/>
      <c r="AAP37" s="207"/>
      <c r="AAQ37" s="208"/>
      <c r="AAR37" s="80"/>
      <c r="AAS37" s="209"/>
      <c r="AAT37" s="207"/>
      <c r="AAU37" s="207"/>
      <c r="AAV37" s="77"/>
      <c r="AAW37" s="210"/>
      <c r="AAX37" s="207"/>
      <c r="AAY37" s="207"/>
      <c r="AAZ37" s="211"/>
      <c r="ABA37" s="26"/>
      <c r="ABB37" s="26"/>
      <c r="ABC37" s="26"/>
      <c r="ABD37" s="205"/>
      <c r="ABE37" s="24"/>
      <c r="ABF37" s="36"/>
      <c r="ABG37" s="24"/>
      <c r="ABH37" s="212"/>
      <c r="ABI37" s="205"/>
      <c r="ABJ37" s="24"/>
      <c r="ABK37" s="6"/>
      <c r="ABL37" s="6"/>
      <c r="ABM37" s="207"/>
      <c r="ABN37" s="207"/>
      <c r="ABO37" s="208"/>
      <c r="ABP37" s="80"/>
      <c r="ABQ37" s="209"/>
      <c r="ABR37" s="205"/>
      <c r="ABT37" s="207"/>
      <c r="ABU37" s="207"/>
      <c r="ABV37" s="208"/>
      <c r="ABW37" s="80"/>
      <c r="ABX37" s="209"/>
      <c r="ABY37" s="207"/>
      <c r="ABZ37" s="207"/>
      <c r="ACA37" s="77"/>
      <c r="ACB37" s="210"/>
      <c r="ACC37" s="207"/>
      <c r="ACD37" s="207"/>
      <c r="ACE37" s="211"/>
      <c r="ACF37" s="26"/>
      <c r="ACG37" s="26"/>
      <c r="ACH37" s="26"/>
      <c r="ACI37" s="205"/>
      <c r="ACJ37" s="24"/>
      <c r="ACK37" s="36"/>
      <c r="ACL37" s="24"/>
      <c r="ACM37" s="212"/>
      <c r="ACN37" s="205"/>
      <c r="ACO37" s="24"/>
      <c r="ACP37" s="6"/>
      <c r="ACQ37" s="6"/>
      <c r="ACR37" s="207"/>
      <c r="ACS37" s="207"/>
      <c r="ACT37" s="208"/>
      <c r="ACU37" s="80"/>
      <c r="ACV37" s="209"/>
      <c r="ACW37" s="205"/>
      <c r="ACY37" s="207"/>
      <c r="ACZ37" s="207"/>
      <c r="ADA37" s="208"/>
      <c r="ADB37" s="80"/>
      <c r="ADC37" s="209"/>
      <c r="ADD37" s="207"/>
      <c r="ADE37" s="207"/>
      <c r="ADF37" s="77"/>
      <c r="ADG37" s="210"/>
      <c r="ADH37" s="207"/>
      <c r="ADI37" s="207"/>
      <c r="ADJ37" s="211"/>
      <c r="ADK37" s="26"/>
      <c r="ADL37" s="26"/>
      <c r="ADM37" s="26"/>
      <c r="ADN37" s="205"/>
      <c r="ADO37" s="24"/>
      <c r="ADP37" s="36"/>
      <c r="ADQ37" s="24"/>
      <c r="ADR37" s="212"/>
      <c r="ADS37" s="205"/>
      <c r="ADT37" s="24"/>
      <c r="ADU37" s="6"/>
      <c r="ADV37" s="6"/>
      <c r="ADW37" s="207"/>
      <c r="ADX37" s="207"/>
      <c r="ADY37" s="208"/>
      <c r="ADZ37" s="80"/>
      <c r="AEA37" s="209"/>
      <c r="AEB37" s="205"/>
      <c r="AED37" s="207"/>
      <c r="AEE37" s="207"/>
      <c r="AEF37" s="208"/>
      <c r="AEG37" s="80"/>
      <c r="AEH37" s="209"/>
      <c r="AEI37" s="207"/>
      <c r="AEJ37" s="207"/>
      <c r="AEK37" s="77"/>
      <c r="AEL37" s="210"/>
      <c r="AEM37" s="207"/>
      <c r="AEN37" s="207"/>
      <c r="AEO37" s="211"/>
      <c r="AEP37" s="26"/>
      <c r="AEQ37" s="26"/>
      <c r="AER37" s="26"/>
      <c r="AES37" s="205"/>
      <c r="AET37" s="24"/>
      <c r="AEU37" s="36"/>
      <c r="AEV37" s="24"/>
      <c r="AEW37" s="212"/>
      <c r="AEX37" s="205"/>
      <c r="AEY37" s="24"/>
      <c r="AEZ37" s="6"/>
      <c r="AFA37" s="6"/>
      <c r="AFB37" s="207"/>
      <c r="AFC37" s="207"/>
      <c r="AFD37" s="208"/>
      <c r="AFE37" s="80"/>
      <c r="AFF37" s="209"/>
      <c r="AFG37" s="205"/>
      <c r="AFI37" s="207"/>
      <c r="AFJ37" s="207"/>
      <c r="AFK37" s="208"/>
      <c r="AFL37" s="80"/>
      <c r="AFM37" s="209"/>
      <c r="AFN37" s="207"/>
      <c r="AFO37" s="207"/>
      <c r="AFP37" s="77"/>
      <c r="AFQ37" s="210"/>
      <c r="AFR37" s="207"/>
      <c r="AFS37" s="207"/>
      <c r="AFT37" s="211"/>
      <c r="AFU37" s="26"/>
      <c r="AFV37" s="26"/>
      <c r="AFW37" s="26"/>
      <c r="AFX37" s="205"/>
      <c r="AFY37" s="24"/>
      <c r="AFZ37" s="36"/>
      <c r="AGA37" s="24"/>
      <c r="AGB37" s="212"/>
      <c r="AGC37" s="205"/>
      <c r="AGD37" s="24"/>
      <c r="AGE37" s="6"/>
      <c r="AGF37" s="6"/>
      <c r="AGG37" s="207"/>
      <c r="AGH37" s="207"/>
      <c r="AGI37" s="208"/>
      <c r="AGJ37" s="80"/>
      <c r="AGK37" s="209"/>
      <c r="AGL37" s="205"/>
      <c r="AGN37" s="207"/>
      <c r="AGO37" s="207"/>
      <c r="AGP37" s="208"/>
      <c r="AGQ37" s="80"/>
      <c r="AGR37" s="209"/>
      <c r="AGS37" s="207"/>
      <c r="AGT37" s="207"/>
      <c r="AGU37" s="77"/>
      <c r="AGV37" s="210"/>
      <c r="AGW37" s="207"/>
      <c r="AGX37" s="207"/>
      <c r="AGY37" s="211"/>
      <c r="AGZ37" s="26"/>
      <c r="AHA37" s="26"/>
      <c r="AHB37" s="26"/>
      <c r="AHC37" s="205"/>
      <c r="AHD37" s="24"/>
      <c r="AHE37" s="36"/>
      <c r="AHF37" s="24"/>
      <c r="AHG37" s="212"/>
      <c r="AHH37" s="205"/>
      <c r="AHI37" s="24"/>
      <c r="AHJ37" s="6"/>
      <c r="AHK37" s="6"/>
      <c r="AHL37" s="207"/>
      <c r="AHM37" s="207"/>
      <c r="AHN37" s="208"/>
      <c r="AHO37" s="80"/>
      <c r="AHP37" s="209"/>
      <c r="AHQ37" s="205"/>
      <c r="AHS37" s="207"/>
      <c r="AHT37" s="207"/>
      <c r="AHU37" s="208"/>
      <c r="AHV37" s="80"/>
      <c r="AHW37" s="209"/>
      <c r="AHX37" s="207"/>
      <c r="AHY37" s="207"/>
      <c r="AHZ37" s="77"/>
      <c r="AIA37" s="210"/>
      <c r="AIB37" s="207"/>
      <c r="AIC37" s="207"/>
      <c r="AID37" s="211"/>
      <c r="AIE37" s="26"/>
      <c r="AIF37" s="26"/>
      <c r="AIG37" s="26"/>
      <c r="AIH37" s="205"/>
      <c r="AII37" s="24"/>
      <c r="AIJ37" s="36"/>
      <c r="AIK37" s="24"/>
      <c r="AIL37" s="212"/>
      <c r="AIM37" s="205"/>
      <c r="AIN37" s="24"/>
      <c r="AIO37" s="6"/>
      <c r="AIP37" s="6"/>
      <c r="AIQ37" s="207"/>
      <c r="AIR37" s="207"/>
      <c r="AIS37" s="208"/>
      <c r="AIT37" s="80"/>
      <c r="AIU37" s="209"/>
      <c r="AIV37" s="205"/>
      <c r="AIX37" s="207"/>
      <c r="AIY37" s="207"/>
      <c r="AIZ37" s="208"/>
      <c r="AJA37" s="80"/>
      <c r="AJB37" s="209"/>
      <c r="AJC37" s="207"/>
      <c r="AJD37" s="207"/>
      <c r="AJE37" s="77"/>
      <c r="AJF37" s="210"/>
      <c r="AJG37" s="207"/>
      <c r="AJH37" s="207"/>
      <c r="AJI37" s="211"/>
      <c r="AJJ37" s="26"/>
      <c r="AJK37" s="26"/>
      <c r="AJL37" s="26"/>
      <c r="AJM37" s="205"/>
      <c r="AJN37" s="24"/>
      <c r="AJO37" s="36"/>
      <c r="AJP37" s="24"/>
      <c r="AJQ37" s="212"/>
      <c r="AJR37" s="205"/>
      <c r="AJS37" s="24"/>
      <c r="AJT37" s="6"/>
      <c r="AJU37" s="6"/>
      <c r="AJV37" s="207"/>
      <c r="AJW37" s="207"/>
      <c r="AJX37" s="208"/>
      <c r="AJY37" s="80"/>
      <c r="AJZ37" s="209"/>
      <c r="AKA37" s="205"/>
      <c r="AKC37" s="207"/>
      <c r="AKD37" s="207"/>
      <c r="AKE37" s="208"/>
      <c r="AKF37" s="80"/>
      <c r="AKG37" s="209"/>
      <c r="AKH37" s="207"/>
      <c r="AKI37" s="207"/>
      <c r="AKJ37" s="77"/>
      <c r="AKK37" s="210"/>
      <c r="AKL37" s="207"/>
      <c r="AKM37" s="207"/>
      <c r="AKN37" s="211"/>
      <c r="AKO37" s="26"/>
      <c r="AKP37" s="26"/>
      <c r="AKQ37" s="26"/>
      <c r="AKR37" s="205"/>
      <c r="AKS37" s="24"/>
      <c r="AKT37" s="36"/>
      <c r="AKU37" s="24"/>
      <c r="AKV37" s="212"/>
      <c r="AKW37" s="205"/>
      <c r="AKX37" s="24"/>
      <c r="AKY37" s="6"/>
      <c r="AKZ37" s="6"/>
      <c r="ALA37" s="207"/>
      <c r="ALB37" s="207"/>
      <c r="ALC37" s="208"/>
      <c r="ALD37" s="80"/>
      <c r="ALE37" s="209"/>
      <c r="ALF37" s="205"/>
      <c r="ALH37" s="207"/>
      <c r="ALI37" s="207"/>
      <c r="ALJ37" s="208"/>
      <c r="ALK37" s="80"/>
      <c r="ALL37" s="209"/>
      <c r="ALM37" s="207"/>
      <c r="ALN37" s="207"/>
      <c r="ALO37" s="77"/>
      <c r="ALP37" s="210"/>
      <c r="ALQ37" s="207"/>
      <c r="ALR37" s="207"/>
      <c r="ALS37" s="211"/>
      <c r="ALT37" s="26"/>
      <c r="ALU37" s="26"/>
      <c r="ALV37" s="26"/>
      <c r="ALW37" s="205"/>
      <c r="ALX37" s="24"/>
      <c r="ALY37" s="36"/>
      <c r="ALZ37" s="24"/>
      <c r="AMA37" s="212"/>
      <c r="AMB37" s="205"/>
      <c r="AMC37" s="24"/>
      <c r="AMD37" s="6"/>
      <c r="AME37" s="6"/>
      <c r="AMF37" s="207"/>
      <c r="AMG37" s="207"/>
      <c r="AMH37" s="208"/>
      <c r="AMI37" s="80"/>
      <c r="AMJ37" s="209"/>
      <c r="AMK37" s="205"/>
      <c r="AMM37" s="207"/>
      <c r="AMN37" s="207"/>
      <c r="AMO37" s="208"/>
      <c r="AMP37" s="80"/>
      <c r="AMQ37" s="209"/>
      <c r="AMR37" s="207"/>
      <c r="AMS37" s="207"/>
      <c r="AMT37" s="77"/>
      <c r="AMU37" s="210"/>
      <c r="AMV37" s="207"/>
      <c r="AMW37" s="207"/>
      <c r="AMX37" s="211"/>
      <c r="AMY37" s="26"/>
      <c r="AMZ37" s="26"/>
      <c r="ANA37" s="26"/>
      <c r="ANB37" s="205"/>
      <c r="ANC37" s="24"/>
      <c r="AND37" s="36"/>
      <c r="ANE37" s="24"/>
      <c r="ANF37" s="212"/>
      <c r="ANG37" s="205"/>
      <c r="ANH37" s="24"/>
      <c r="ANI37" s="6"/>
      <c r="ANJ37" s="6"/>
      <c r="ANK37" s="207"/>
      <c r="ANL37" s="207"/>
      <c r="ANM37" s="208"/>
      <c r="ANN37" s="80"/>
      <c r="ANO37" s="209"/>
      <c r="ANP37" s="205"/>
      <c r="ANR37" s="207"/>
      <c r="ANS37" s="207"/>
      <c r="ANT37" s="208"/>
      <c r="ANU37" s="80"/>
      <c r="ANV37" s="209"/>
      <c r="ANW37" s="207"/>
      <c r="ANX37" s="207"/>
      <c r="ANY37" s="77"/>
      <c r="ANZ37" s="210"/>
      <c r="AOA37" s="207"/>
      <c r="AOB37" s="207"/>
      <c r="AOC37" s="211"/>
      <c r="AOD37" s="26"/>
      <c r="AOE37" s="26"/>
      <c r="AOF37" s="26"/>
      <c r="AOG37" s="205"/>
      <c r="AOH37" s="24"/>
      <c r="AOI37" s="36"/>
      <c r="AOJ37" s="24"/>
      <c r="AOK37" s="212"/>
      <c r="AOL37" s="205"/>
      <c r="AOM37" s="24"/>
      <c r="AON37" s="6"/>
      <c r="AOO37" s="6"/>
      <c r="AOP37" s="207"/>
      <c r="AOQ37" s="207"/>
      <c r="AOR37" s="208"/>
      <c r="AOS37" s="80"/>
      <c r="AOT37" s="209"/>
      <c r="AOU37" s="205"/>
      <c r="AOW37" s="207"/>
      <c r="AOX37" s="207"/>
      <c r="AOY37" s="208"/>
      <c r="AOZ37" s="80"/>
      <c r="APA37" s="209"/>
      <c r="APB37" s="207"/>
      <c r="APC37" s="207"/>
      <c r="APD37" s="77"/>
      <c r="APE37" s="210"/>
      <c r="APF37" s="207"/>
      <c r="APG37" s="207"/>
      <c r="APH37" s="211"/>
      <c r="API37" s="26"/>
      <c r="APJ37" s="26"/>
      <c r="APK37" s="26"/>
      <c r="APL37" s="205"/>
      <c r="APM37" s="24"/>
      <c r="APN37" s="36"/>
      <c r="APO37" s="24"/>
      <c r="APP37" s="212"/>
      <c r="APQ37" s="205"/>
      <c r="APR37" s="24"/>
      <c r="APS37" s="6"/>
      <c r="APT37" s="6"/>
      <c r="APU37" s="207"/>
      <c r="APV37" s="207"/>
      <c r="APW37" s="208"/>
      <c r="APX37" s="80"/>
      <c r="APY37" s="209"/>
      <c r="APZ37" s="205"/>
      <c r="AQB37" s="207"/>
      <c r="AQC37" s="207"/>
      <c r="AQD37" s="208"/>
      <c r="AQE37" s="80"/>
      <c r="AQF37" s="209"/>
      <c r="AQG37" s="207"/>
      <c r="AQH37" s="207"/>
      <c r="AQI37" s="77"/>
      <c r="AQJ37" s="210"/>
      <c r="AQK37" s="207"/>
      <c r="AQL37" s="207"/>
      <c r="AQM37" s="211"/>
      <c r="AQN37" s="26"/>
      <c r="AQO37" s="26"/>
      <c r="AQP37" s="26"/>
      <c r="AQQ37" s="205"/>
      <c r="AQR37" s="24"/>
      <c r="AQS37" s="36"/>
      <c r="AQT37" s="24"/>
      <c r="AQU37" s="212"/>
      <c r="AQV37" s="205"/>
      <c r="AQW37" s="24"/>
      <c r="AQX37" s="6"/>
      <c r="AQY37" s="6"/>
      <c r="AQZ37" s="207"/>
      <c r="ARA37" s="207"/>
      <c r="ARB37" s="208"/>
      <c r="ARC37" s="80"/>
      <c r="ARD37" s="209"/>
      <c r="ARE37" s="205"/>
      <c r="ARG37" s="207"/>
      <c r="ARH37" s="207"/>
      <c r="ARI37" s="208"/>
      <c r="ARJ37" s="80"/>
      <c r="ARK37" s="209"/>
      <c r="ARL37" s="207"/>
      <c r="ARM37" s="207"/>
      <c r="ARN37" s="77"/>
      <c r="ARO37" s="210"/>
      <c r="ARP37" s="207"/>
      <c r="ARQ37" s="207"/>
      <c r="ARR37" s="211"/>
      <c r="ARS37" s="26"/>
      <c r="ART37" s="26"/>
      <c r="ARU37" s="26"/>
      <c r="ARV37" s="205"/>
      <c r="ARW37" s="24"/>
      <c r="ARX37" s="36"/>
      <c r="ARY37" s="24"/>
      <c r="ARZ37" s="212"/>
      <c r="ASA37" s="205"/>
      <c r="ASB37" s="24"/>
      <c r="ASC37" s="6"/>
      <c r="ASD37" s="6"/>
      <c r="ASE37" s="207"/>
      <c r="ASF37" s="207"/>
      <c r="ASG37" s="208"/>
      <c r="ASH37" s="80"/>
      <c r="ASI37" s="209"/>
      <c r="ASJ37" s="205"/>
      <c r="ASL37" s="207"/>
      <c r="ASM37" s="207"/>
      <c r="ASN37" s="208"/>
      <c r="ASO37" s="80"/>
      <c r="ASP37" s="209"/>
      <c r="ASQ37" s="207"/>
      <c r="ASR37" s="207"/>
      <c r="ASS37" s="77"/>
      <c r="AST37" s="210"/>
      <c r="ASU37" s="207"/>
      <c r="ASV37" s="207"/>
      <c r="ASW37" s="211"/>
      <c r="ASX37" s="26"/>
      <c r="ASY37" s="26"/>
      <c r="ASZ37" s="26"/>
      <c r="ATA37" s="205"/>
      <c r="ATB37" s="24"/>
      <c r="ATC37" s="36"/>
      <c r="ATD37" s="24"/>
      <c r="ATE37" s="212"/>
      <c r="ATF37" s="205"/>
      <c r="ATG37" s="24"/>
      <c r="ATH37" s="6"/>
      <c r="ATI37" s="6"/>
      <c r="ATJ37" s="207"/>
      <c r="ATK37" s="207"/>
      <c r="ATL37" s="208"/>
      <c r="ATM37" s="80"/>
      <c r="ATN37" s="209"/>
      <c r="ATO37" s="205"/>
      <c r="ATQ37" s="207"/>
      <c r="ATR37" s="207"/>
      <c r="ATS37" s="208"/>
      <c r="ATT37" s="80"/>
      <c r="ATU37" s="209"/>
      <c r="ATV37" s="207"/>
      <c r="ATW37" s="207"/>
      <c r="ATX37" s="77"/>
      <c r="ATY37" s="210"/>
      <c r="ATZ37" s="207"/>
      <c r="AUA37" s="207"/>
      <c r="AUB37" s="211"/>
      <c r="AUC37" s="26"/>
      <c r="AUD37" s="26"/>
      <c r="AUE37" s="26"/>
      <c r="AUF37" s="205"/>
      <c r="AUG37" s="24"/>
      <c r="AUH37" s="36"/>
      <c r="AUI37" s="24"/>
      <c r="AUJ37" s="212"/>
      <c r="AUK37" s="205"/>
      <c r="AUL37" s="24"/>
      <c r="AUM37" s="6"/>
      <c r="AUN37" s="6"/>
      <c r="AUO37" s="207"/>
      <c r="AUP37" s="207"/>
      <c r="AUQ37" s="208"/>
      <c r="AUR37" s="80"/>
      <c r="AUS37" s="209"/>
      <c r="AUT37" s="205"/>
      <c r="AUV37" s="207"/>
      <c r="AUW37" s="207"/>
      <c r="AUX37" s="208"/>
      <c r="AUY37" s="80"/>
      <c r="AUZ37" s="209"/>
      <c r="AVA37" s="207"/>
      <c r="AVB37" s="207"/>
      <c r="AVC37" s="77"/>
      <c r="AVD37" s="210"/>
      <c r="AVE37" s="207"/>
      <c r="AVF37" s="207"/>
      <c r="AVG37" s="211"/>
      <c r="AVH37" s="26"/>
      <c r="AVI37" s="26"/>
      <c r="AVJ37" s="26"/>
      <c r="AVK37" s="205"/>
      <c r="AVL37" s="24"/>
      <c r="AVM37" s="36"/>
      <c r="AVN37" s="24"/>
      <c r="AVO37" s="212"/>
      <c r="AVP37" s="205"/>
      <c r="AVQ37" s="24"/>
      <c r="AVR37" s="6"/>
      <c r="AVS37" s="6"/>
      <c r="AVT37" s="207"/>
      <c r="AVU37" s="207"/>
      <c r="AVV37" s="208"/>
      <c r="AVW37" s="80"/>
      <c r="AVX37" s="209"/>
      <c r="AVY37" s="205"/>
      <c r="AWA37" s="207"/>
      <c r="AWB37" s="207"/>
      <c r="AWC37" s="208"/>
      <c r="AWD37" s="80"/>
      <c r="AWE37" s="209"/>
      <c r="AWF37" s="207"/>
      <c r="AWG37" s="207"/>
      <c r="AWH37" s="77"/>
      <c r="AWI37" s="210"/>
      <c r="AWJ37" s="207"/>
      <c r="AWK37" s="207"/>
      <c r="AWL37" s="211"/>
      <c r="AWM37" s="26"/>
      <c r="AWN37" s="26"/>
      <c r="AWO37" s="26"/>
      <c r="AWP37" s="205"/>
      <c r="AWQ37" s="24"/>
      <c r="AWR37" s="36"/>
      <c r="AWS37" s="24"/>
      <c r="AWT37" s="212"/>
      <c r="AWU37" s="205"/>
      <c r="AWV37" s="24"/>
      <c r="AWW37" s="6"/>
      <c r="AWX37" s="6"/>
      <c r="AWY37" s="207"/>
      <c r="AWZ37" s="207"/>
      <c r="AXA37" s="208"/>
      <c r="AXB37" s="80"/>
      <c r="AXC37" s="209"/>
      <c r="AXD37" s="205"/>
      <c r="AXF37" s="207"/>
      <c r="AXG37" s="207"/>
      <c r="AXH37" s="208"/>
      <c r="AXI37" s="80"/>
      <c r="AXJ37" s="209"/>
      <c r="AXK37" s="207"/>
      <c r="AXL37" s="207"/>
      <c r="AXM37" s="77"/>
      <c r="AXN37" s="210"/>
      <c r="AXO37" s="207"/>
      <c r="AXP37" s="207"/>
      <c r="AXQ37" s="211"/>
      <c r="AXR37" s="26"/>
      <c r="AXS37" s="26"/>
      <c r="AXT37" s="26"/>
      <c r="AXU37" s="205"/>
      <c r="AXV37" s="24"/>
      <c r="AXW37" s="36"/>
      <c r="AXX37" s="24"/>
      <c r="AXY37" s="212"/>
      <c r="AXZ37" s="205"/>
      <c r="AYA37" s="24"/>
      <c r="AYB37" s="6"/>
      <c r="AYC37" s="6"/>
      <c r="AYD37" s="207"/>
      <c r="AYE37" s="207"/>
      <c r="AYF37" s="208"/>
      <c r="AYG37" s="80"/>
      <c r="AYH37" s="209"/>
      <c r="AYI37" s="205"/>
      <c r="AYK37" s="207"/>
      <c r="AYL37" s="207"/>
      <c r="AYM37" s="208"/>
      <c r="AYN37" s="80"/>
      <c r="AYO37" s="209"/>
      <c r="AYP37" s="207"/>
      <c r="AYQ37" s="207"/>
      <c r="AYR37" s="77"/>
      <c r="AYS37" s="210"/>
      <c r="AYT37" s="207"/>
      <c r="AYU37" s="207"/>
      <c r="AYV37" s="211"/>
      <c r="AYW37" s="26"/>
      <c r="AYX37" s="26"/>
      <c r="AYY37" s="26"/>
      <c r="AYZ37" s="205"/>
      <c r="AZA37" s="24"/>
      <c r="AZB37" s="36"/>
      <c r="AZC37" s="24"/>
      <c r="AZD37" s="212"/>
      <c r="AZE37" s="205"/>
      <c r="AZF37" s="24"/>
      <c r="AZG37" s="6"/>
      <c r="AZH37" s="6"/>
      <c r="AZI37" s="207"/>
      <c r="AZJ37" s="207"/>
      <c r="AZK37" s="208"/>
      <c r="AZL37" s="80"/>
      <c r="AZM37" s="209"/>
      <c r="AZN37" s="205"/>
      <c r="AZP37" s="207"/>
      <c r="AZQ37" s="207"/>
      <c r="AZR37" s="208"/>
      <c r="AZS37" s="80"/>
      <c r="AZT37" s="209"/>
      <c r="AZU37" s="207"/>
      <c r="AZV37" s="207"/>
      <c r="AZW37" s="77"/>
      <c r="AZX37" s="210"/>
      <c r="AZY37" s="207"/>
      <c r="AZZ37" s="207"/>
      <c r="BAA37" s="211"/>
      <c r="BAB37" s="26"/>
      <c r="BAC37" s="26"/>
      <c r="BAD37" s="26"/>
      <c r="BAE37" s="205"/>
      <c r="BAF37" s="24"/>
      <c r="BAG37" s="36"/>
      <c r="BAH37" s="24"/>
      <c r="BAI37" s="212"/>
      <c r="BAJ37" s="205"/>
      <c r="BAK37" s="24"/>
      <c r="BAL37" s="6"/>
      <c r="BAM37" s="6"/>
      <c r="BAN37" s="207"/>
      <c r="BAO37" s="207"/>
      <c r="BAP37" s="208"/>
      <c r="BAQ37" s="80"/>
      <c r="BAR37" s="209"/>
      <c r="BAS37" s="205"/>
      <c r="BAU37" s="207"/>
      <c r="BAV37" s="207"/>
      <c r="BAW37" s="208"/>
      <c r="BAX37" s="80"/>
      <c r="BAY37" s="209"/>
      <c r="BAZ37" s="207"/>
      <c r="BBA37" s="207"/>
      <c r="BBB37" s="77"/>
      <c r="BBC37" s="210"/>
      <c r="BBD37" s="207"/>
      <c r="BBE37" s="207"/>
      <c r="BBF37" s="211"/>
      <c r="BBG37" s="26"/>
      <c r="BBH37" s="26"/>
      <c r="BBI37" s="26"/>
      <c r="BBJ37" s="205"/>
      <c r="BBK37" s="24"/>
      <c r="BBL37" s="36"/>
      <c r="BBM37" s="24"/>
      <c r="BBN37" s="212"/>
      <c r="BBO37" s="205"/>
      <c r="BBP37" s="24"/>
      <c r="BBQ37" s="6"/>
      <c r="BBR37" s="6"/>
      <c r="BBS37" s="207"/>
      <c r="BBT37" s="207"/>
      <c r="BBU37" s="208"/>
      <c r="BBV37" s="80"/>
      <c r="BBW37" s="209"/>
      <c r="BBX37" s="205"/>
      <c r="BBZ37" s="207"/>
      <c r="BCA37" s="207"/>
      <c r="BCB37" s="208"/>
      <c r="BCC37" s="80"/>
      <c r="BCD37" s="209"/>
      <c r="BCE37" s="207"/>
      <c r="BCF37" s="207"/>
      <c r="BCG37" s="77"/>
      <c r="BCH37" s="210"/>
      <c r="BCI37" s="207"/>
      <c r="BCJ37" s="207"/>
      <c r="BCK37" s="211"/>
      <c r="BCL37" s="26"/>
      <c r="BCM37" s="26"/>
      <c r="BCN37" s="26"/>
      <c r="BCO37" s="205"/>
      <c r="BCP37" s="24"/>
      <c r="BCQ37" s="36"/>
      <c r="BCR37" s="24"/>
      <c r="BCS37" s="212"/>
      <c r="BCT37" s="205"/>
      <c r="BCU37" s="24"/>
      <c r="BCV37" s="6"/>
      <c r="BCW37" s="6"/>
      <c r="BCX37" s="207"/>
      <c r="BCY37" s="207"/>
      <c r="BCZ37" s="208"/>
      <c r="BDA37" s="80"/>
      <c r="BDB37" s="209"/>
      <c r="BDC37" s="205"/>
      <c r="BDE37" s="207"/>
      <c r="BDF37" s="207"/>
      <c r="BDG37" s="208"/>
      <c r="BDH37" s="80"/>
      <c r="BDI37" s="209"/>
      <c r="BDJ37" s="207"/>
      <c r="BDK37" s="207"/>
      <c r="BDL37" s="77"/>
      <c r="BDM37" s="210"/>
      <c r="BDN37" s="207"/>
      <c r="BDO37" s="207"/>
      <c r="BDP37" s="211"/>
      <c r="BDQ37" s="26"/>
      <c r="BDR37" s="26"/>
      <c r="BDS37" s="26"/>
      <c r="BDT37" s="205"/>
      <c r="BDU37" s="24"/>
      <c r="BDV37" s="36"/>
      <c r="BDW37" s="24"/>
      <c r="BDX37" s="212"/>
      <c r="BDY37" s="205"/>
      <c r="BDZ37" s="24"/>
      <c r="BEA37" s="6"/>
      <c r="BEB37" s="6"/>
      <c r="BEC37" s="207"/>
      <c r="BED37" s="207"/>
      <c r="BEE37" s="208"/>
      <c r="BEF37" s="80"/>
      <c r="BEG37" s="209"/>
      <c r="BEH37" s="205"/>
      <c r="BEJ37" s="207"/>
      <c r="BEK37" s="207"/>
      <c r="BEL37" s="208"/>
      <c r="BEM37" s="80"/>
      <c r="BEN37" s="209"/>
      <c r="BEO37" s="207"/>
      <c r="BEP37" s="207"/>
      <c r="BEQ37" s="77"/>
      <c r="BER37" s="210"/>
      <c r="BES37" s="207"/>
      <c r="BET37" s="207"/>
      <c r="BEU37" s="211"/>
      <c r="BEV37" s="26"/>
      <c r="BEW37" s="26"/>
      <c r="BEX37" s="26"/>
      <c r="BEY37" s="205"/>
      <c r="BEZ37" s="24"/>
      <c r="BFA37" s="36"/>
      <c r="BFB37" s="24"/>
      <c r="BFC37" s="212"/>
      <c r="BFD37" s="205"/>
      <c r="BFE37" s="24"/>
      <c r="BFF37" s="6"/>
      <c r="BFG37" s="6"/>
      <c r="BFH37" s="207"/>
      <c r="BFI37" s="207"/>
      <c r="BFJ37" s="208"/>
      <c r="BFK37" s="80"/>
      <c r="BFL37" s="209"/>
      <c r="BFM37" s="205"/>
      <c r="BFO37" s="207"/>
      <c r="BFP37" s="207"/>
      <c r="BFQ37" s="208"/>
      <c r="BFR37" s="80"/>
      <c r="BFS37" s="209"/>
      <c r="BFT37" s="207"/>
      <c r="BFU37" s="207"/>
      <c r="BFV37" s="77"/>
      <c r="BFW37" s="210"/>
      <c r="BFX37" s="207"/>
      <c r="BFY37" s="207"/>
      <c r="BFZ37" s="211"/>
      <c r="BGA37" s="26"/>
      <c r="BGB37" s="26"/>
      <c r="BGC37" s="26"/>
      <c r="BGD37" s="205"/>
      <c r="BGE37" s="24"/>
      <c r="BGF37" s="36"/>
      <c r="BGG37" s="24"/>
      <c r="BGH37" s="212"/>
      <c r="BGI37" s="205"/>
      <c r="BGJ37" s="24"/>
      <c r="BGK37" s="6"/>
      <c r="BGL37" s="6"/>
      <c r="BGM37" s="207"/>
      <c r="BGN37" s="207"/>
      <c r="BGO37" s="208"/>
      <c r="BGP37" s="80"/>
      <c r="BGQ37" s="209"/>
      <c r="BGR37" s="205"/>
      <c r="BGT37" s="207"/>
      <c r="BGU37" s="207"/>
      <c r="BGV37" s="208"/>
      <c r="BGW37" s="80"/>
      <c r="BGX37" s="209"/>
      <c r="BGY37" s="207"/>
      <c r="BGZ37" s="207"/>
      <c r="BHA37" s="77"/>
      <c r="BHB37" s="210"/>
      <c r="BHC37" s="207"/>
      <c r="BHD37" s="207"/>
      <c r="BHE37" s="211"/>
      <c r="BHF37" s="26"/>
      <c r="BHG37" s="26"/>
      <c r="BHH37" s="26"/>
      <c r="BHI37" s="205"/>
      <c r="BHJ37" s="24"/>
      <c r="BHK37" s="36"/>
      <c r="BHL37" s="24"/>
      <c r="BHM37" s="212"/>
      <c r="BHN37" s="205"/>
      <c r="BHO37" s="24"/>
      <c r="BHP37" s="6"/>
      <c r="BHQ37" s="6"/>
      <c r="BHR37" s="207"/>
      <c r="BHS37" s="207"/>
      <c r="BHT37" s="208"/>
      <c r="BHU37" s="80"/>
      <c r="BHV37" s="209"/>
      <c r="BHW37" s="205"/>
      <c r="BHY37" s="207"/>
      <c r="BHZ37" s="207"/>
      <c r="BIA37" s="208"/>
      <c r="BIB37" s="80"/>
      <c r="BIC37" s="209"/>
      <c r="BID37" s="207"/>
      <c r="BIE37" s="207"/>
      <c r="BIF37" s="77"/>
      <c r="BIG37" s="210"/>
      <c r="BIH37" s="207"/>
      <c r="BII37" s="207"/>
      <c r="BIJ37" s="211"/>
      <c r="BIK37" s="26"/>
      <c r="BIL37" s="26"/>
      <c r="BIM37" s="26"/>
      <c r="BIN37" s="205"/>
      <c r="BIO37" s="24"/>
      <c r="BIP37" s="36"/>
      <c r="BIQ37" s="24"/>
      <c r="BIR37" s="212"/>
      <c r="BIS37" s="205"/>
      <c r="BIT37" s="24"/>
      <c r="BIU37" s="6"/>
      <c r="BIV37" s="6"/>
      <c r="BIW37" s="207"/>
      <c r="BIX37" s="207"/>
      <c r="BIY37" s="208"/>
      <c r="BIZ37" s="80"/>
      <c r="BJA37" s="209"/>
      <c r="BJB37" s="205"/>
      <c r="BJD37" s="207"/>
      <c r="BJE37" s="207"/>
      <c r="BJF37" s="208"/>
      <c r="BJG37" s="80"/>
      <c r="BJH37" s="209"/>
      <c r="BJI37" s="207"/>
      <c r="BJJ37" s="207"/>
      <c r="BJK37" s="77"/>
      <c r="BJL37" s="210"/>
      <c r="BJM37" s="207"/>
      <c r="BJN37" s="207"/>
      <c r="BJO37" s="211"/>
      <c r="BJP37" s="26"/>
      <c r="BJQ37" s="26"/>
      <c r="BJR37" s="26"/>
      <c r="BJS37" s="205"/>
      <c r="BJT37" s="24"/>
      <c r="BJU37" s="36"/>
      <c r="BJV37" s="24"/>
      <c r="BJW37" s="212"/>
      <c r="BJX37" s="205"/>
      <c r="BJY37" s="24"/>
      <c r="BJZ37" s="6"/>
      <c r="BKA37" s="6"/>
      <c r="BKB37" s="207"/>
      <c r="BKC37" s="207"/>
      <c r="BKD37" s="208"/>
      <c r="BKE37" s="80"/>
      <c r="BKF37" s="209"/>
      <c r="BKG37" s="205"/>
      <c r="BKI37" s="207"/>
      <c r="BKJ37" s="207"/>
      <c r="BKK37" s="208"/>
      <c r="BKL37" s="80"/>
      <c r="BKM37" s="209"/>
      <c r="BKN37" s="207"/>
      <c r="BKO37" s="207"/>
      <c r="BKP37" s="77"/>
      <c r="BKQ37" s="210"/>
      <c r="BKR37" s="207"/>
      <c r="BKS37" s="207"/>
      <c r="BKT37" s="211"/>
      <c r="BKU37" s="26"/>
      <c r="BKV37" s="26"/>
      <c r="BKW37" s="26"/>
      <c r="BKX37" s="205"/>
      <c r="BKY37" s="24"/>
      <c r="BKZ37" s="36"/>
      <c r="BLA37" s="24"/>
      <c r="BLB37" s="212"/>
      <c r="BLC37" s="205"/>
      <c r="BLD37" s="24"/>
      <c r="BLE37" s="6"/>
      <c r="BLF37" s="6"/>
      <c r="BLG37" s="207"/>
      <c r="BLH37" s="207"/>
      <c r="BLI37" s="208"/>
      <c r="BLJ37" s="80"/>
      <c r="BLK37" s="209"/>
      <c r="BLL37" s="205"/>
      <c r="BLN37" s="207"/>
      <c r="BLO37" s="207"/>
      <c r="BLP37" s="208"/>
      <c r="BLQ37" s="80"/>
      <c r="BLR37" s="209"/>
      <c r="BLS37" s="207"/>
      <c r="BLT37" s="207"/>
      <c r="BLU37" s="77"/>
      <c r="BLV37" s="210"/>
      <c r="BLW37" s="207"/>
      <c r="BLX37" s="207"/>
      <c r="BLY37" s="211"/>
      <c r="BLZ37" s="26"/>
      <c r="BMA37" s="26"/>
      <c r="BMB37" s="26"/>
      <c r="BMC37" s="205"/>
      <c r="BMD37" s="24"/>
      <c r="BME37" s="36"/>
      <c r="BMF37" s="24"/>
      <c r="BMG37" s="212"/>
      <c r="BMH37" s="205"/>
      <c r="BMI37" s="24"/>
      <c r="BMJ37" s="6"/>
      <c r="BMK37" s="6"/>
      <c r="BML37" s="207"/>
      <c r="BMM37" s="207"/>
      <c r="BMN37" s="208"/>
      <c r="BMO37" s="80"/>
      <c r="BMP37" s="209"/>
      <c r="BMQ37" s="205"/>
      <c r="BMS37" s="207"/>
      <c r="BMT37" s="207"/>
      <c r="BMU37" s="208"/>
      <c r="BMV37" s="80"/>
      <c r="BMW37" s="209"/>
      <c r="BMX37" s="207"/>
      <c r="BMY37" s="207"/>
      <c r="BMZ37" s="77"/>
      <c r="BNA37" s="210"/>
      <c r="BNB37" s="207"/>
      <c r="BNC37" s="207"/>
      <c r="BND37" s="211"/>
      <c r="BNE37" s="26"/>
      <c r="BNF37" s="26"/>
      <c r="BNG37" s="26"/>
      <c r="BNH37" s="205"/>
      <c r="BNI37" s="24"/>
      <c r="BNJ37" s="36"/>
      <c r="BNK37" s="24"/>
      <c r="BNL37" s="212"/>
      <c r="BNM37" s="205"/>
      <c r="BNN37" s="24"/>
      <c r="BNO37" s="6"/>
      <c r="BNP37" s="6"/>
      <c r="BNQ37" s="207"/>
      <c r="BNR37" s="207"/>
      <c r="BNS37" s="208"/>
      <c r="BNT37" s="80"/>
      <c r="BNU37" s="209"/>
      <c r="BNV37" s="205"/>
      <c r="BNX37" s="207"/>
      <c r="BNY37" s="207"/>
      <c r="BNZ37" s="208"/>
      <c r="BOA37" s="80"/>
      <c r="BOB37" s="209"/>
      <c r="BOC37" s="207"/>
      <c r="BOD37" s="207"/>
      <c r="BOE37" s="77"/>
      <c r="BOF37" s="210"/>
      <c r="BOG37" s="207"/>
      <c r="BOH37" s="207"/>
      <c r="BOI37" s="211"/>
      <c r="BOJ37" s="26"/>
      <c r="BOK37" s="26"/>
      <c r="BOL37" s="26"/>
      <c r="BOM37" s="205"/>
      <c r="BON37" s="24"/>
      <c r="BOO37" s="36"/>
      <c r="BOP37" s="24"/>
      <c r="BOQ37" s="212"/>
      <c r="BOR37" s="205"/>
      <c r="BOS37" s="24"/>
      <c r="BOT37" s="6"/>
      <c r="BOU37" s="6"/>
      <c r="BOV37" s="207"/>
      <c r="BOW37" s="207"/>
      <c r="BOX37" s="208"/>
      <c r="BOY37" s="80"/>
      <c r="BOZ37" s="209"/>
      <c r="BPA37" s="205"/>
      <c r="BPC37" s="207"/>
      <c r="BPD37" s="207"/>
      <c r="BPE37" s="208"/>
      <c r="BPF37" s="80"/>
      <c r="BPG37" s="209"/>
      <c r="BPH37" s="207"/>
      <c r="BPI37" s="207"/>
      <c r="BPJ37" s="77"/>
      <c r="BPK37" s="210"/>
      <c r="BPL37" s="207"/>
      <c r="BPM37" s="207"/>
      <c r="BPN37" s="211"/>
      <c r="BPO37" s="26"/>
      <c r="BPP37" s="26"/>
      <c r="BPQ37" s="26"/>
      <c r="BPR37" s="205"/>
      <c r="BPS37" s="24"/>
      <c r="BPT37" s="36"/>
      <c r="BPU37" s="24"/>
      <c r="BPV37" s="212"/>
      <c r="BPW37" s="205"/>
      <c r="BPX37" s="24"/>
      <c r="BPY37" s="6"/>
      <c r="BPZ37" s="6"/>
      <c r="BQA37" s="207"/>
      <c r="BQB37" s="207"/>
      <c r="BQC37" s="208"/>
      <c r="BQD37" s="80"/>
      <c r="BQE37" s="209"/>
      <c r="BQF37" s="205"/>
      <c r="BQH37" s="207"/>
      <c r="BQI37" s="207"/>
      <c r="BQJ37" s="208"/>
      <c r="BQK37" s="80"/>
      <c r="BQL37" s="209"/>
      <c r="BQM37" s="207"/>
      <c r="BQN37" s="207"/>
      <c r="BQO37" s="77"/>
      <c r="BQP37" s="210"/>
      <c r="BQQ37" s="207"/>
      <c r="BQR37" s="207"/>
      <c r="BQS37" s="211"/>
      <c r="BQT37" s="26"/>
      <c r="BQU37" s="26"/>
      <c r="BQV37" s="26"/>
      <c r="BQW37" s="205"/>
      <c r="BQX37" s="24"/>
      <c r="BQY37" s="36"/>
      <c r="BQZ37" s="24"/>
      <c r="BRA37" s="212"/>
      <c r="BRB37" s="205"/>
      <c r="BRC37" s="24"/>
      <c r="BRD37" s="6"/>
      <c r="BRE37" s="6"/>
      <c r="BRF37" s="207"/>
      <c r="BRG37" s="207"/>
      <c r="BRH37" s="208"/>
      <c r="BRI37" s="80"/>
      <c r="BRJ37" s="209"/>
      <c r="BRK37" s="205"/>
      <c r="BRM37" s="207"/>
      <c r="BRN37" s="207"/>
      <c r="BRO37" s="208"/>
      <c r="BRP37" s="80"/>
      <c r="BRQ37" s="209"/>
      <c r="BRR37" s="207"/>
      <c r="BRS37" s="207"/>
      <c r="BRT37" s="77"/>
      <c r="BRU37" s="210"/>
      <c r="BRV37" s="207"/>
      <c r="BRW37" s="207"/>
      <c r="BRX37" s="211"/>
      <c r="BRY37" s="26"/>
      <c r="BRZ37" s="26"/>
      <c r="BSA37" s="26"/>
      <c r="BSB37" s="205"/>
      <c r="BSC37" s="24"/>
      <c r="BSD37" s="36"/>
      <c r="BSE37" s="24"/>
      <c r="BSF37" s="212"/>
      <c r="BSG37" s="205"/>
      <c r="BSH37" s="24"/>
      <c r="BSI37" s="6"/>
      <c r="BSJ37" s="6"/>
      <c r="BSK37" s="207"/>
      <c r="BSL37" s="207"/>
      <c r="BSM37" s="208"/>
      <c r="BSN37" s="80"/>
      <c r="BSO37" s="209"/>
      <c r="BSP37" s="205"/>
      <c r="BSR37" s="207"/>
      <c r="BSS37" s="207"/>
      <c r="BST37" s="208"/>
      <c r="BSU37" s="80"/>
      <c r="BSV37" s="209"/>
      <c r="BSW37" s="207"/>
      <c r="BSX37" s="207"/>
      <c r="BSY37" s="77"/>
      <c r="BSZ37" s="210"/>
      <c r="BTA37" s="207"/>
      <c r="BTB37" s="207"/>
      <c r="BTC37" s="211"/>
      <c r="BTD37" s="26"/>
      <c r="BTE37" s="26"/>
      <c r="BTF37" s="26"/>
      <c r="BTG37" s="205"/>
      <c r="BTH37" s="24"/>
      <c r="BTI37" s="36"/>
      <c r="BTJ37" s="24"/>
      <c r="BTK37" s="212"/>
      <c r="BTL37" s="205"/>
      <c r="BTM37" s="24"/>
      <c r="BTN37" s="6"/>
      <c r="BTO37" s="6"/>
      <c r="BTP37" s="207"/>
      <c r="BTQ37" s="207"/>
      <c r="BTR37" s="208"/>
      <c r="BTS37" s="80"/>
      <c r="BTT37" s="209"/>
      <c r="BTU37" s="205"/>
      <c r="BTW37" s="207"/>
      <c r="BTX37" s="207"/>
      <c r="BTY37" s="208"/>
      <c r="BTZ37" s="80"/>
      <c r="BUA37" s="209"/>
      <c r="BUB37" s="207"/>
      <c r="BUC37" s="207"/>
      <c r="BUD37" s="77"/>
      <c r="BUE37" s="210"/>
      <c r="BUF37" s="207"/>
      <c r="BUG37" s="207"/>
      <c r="BUH37" s="211"/>
      <c r="BUI37" s="26"/>
      <c r="BUJ37" s="26"/>
      <c r="BUK37" s="26"/>
      <c r="BUL37" s="205"/>
      <c r="BUM37" s="24"/>
      <c r="BUN37" s="36"/>
      <c r="BUO37" s="24"/>
      <c r="BUP37" s="212"/>
      <c r="BUQ37" s="205"/>
      <c r="BUR37" s="24"/>
      <c r="BUS37" s="6"/>
      <c r="BUT37" s="6"/>
      <c r="BUU37" s="207"/>
      <c r="BUV37" s="207"/>
      <c r="BUW37" s="208"/>
      <c r="BUX37" s="80"/>
      <c r="BUY37" s="209"/>
      <c r="BUZ37" s="205"/>
      <c r="BVB37" s="207"/>
      <c r="BVC37" s="207"/>
      <c r="BVD37" s="208"/>
      <c r="BVE37" s="80"/>
      <c r="BVF37" s="209"/>
      <c r="BVG37" s="207"/>
      <c r="BVH37" s="207"/>
      <c r="BVI37" s="77"/>
      <c r="BVJ37" s="210"/>
      <c r="BVK37" s="207"/>
      <c r="BVL37" s="207"/>
      <c r="BVM37" s="211"/>
      <c r="BVN37" s="26"/>
      <c r="BVO37" s="26"/>
      <c r="BVP37" s="26"/>
      <c r="BVQ37" s="205"/>
      <c r="BVR37" s="24"/>
      <c r="BVS37" s="36"/>
      <c r="BVT37" s="24"/>
      <c r="BVU37" s="212"/>
      <c r="BVV37" s="205"/>
      <c r="BVW37" s="24"/>
      <c r="BVX37" s="6"/>
      <c r="BVY37" s="6"/>
      <c r="BVZ37" s="207"/>
      <c r="BWA37" s="207"/>
      <c r="BWB37" s="208"/>
      <c r="BWC37" s="80"/>
      <c r="BWD37" s="209"/>
      <c r="BWE37" s="205"/>
      <c r="BWG37" s="207"/>
      <c r="BWH37" s="207"/>
      <c r="BWI37" s="208"/>
      <c r="BWJ37" s="80"/>
      <c r="BWK37" s="209"/>
      <c r="BWL37" s="207"/>
      <c r="BWM37" s="207"/>
      <c r="BWN37" s="77"/>
      <c r="BWO37" s="210"/>
      <c r="BWP37" s="207"/>
      <c r="BWQ37" s="207"/>
      <c r="BWR37" s="211"/>
      <c r="BWS37" s="26"/>
      <c r="BWT37" s="26"/>
      <c r="BWU37" s="26"/>
      <c r="BWV37" s="205"/>
      <c r="BWW37" s="24"/>
      <c r="BWX37" s="36"/>
      <c r="BWY37" s="24"/>
      <c r="BWZ37" s="212"/>
      <c r="BXA37" s="205"/>
      <c r="BXB37" s="24"/>
      <c r="BXC37" s="6"/>
      <c r="BXD37" s="6"/>
      <c r="BXE37" s="207"/>
      <c r="BXF37" s="207"/>
      <c r="BXG37" s="208"/>
      <c r="BXH37" s="80"/>
      <c r="BXI37" s="209"/>
      <c r="BXJ37" s="205"/>
      <c r="BXL37" s="207"/>
      <c r="BXM37" s="207"/>
      <c r="BXN37" s="208"/>
      <c r="BXO37" s="80"/>
      <c r="BXP37" s="209"/>
      <c r="BXQ37" s="207"/>
      <c r="BXR37" s="207"/>
      <c r="BXS37" s="77"/>
      <c r="BXT37" s="210"/>
      <c r="BXU37" s="207"/>
      <c r="BXV37" s="207"/>
      <c r="BXW37" s="211"/>
      <c r="BXX37" s="26"/>
      <c r="BXY37" s="26"/>
      <c r="BXZ37" s="26"/>
      <c r="BYA37" s="205"/>
      <c r="BYB37" s="24"/>
      <c r="BYC37" s="36"/>
      <c r="BYD37" s="24"/>
      <c r="BYE37" s="212"/>
      <c r="BYF37" s="205"/>
      <c r="BYG37" s="24"/>
      <c r="BYH37" s="6"/>
      <c r="BYI37" s="6"/>
      <c r="BYJ37" s="207"/>
      <c r="BYK37" s="207"/>
      <c r="BYL37" s="208"/>
      <c r="BYM37" s="80"/>
      <c r="BYN37" s="209"/>
      <c r="BYO37" s="205"/>
      <c r="BYQ37" s="207"/>
      <c r="BYR37" s="207"/>
      <c r="BYS37" s="208"/>
      <c r="BYT37" s="80"/>
      <c r="BYU37" s="209"/>
      <c r="BYV37" s="207"/>
      <c r="BYW37" s="207"/>
      <c r="BYX37" s="77"/>
      <c r="BYY37" s="210"/>
      <c r="BYZ37" s="207"/>
      <c r="BZA37" s="207"/>
      <c r="BZB37" s="211"/>
      <c r="BZC37" s="26"/>
      <c r="BZD37" s="26"/>
      <c r="BZE37" s="26"/>
      <c r="BZF37" s="205"/>
      <c r="BZG37" s="24"/>
      <c r="BZH37" s="36"/>
      <c r="BZI37" s="24"/>
      <c r="BZJ37" s="212"/>
      <c r="BZK37" s="205"/>
      <c r="BZL37" s="24"/>
      <c r="BZM37" s="6"/>
      <c r="BZN37" s="6"/>
      <c r="BZO37" s="207"/>
      <c r="BZP37" s="207"/>
      <c r="BZQ37" s="208"/>
      <c r="BZR37" s="80"/>
      <c r="BZS37" s="209"/>
      <c r="BZT37" s="205"/>
      <c r="BZV37" s="207"/>
      <c r="BZW37" s="207"/>
      <c r="BZX37" s="208"/>
      <c r="BZY37" s="80"/>
      <c r="BZZ37" s="209"/>
      <c r="CAA37" s="207"/>
      <c r="CAB37" s="207"/>
      <c r="CAC37" s="77"/>
      <c r="CAD37" s="210"/>
      <c r="CAE37" s="207"/>
      <c r="CAF37" s="207"/>
      <c r="CAG37" s="211"/>
      <c r="CAH37" s="26"/>
      <c r="CAI37" s="26"/>
      <c r="CAJ37" s="26"/>
      <c r="CAK37" s="205"/>
      <c r="CAL37" s="24"/>
      <c r="CAM37" s="36"/>
      <c r="CAN37" s="24"/>
      <c r="CAO37" s="212"/>
      <c r="CAP37" s="205"/>
      <c r="CAQ37" s="24"/>
      <c r="CAR37" s="6"/>
      <c r="CAS37" s="6"/>
      <c r="CAT37" s="207"/>
      <c r="CAU37" s="207"/>
      <c r="CAV37" s="208"/>
      <c r="CAW37" s="80"/>
      <c r="CAX37" s="209"/>
      <c r="CAY37" s="205"/>
      <c r="CBA37" s="207"/>
      <c r="CBB37" s="207"/>
      <c r="CBC37" s="208"/>
      <c r="CBD37" s="80"/>
      <c r="CBE37" s="209"/>
      <c r="CBF37" s="207"/>
      <c r="CBG37" s="207"/>
      <c r="CBH37" s="77"/>
      <c r="CBI37" s="210"/>
      <c r="CBJ37" s="207"/>
      <c r="CBK37" s="207"/>
      <c r="CBL37" s="211"/>
      <c r="CBM37" s="26"/>
      <c r="CBN37" s="26"/>
      <c r="CBO37" s="26"/>
      <c r="CBP37" s="205"/>
      <c r="CBQ37" s="24"/>
      <c r="CBR37" s="36"/>
      <c r="CBS37" s="24"/>
      <c r="CBT37" s="212"/>
      <c r="CBU37" s="205"/>
      <c r="CBV37" s="24"/>
      <c r="CBW37" s="6"/>
      <c r="CBX37" s="6"/>
      <c r="CBY37" s="207"/>
      <c r="CBZ37" s="207"/>
      <c r="CCA37" s="208"/>
      <c r="CCB37" s="80"/>
      <c r="CCC37" s="209"/>
      <c r="CCD37" s="205"/>
      <c r="CCF37" s="207"/>
      <c r="CCG37" s="207"/>
      <c r="CCH37" s="208"/>
      <c r="CCI37" s="80"/>
      <c r="CCJ37" s="209"/>
      <c r="CCK37" s="207"/>
      <c r="CCL37" s="207"/>
      <c r="CCM37" s="77"/>
      <c r="CCN37" s="210"/>
      <c r="CCO37" s="207"/>
      <c r="CCP37" s="207"/>
      <c r="CCQ37" s="211"/>
      <c r="CCR37" s="26"/>
      <c r="CCS37" s="26"/>
      <c r="CCT37" s="26"/>
      <c r="CCU37" s="205"/>
      <c r="CCV37" s="24"/>
      <c r="CCW37" s="36"/>
      <c r="CCX37" s="24"/>
      <c r="CCY37" s="212"/>
      <c r="CCZ37" s="205"/>
      <c r="CDA37" s="24"/>
      <c r="CDB37" s="6"/>
      <c r="CDC37" s="6"/>
      <c r="CDD37" s="207"/>
      <c r="CDE37" s="207"/>
      <c r="CDF37" s="208"/>
      <c r="CDG37" s="80"/>
      <c r="CDH37" s="209"/>
      <c r="CDI37" s="205"/>
      <c r="CDK37" s="207"/>
      <c r="CDL37" s="207"/>
      <c r="CDM37" s="208"/>
      <c r="CDN37" s="80"/>
      <c r="CDO37" s="209"/>
      <c r="CDP37" s="207"/>
      <c r="CDQ37" s="207"/>
      <c r="CDR37" s="77"/>
      <c r="CDS37" s="210"/>
      <c r="CDT37" s="207"/>
      <c r="CDU37" s="207"/>
      <c r="CDV37" s="211"/>
      <c r="CDW37" s="26"/>
      <c r="CDX37" s="26"/>
      <c r="CDY37" s="26"/>
      <c r="CDZ37" s="205"/>
      <c r="CEA37" s="24"/>
      <c r="CEB37" s="36"/>
      <c r="CEC37" s="24"/>
      <c r="CED37" s="212"/>
      <c r="CEE37" s="205"/>
      <c r="CEF37" s="24"/>
      <c r="CEG37" s="6"/>
      <c r="CEH37" s="6"/>
      <c r="CEI37" s="207"/>
      <c r="CEJ37" s="207"/>
      <c r="CEK37" s="208"/>
      <c r="CEL37" s="80"/>
      <c r="CEM37" s="209"/>
      <c r="CEN37" s="205"/>
      <c r="CEP37" s="207"/>
      <c r="CEQ37" s="207"/>
      <c r="CER37" s="208"/>
      <c r="CES37" s="80"/>
      <c r="CET37" s="209"/>
      <c r="CEU37" s="207"/>
      <c r="CEV37" s="207"/>
      <c r="CEW37" s="77"/>
      <c r="CEX37" s="210"/>
      <c r="CEY37" s="207"/>
      <c r="CEZ37" s="207"/>
      <c r="CFA37" s="211"/>
      <c r="CFB37" s="26"/>
      <c r="CFC37" s="26"/>
      <c r="CFD37" s="26"/>
      <c r="CFE37" s="205"/>
      <c r="CFF37" s="24"/>
      <c r="CFG37" s="36"/>
      <c r="CFH37" s="24"/>
      <c r="CFI37" s="212"/>
      <c r="CFJ37" s="205"/>
      <c r="CFK37" s="24"/>
      <c r="CFL37" s="6"/>
      <c r="CFM37" s="6"/>
      <c r="CFN37" s="207"/>
      <c r="CFO37" s="207"/>
      <c r="CFP37" s="208"/>
      <c r="CFQ37" s="80"/>
      <c r="CFR37" s="209"/>
      <c r="CFS37" s="205"/>
      <c r="CFU37" s="207"/>
      <c r="CFV37" s="207"/>
      <c r="CFW37" s="208"/>
      <c r="CFX37" s="80"/>
      <c r="CFY37" s="209"/>
      <c r="CFZ37" s="207"/>
      <c r="CGA37" s="207"/>
      <c r="CGB37" s="77"/>
      <c r="CGC37" s="210"/>
      <c r="CGD37" s="207"/>
      <c r="CGE37" s="207"/>
      <c r="CGF37" s="211"/>
      <c r="CGG37" s="26"/>
      <c r="CGH37" s="26"/>
      <c r="CGI37" s="26"/>
      <c r="CGJ37" s="205"/>
      <c r="CGK37" s="24"/>
      <c r="CGL37" s="36"/>
      <c r="CGM37" s="24"/>
      <c r="CGN37" s="212"/>
      <c r="CGO37" s="205"/>
      <c r="CGP37" s="24"/>
      <c r="CGQ37" s="6"/>
      <c r="CGR37" s="6"/>
      <c r="CGS37" s="207"/>
      <c r="CGT37" s="207"/>
      <c r="CGU37" s="208"/>
      <c r="CGV37" s="80"/>
      <c r="CGW37" s="209"/>
      <c r="CGX37" s="205"/>
      <c r="CGZ37" s="207"/>
      <c r="CHA37" s="207"/>
      <c r="CHB37" s="208"/>
      <c r="CHC37" s="80"/>
      <c r="CHD37" s="209"/>
      <c r="CHE37" s="207"/>
      <c r="CHF37" s="207"/>
      <c r="CHG37" s="77"/>
      <c r="CHH37" s="210"/>
      <c r="CHI37" s="207"/>
      <c r="CHJ37" s="207"/>
      <c r="CHK37" s="211"/>
      <c r="CHL37" s="26"/>
      <c r="CHM37" s="26"/>
      <c r="CHN37" s="26"/>
      <c r="CHO37" s="205"/>
      <c r="CHP37" s="24"/>
      <c r="CHQ37" s="36"/>
      <c r="CHR37" s="24"/>
      <c r="CHS37" s="212"/>
      <c r="CHT37" s="205"/>
      <c r="CHU37" s="24"/>
      <c r="CHV37" s="6"/>
      <c r="CHW37" s="6"/>
      <c r="CHX37" s="207"/>
      <c r="CHY37" s="207"/>
      <c r="CHZ37" s="208"/>
      <c r="CIA37" s="80"/>
      <c r="CIB37" s="209"/>
      <c r="CIC37" s="205"/>
      <c r="CIE37" s="207"/>
      <c r="CIF37" s="207"/>
      <c r="CIG37" s="208"/>
      <c r="CIH37" s="80"/>
      <c r="CII37" s="209"/>
      <c r="CIJ37" s="207"/>
      <c r="CIK37" s="207"/>
      <c r="CIL37" s="77"/>
      <c r="CIM37" s="210"/>
      <c r="CIN37" s="207"/>
      <c r="CIO37" s="207"/>
      <c r="CIP37" s="211"/>
      <c r="CIQ37" s="26"/>
      <c r="CIR37" s="26"/>
      <c r="CIS37" s="26"/>
      <c r="CIT37" s="205"/>
      <c r="CIU37" s="24"/>
      <c r="CIV37" s="36"/>
      <c r="CIW37" s="24"/>
      <c r="CIX37" s="212"/>
      <c r="CIY37" s="205"/>
      <c r="CIZ37" s="24"/>
      <c r="CJA37" s="6"/>
      <c r="CJB37" s="6"/>
      <c r="CJC37" s="207"/>
      <c r="CJD37" s="207"/>
      <c r="CJE37" s="208"/>
      <c r="CJF37" s="80"/>
      <c r="CJG37" s="209"/>
      <c r="CJH37" s="205"/>
      <c r="CJJ37" s="207"/>
      <c r="CJK37" s="207"/>
      <c r="CJL37" s="208"/>
      <c r="CJM37" s="80"/>
      <c r="CJN37" s="209"/>
      <c r="CJO37" s="207"/>
      <c r="CJP37" s="207"/>
      <c r="CJQ37" s="77"/>
      <c r="CJR37" s="210"/>
      <c r="CJS37" s="207"/>
      <c r="CJT37" s="207"/>
      <c r="CJU37" s="211"/>
      <c r="CJV37" s="26"/>
      <c r="CJW37" s="26"/>
      <c r="CJX37" s="26"/>
      <c r="CJY37" s="205"/>
      <c r="CJZ37" s="24"/>
      <c r="CKA37" s="36"/>
      <c r="CKB37" s="24"/>
      <c r="CKC37" s="212"/>
      <c r="CKD37" s="205"/>
      <c r="CKE37" s="24"/>
      <c r="CKF37" s="6"/>
      <c r="CKG37" s="6"/>
      <c r="CKH37" s="207"/>
      <c r="CKI37" s="207"/>
      <c r="CKJ37" s="208"/>
      <c r="CKK37" s="80"/>
      <c r="CKL37" s="209"/>
      <c r="CKM37" s="205"/>
      <c r="CKO37" s="207"/>
      <c r="CKP37" s="207"/>
      <c r="CKQ37" s="208"/>
      <c r="CKR37" s="80"/>
      <c r="CKS37" s="209"/>
      <c r="CKT37" s="207"/>
      <c r="CKU37" s="207"/>
      <c r="CKV37" s="77"/>
      <c r="CKW37" s="210"/>
      <c r="CKX37" s="207"/>
      <c r="CKY37" s="207"/>
      <c r="CKZ37" s="211"/>
      <c r="CLA37" s="26"/>
      <c r="CLB37" s="26"/>
      <c r="CLC37" s="26"/>
      <c r="CLD37" s="205"/>
      <c r="CLE37" s="24"/>
      <c r="CLF37" s="36"/>
      <c r="CLG37" s="24"/>
      <c r="CLH37" s="212"/>
      <c r="CLI37" s="205"/>
      <c r="CLJ37" s="24"/>
      <c r="CLK37" s="6"/>
      <c r="CLL37" s="6"/>
      <c r="CLM37" s="207"/>
      <c r="CLN37" s="207"/>
      <c r="CLO37" s="208"/>
      <c r="CLP37" s="80"/>
      <c r="CLQ37" s="209"/>
      <c r="CLR37" s="205"/>
      <c r="CLT37" s="207"/>
      <c r="CLU37" s="207"/>
      <c r="CLV37" s="208"/>
      <c r="CLW37" s="80"/>
      <c r="CLX37" s="209"/>
      <c r="CLY37" s="207"/>
      <c r="CLZ37" s="207"/>
      <c r="CMA37" s="77"/>
      <c r="CMB37" s="210"/>
      <c r="CMC37" s="207"/>
      <c r="CMD37" s="207"/>
      <c r="CME37" s="211"/>
      <c r="CMF37" s="26"/>
      <c r="CMG37" s="26"/>
      <c r="CMH37" s="26"/>
      <c r="CMI37" s="205"/>
      <c r="CMJ37" s="24"/>
      <c r="CMK37" s="36"/>
      <c r="CML37" s="24"/>
      <c r="CMM37" s="212"/>
      <c r="CMN37" s="205"/>
      <c r="CMO37" s="24"/>
      <c r="CMP37" s="6"/>
      <c r="CMQ37" s="6"/>
      <c r="CMR37" s="207"/>
      <c r="CMS37" s="207"/>
      <c r="CMT37" s="208"/>
      <c r="CMU37" s="80"/>
      <c r="CMV37" s="209"/>
      <c r="CMW37" s="205"/>
      <c r="CMY37" s="207"/>
      <c r="CMZ37" s="207"/>
      <c r="CNA37" s="208"/>
      <c r="CNB37" s="80"/>
      <c r="CNC37" s="209"/>
      <c r="CND37" s="207"/>
      <c r="CNE37" s="207"/>
      <c r="CNF37" s="77"/>
      <c r="CNG37" s="210"/>
      <c r="CNH37" s="207"/>
      <c r="CNI37" s="207"/>
      <c r="CNJ37" s="211"/>
      <c r="CNK37" s="26"/>
      <c r="CNL37" s="26"/>
      <c r="CNM37" s="26"/>
      <c r="CNN37" s="205"/>
      <c r="CNO37" s="24"/>
      <c r="CNP37" s="36"/>
      <c r="CNQ37" s="24"/>
      <c r="CNR37" s="212"/>
      <c r="CNS37" s="205"/>
      <c r="CNT37" s="24"/>
      <c r="CNU37" s="6"/>
      <c r="CNV37" s="6"/>
      <c r="CNW37" s="207"/>
      <c r="CNX37" s="207"/>
      <c r="CNY37" s="208"/>
      <c r="CNZ37" s="80"/>
      <c r="COA37" s="209"/>
      <c r="COB37" s="205"/>
      <c r="COD37" s="207"/>
      <c r="COE37" s="207"/>
      <c r="COF37" s="208"/>
      <c r="COG37" s="80"/>
      <c r="COH37" s="209"/>
      <c r="COI37" s="207"/>
      <c r="COJ37" s="207"/>
      <c r="COK37" s="77"/>
      <c r="COL37" s="210"/>
      <c r="COM37" s="207"/>
      <c r="CON37" s="207"/>
      <c r="COO37" s="211"/>
      <c r="COP37" s="26"/>
      <c r="COQ37" s="26"/>
      <c r="COR37" s="26"/>
      <c r="COS37" s="205"/>
      <c r="COT37" s="24"/>
      <c r="COU37" s="36"/>
      <c r="COV37" s="24"/>
      <c r="COW37" s="212"/>
      <c r="COX37" s="205"/>
      <c r="COY37" s="24"/>
      <c r="COZ37" s="6"/>
      <c r="CPA37" s="6"/>
      <c r="CPB37" s="207"/>
      <c r="CPC37" s="207"/>
      <c r="CPD37" s="208"/>
      <c r="CPE37" s="80"/>
      <c r="CPF37" s="209"/>
      <c r="CPG37" s="205"/>
      <c r="CPI37" s="207"/>
      <c r="CPJ37" s="207"/>
      <c r="CPK37" s="208"/>
      <c r="CPL37" s="80"/>
      <c r="CPM37" s="209"/>
      <c r="CPN37" s="207"/>
      <c r="CPO37" s="207"/>
      <c r="CPP37" s="77"/>
      <c r="CPQ37" s="210"/>
      <c r="CPR37" s="207"/>
      <c r="CPS37" s="207"/>
      <c r="CPT37" s="211"/>
      <c r="CPU37" s="26"/>
      <c r="CPV37" s="26"/>
      <c r="CPW37" s="26"/>
      <c r="CPX37" s="205"/>
      <c r="CPY37" s="24"/>
      <c r="CPZ37" s="36"/>
      <c r="CQA37" s="24"/>
      <c r="CQB37" s="212"/>
      <c r="CQC37" s="205"/>
      <c r="CQD37" s="24"/>
      <c r="CQE37" s="6"/>
      <c r="CQF37" s="6"/>
      <c r="CQG37" s="207"/>
      <c r="CQH37" s="207"/>
      <c r="CQI37" s="208"/>
      <c r="CQJ37" s="80"/>
      <c r="CQK37" s="209"/>
      <c r="CQL37" s="205"/>
      <c r="CQN37" s="207"/>
      <c r="CQO37" s="207"/>
      <c r="CQP37" s="208"/>
      <c r="CQQ37" s="80"/>
      <c r="CQR37" s="209"/>
      <c r="CQS37" s="207"/>
      <c r="CQT37" s="207"/>
      <c r="CQU37" s="77"/>
      <c r="CQV37" s="210"/>
      <c r="CQW37" s="207"/>
      <c r="CQX37" s="207"/>
      <c r="CQY37" s="211"/>
      <c r="CQZ37" s="26"/>
      <c r="CRA37" s="26"/>
      <c r="CRB37" s="26"/>
      <c r="CRC37" s="205"/>
      <c r="CRD37" s="24"/>
      <c r="CRE37" s="36"/>
      <c r="CRF37" s="24"/>
      <c r="CRG37" s="212"/>
      <c r="CRH37" s="205"/>
      <c r="CRI37" s="24"/>
      <c r="CRJ37" s="6"/>
      <c r="CRK37" s="6"/>
      <c r="CRL37" s="207"/>
      <c r="CRM37" s="207"/>
      <c r="CRN37" s="208"/>
      <c r="CRO37" s="80"/>
      <c r="CRP37" s="209"/>
      <c r="CRQ37" s="205"/>
      <c r="CRS37" s="207"/>
      <c r="CRT37" s="207"/>
      <c r="CRU37" s="208"/>
      <c r="CRV37" s="80"/>
      <c r="CRW37" s="209"/>
      <c r="CRX37" s="207"/>
      <c r="CRY37" s="207"/>
      <c r="CRZ37" s="77"/>
      <c r="CSA37" s="210"/>
      <c r="CSB37" s="207"/>
      <c r="CSC37" s="207"/>
      <c r="CSD37" s="211"/>
      <c r="CSE37" s="26"/>
      <c r="CSF37" s="26"/>
      <c r="CSG37" s="26"/>
      <c r="CSH37" s="205"/>
      <c r="CSI37" s="24"/>
      <c r="CSJ37" s="36"/>
      <c r="CSK37" s="24"/>
      <c r="CSL37" s="212"/>
      <c r="CSM37" s="205"/>
      <c r="CSN37" s="24"/>
      <c r="CSO37" s="6"/>
      <c r="CSP37" s="6"/>
      <c r="CSQ37" s="207"/>
      <c r="CSR37" s="207"/>
      <c r="CSS37" s="208"/>
      <c r="CST37" s="80"/>
      <c r="CSU37" s="209"/>
      <c r="CSV37" s="205"/>
      <c r="CSX37" s="207"/>
      <c r="CSY37" s="207"/>
      <c r="CSZ37" s="208"/>
      <c r="CTA37" s="80"/>
      <c r="CTB37" s="209"/>
      <c r="CTC37" s="207"/>
      <c r="CTD37" s="207"/>
      <c r="CTE37" s="77"/>
      <c r="CTF37" s="210"/>
      <c r="CTG37" s="207"/>
      <c r="CTH37" s="207"/>
      <c r="CTI37" s="211"/>
      <c r="CTJ37" s="26"/>
      <c r="CTK37" s="26"/>
      <c r="CTL37" s="26"/>
      <c r="CTM37" s="205"/>
      <c r="CTN37" s="24"/>
      <c r="CTO37" s="36"/>
      <c r="CTP37" s="24"/>
      <c r="CTQ37" s="212"/>
      <c r="CTR37" s="205"/>
      <c r="CTS37" s="24"/>
      <c r="CTT37" s="6"/>
      <c r="CTU37" s="6"/>
      <c r="CTV37" s="207"/>
      <c r="CTW37" s="207"/>
      <c r="CTX37" s="208"/>
      <c r="CTY37" s="80"/>
      <c r="CTZ37" s="209"/>
      <c r="CUA37" s="205"/>
      <c r="CUC37" s="207"/>
      <c r="CUD37" s="207"/>
      <c r="CUE37" s="208"/>
      <c r="CUF37" s="80"/>
      <c r="CUG37" s="209"/>
      <c r="CUH37" s="207"/>
      <c r="CUI37" s="207"/>
      <c r="CUJ37" s="77"/>
      <c r="CUK37" s="210"/>
      <c r="CUL37" s="207"/>
      <c r="CUM37" s="207"/>
      <c r="CUN37" s="211"/>
      <c r="CUO37" s="26"/>
      <c r="CUP37" s="26"/>
      <c r="CUQ37" s="26"/>
      <c r="CUR37" s="205"/>
      <c r="CUS37" s="24"/>
      <c r="CUT37" s="36"/>
      <c r="CUU37" s="24"/>
      <c r="CUV37" s="212"/>
      <c r="CUW37" s="205"/>
      <c r="CUX37" s="24"/>
      <c r="CUY37" s="6"/>
      <c r="CUZ37" s="6"/>
      <c r="CVA37" s="207"/>
      <c r="CVB37" s="207"/>
      <c r="CVC37" s="208"/>
      <c r="CVD37" s="80"/>
      <c r="CVE37" s="209"/>
      <c r="CVF37" s="205"/>
      <c r="CVH37" s="207"/>
      <c r="CVI37" s="207"/>
      <c r="CVJ37" s="208"/>
      <c r="CVK37" s="80"/>
      <c r="CVL37" s="209"/>
      <c r="CVM37" s="207"/>
      <c r="CVN37" s="207"/>
      <c r="CVO37" s="77"/>
      <c r="CVP37" s="210"/>
      <c r="CVQ37" s="207"/>
      <c r="CVR37" s="207"/>
      <c r="CVS37" s="211"/>
      <c r="CVT37" s="26"/>
      <c r="CVU37" s="26"/>
      <c r="CVV37" s="26"/>
      <c r="CVW37" s="205"/>
      <c r="CVX37" s="24"/>
      <c r="CVY37" s="36"/>
      <c r="CVZ37" s="24"/>
      <c r="CWA37" s="212"/>
      <c r="CWB37" s="205"/>
      <c r="CWC37" s="24"/>
      <c r="CWD37" s="6"/>
      <c r="CWE37" s="6"/>
      <c r="CWF37" s="207"/>
      <c r="CWG37" s="207"/>
      <c r="CWH37" s="208"/>
      <c r="CWI37" s="80"/>
      <c r="CWJ37" s="209"/>
      <c r="CWK37" s="205"/>
      <c r="CWM37" s="207"/>
      <c r="CWN37" s="207"/>
      <c r="CWO37" s="208"/>
      <c r="CWP37" s="80"/>
      <c r="CWQ37" s="209"/>
      <c r="CWR37" s="207"/>
      <c r="CWS37" s="207"/>
      <c r="CWT37" s="77"/>
      <c r="CWU37" s="210"/>
      <c r="CWV37" s="207"/>
      <c r="CWW37" s="207"/>
      <c r="CWX37" s="211"/>
      <c r="CWY37" s="26"/>
      <c r="CWZ37" s="26"/>
      <c r="CXA37" s="26"/>
      <c r="CXB37" s="205"/>
      <c r="CXC37" s="24"/>
      <c r="CXD37" s="36"/>
      <c r="CXE37" s="24"/>
      <c r="CXF37" s="212"/>
      <c r="CXG37" s="205"/>
      <c r="CXH37" s="24"/>
      <c r="CXI37" s="6"/>
      <c r="CXJ37" s="6"/>
      <c r="CXK37" s="207"/>
      <c r="CXL37" s="207"/>
      <c r="CXM37" s="208"/>
      <c r="CXN37" s="80"/>
      <c r="CXO37" s="209"/>
      <c r="CXP37" s="205"/>
      <c r="CXR37" s="207"/>
      <c r="CXS37" s="207"/>
      <c r="CXT37" s="208"/>
      <c r="CXU37" s="80"/>
      <c r="CXV37" s="209"/>
      <c r="CXW37" s="207"/>
      <c r="CXX37" s="207"/>
      <c r="CXY37" s="77"/>
      <c r="CXZ37" s="210"/>
      <c r="CYA37" s="207"/>
      <c r="CYB37" s="207"/>
      <c r="CYC37" s="211"/>
      <c r="CYD37" s="26"/>
      <c r="CYE37" s="26"/>
      <c r="CYF37" s="26"/>
      <c r="CYG37" s="205"/>
      <c r="CYH37" s="24"/>
      <c r="CYI37" s="36"/>
      <c r="CYJ37" s="24"/>
      <c r="CYK37" s="212"/>
      <c r="CYL37" s="205"/>
      <c r="CYM37" s="24"/>
      <c r="CYN37" s="6"/>
      <c r="CYO37" s="6"/>
      <c r="CYP37" s="207"/>
      <c r="CYQ37" s="207"/>
      <c r="CYR37" s="208"/>
      <c r="CYS37" s="80"/>
      <c r="CYT37" s="209"/>
      <c r="CYU37" s="205"/>
      <c r="CYW37" s="207"/>
      <c r="CYX37" s="207"/>
      <c r="CYY37" s="208"/>
      <c r="CYZ37" s="80"/>
      <c r="CZA37" s="209"/>
      <c r="CZB37" s="207"/>
      <c r="CZC37" s="207"/>
      <c r="CZD37" s="77"/>
      <c r="CZE37" s="210"/>
      <c r="CZF37" s="207"/>
      <c r="CZG37" s="207"/>
      <c r="CZH37" s="211"/>
      <c r="CZI37" s="26"/>
      <c r="CZJ37" s="26"/>
      <c r="CZK37" s="26"/>
      <c r="CZL37" s="205"/>
      <c r="CZM37" s="24"/>
      <c r="CZN37" s="36"/>
      <c r="CZO37" s="24"/>
      <c r="CZP37" s="212"/>
      <c r="CZQ37" s="205"/>
      <c r="CZR37" s="24"/>
      <c r="CZS37" s="6"/>
      <c r="CZT37" s="6"/>
      <c r="CZU37" s="207"/>
      <c r="CZV37" s="207"/>
      <c r="CZW37" s="208"/>
      <c r="CZX37" s="80"/>
      <c r="CZY37" s="209"/>
      <c r="CZZ37" s="205"/>
      <c r="DAB37" s="207"/>
      <c r="DAC37" s="207"/>
      <c r="DAD37" s="208"/>
      <c r="DAE37" s="80"/>
      <c r="DAF37" s="209"/>
      <c r="DAG37" s="207"/>
      <c r="DAH37" s="207"/>
      <c r="DAI37" s="77"/>
      <c r="DAJ37" s="210"/>
      <c r="DAK37" s="207"/>
      <c r="DAL37" s="207"/>
      <c r="DAM37" s="211"/>
      <c r="DAN37" s="26"/>
      <c r="DAO37" s="26"/>
      <c r="DAP37" s="26"/>
      <c r="DAQ37" s="205"/>
      <c r="DAR37" s="24"/>
      <c r="DAS37" s="36"/>
      <c r="DAT37" s="24"/>
      <c r="DAU37" s="212"/>
      <c r="DAV37" s="205"/>
      <c r="DAW37" s="24"/>
      <c r="DAX37" s="6"/>
      <c r="DAY37" s="6"/>
      <c r="DAZ37" s="207"/>
      <c r="DBA37" s="207"/>
      <c r="DBB37" s="208"/>
      <c r="DBC37" s="80"/>
      <c r="DBD37" s="209"/>
      <c r="DBE37" s="205"/>
      <c r="DBG37" s="207"/>
      <c r="DBH37" s="207"/>
      <c r="DBI37" s="208"/>
      <c r="DBJ37" s="80"/>
      <c r="DBK37" s="209"/>
      <c r="DBL37" s="207"/>
      <c r="DBM37" s="207"/>
      <c r="DBN37" s="77"/>
      <c r="DBO37" s="210"/>
      <c r="DBP37" s="207"/>
      <c r="DBQ37" s="207"/>
      <c r="DBR37" s="211"/>
      <c r="DBS37" s="26"/>
      <c r="DBT37" s="26"/>
      <c r="DBU37" s="26"/>
      <c r="DBV37" s="205"/>
      <c r="DBW37" s="24"/>
      <c r="DBX37" s="36"/>
      <c r="DBY37" s="24"/>
      <c r="DBZ37" s="212"/>
      <c r="DCA37" s="205"/>
      <c r="DCB37" s="24"/>
      <c r="DCC37" s="6"/>
      <c r="DCD37" s="6"/>
      <c r="DCE37" s="207"/>
      <c r="DCF37" s="207"/>
      <c r="DCG37" s="208"/>
      <c r="DCH37" s="80"/>
      <c r="DCI37" s="209"/>
      <c r="DCJ37" s="205"/>
      <c r="DCL37" s="207"/>
      <c r="DCM37" s="207"/>
      <c r="DCN37" s="208"/>
      <c r="DCO37" s="80"/>
      <c r="DCP37" s="209"/>
      <c r="DCQ37" s="207"/>
      <c r="DCR37" s="207"/>
      <c r="DCS37" s="77"/>
      <c r="DCT37" s="210"/>
      <c r="DCU37" s="207"/>
      <c r="DCV37" s="207"/>
      <c r="DCW37" s="211"/>
      <c r="DCX37" s="26"/>
      <c r="DCY37" s="26"/>
      <c r="DCZ37" s="26"/>
      <c r="DDA37" s="205"/>
      <c r="DDB37" s="24"/>
      <c r="DDC37" s="36"/>
      <c r="DDD37" s="24"/>
      <c r="DDE37" s="212"/>
      <c r="DDF37" s="205"/>
      <c r="DDG37" s="24"/>
      <c r="DDH37" s="6"/>
      <c r="DDI37" s="6"/>
      <c r="DDJ37" s="207"/>
      <c r="DDK37" s="207"/>
      <c r="DDL37" s="208"/>
      <c r="DDM37" s="80"/>
      <c r="DDN37" s="209"/>
      <c r="DDO37" s="205"/>
      <c r="DDQ37" s="207"/>
      <c r="DDR37" s="207"/>
      <c r="DDS37" s="208"/>
      <c r="DDT37" s="80"/>
      <c r="DDU37" s="209"/>
      <c r="DDV37" s="207"/>
      <c r="DDW37" s="207"/>
      <c r="DDX37" s="77"/>
      <c r="DDY37" s="210"/>
      <c r="DDZ37" s="207"/>
      <c r="DEA37" s="207"/>
      <c r="DEB37" s="211"/>
      <c r="DEC37" s="26"/>
      <c r="DED37" s="26"/>
      <c r="DEE37" s="26"/>
      <c r="DEF37" s="205"/>
      <c r="DEG37" s="24"/>
      <c r="DEH37" s="36"/>
      <c r="DEI37" s="24"/>
      <c r="DEJ37" s="212"/>
      <c r="DEK37" s="205"/>
      <c r="DEL37" s="24"/>
      <c r="DEM37" s="6"/>
      <c r="DEN37" s="6"/>
      <c r="DEO37" s="207"/>
      <c r="DEP37" s="207"/>
      <c r="DEQ37" s="208"/>
      <c r="DER37" s="80"/>
      <c r="DES37" s="209"/>
      <c r="DET37" s="205"/>
      <c r="DEV37" s="207"/>
      <c r="DEW37" s="207"/>
      <c r="DEX37" s="208"/>
      <c r="DEY37" s="80"/>
      <c r="DEZ37" s="209"/>
      <c r="DFA37" s="207"/>
      <c r="DFB37" s="207"/>
      <c r="DFC37" s="77"/>
      <c r="DFD37" s="210"/>
      <c r="DFE37" s="207"/>
      <c r="DFF37" s="207"/>
      <c r="DFG37" s="211"/>
      <c r="DFH37" s="26"/>
      <c r="DFI37" s="26"/>
      <c r="DFJ37" s="26"/>
      <c r="DFK37" s="205"/>
      <c r="DFL37" s="24"/>
      <c r="DFM37" s="36"/>
      <c r="DFN37" s="24"/>
      <c r="DFO37" s="212"/>
      <c r="DFP37" s="205"/>
      <c r="DFQ37" s="24"/>
      <c r="DFR37" s="6"/>
      <c r="DFS37" s="6"/>
      <c r="DFT37" s="207"/>
      <c r="DFU37" s="207"/>
      <c r="DFV37" s="208"/>
      <c r="DFW37" s="80"/>
      <c r="DFX37" s="209"/>
      <c r="DFY37" s="205"/>
      <c r="DGA37" s="207"/>
      <c r="DGB37" s="207"/>
      <c r="DGC37" s="208"/>
      <c r="DGD37" s="80"/>
      <c r="DGE37" s="209"/>
      <c r="DGF37" s="207"/>
      <c r="DGG37" s="207"/>
      <c r="DGH37" s="77"/>
      <c r="DGI37" s="210"/>
      <c r="DGJ37" s="207"/>
      <c r="DGK37" s="207"/>
      <c r="DGL37" s="211"/>
      <c r="DGM37" s="26"/>
      <c r="DGN37" s="26"/>
      <c r="DGO37" s="26"/>
      <c r="DGP37" s="205"/>
      <c r="DGQ37" s="24"/>
      <c r="DGR37" s="36"/>
      <c r="DGS37" s="24"/>
      <c r="DGT37" s="212"/>
      <c r="DGU37" s="205"/>
      <c r="DGV37" s="24"/>
      <c r="DGW37" s="6"/>
      <c r="DGX37" s="6"/>
      <c r="DGY37" s="207"/>
      <c r="DGZ37" s="207"/>
      <c r="DHA37" s="208"/>
      <c r="DHB37" s="80"/>
      <c r="DHC37" s="209"/>
      <c r="DHD37" s="205"/>
      <c r="DHF37" s="207"/>
      <c r="DHG37" s="207"/>
      <c r="DHH37" s="208"/>
      <c r="DHI37" s="80"/>
      <c r="DHJ37" s="209"/>
      <c r="DHK37" s="207"/>
      <c r="DHL37" s="207"/>
      <c r="DHM37" s="77"/>
      <c r="DHN37" s="210"/>
      <c r="DHO37" s="207"/>
      <c r="DHP37" s="207"/>
      <c r="DHQ37" s="211"/>
      <c r="DHR37" s="26"/>
      <c r="DHS37" s="26"/>
      <c r="DHT37" s="26"/>
      <c r="DHU37" s="205"/>
      <c r="DHV37" s="24"/>
      <c r="DHW37" s="36"/>
      <c r="DHX37" s="24"/>
      <c r="DHY37" s="212"/>
      <c r="DHZ37" s="205"/>
      <c r="DIA37" s="24"/>
      <c r="DIB37" s="6"/>
      <c r="DIC37" s="6"/>
      <c r="DID37" s="207"/>
      <c r="DIE37" s="207"/>
      <c r="DIF37" s="208"/>
      <c r="DIG37" s="80"/>
      <c r="DIH37" s="209"/>
      <c r="DII37" s="205"/>
      <c r="DIK37" s="207"/>
      <c r="DIL37" s="207"/>
      <c r="DIM37" s="208"/>
      <c r="DIN37" s="80"/>
      <c r="DIO37" s="209"/>
      <c r="DIP37" s="207"/>
      <c r="DIQ37" s="207"/>
      <c r="DIR37" s="77"/>
      <c r="DIS37" s="210"/>
      <c r="DIT37" s="207"/>
      <c r="DIU37" s="207"/>
      <c r="DIV37" s="211"/>
      <c r="DIW37" s="26"/>
      <c r="DIX37" s="26"/>
      <c r="DIY37" s="26"/>
      <c r="DIZ37" s="205"/>
      <c r="DJA37" s="24"/>
      <c r="DJB37" s="36"/>
      <c r="DJC37" s="24"/>
      <c r="DJD37" s="212"/>
      <c r="DJE37" s="205"/>
      <c r="DJF37" s="24"/>
      <c r="DJG37" s="6"/>
      <c r="DJH37" s="6"/>
      <c r="DJI37" s="207"/>
      <c r="DJJ37" s="207"/>
      <c r="DJK37" s="208"/>
      <c r="DJL37" s="80"/>
      <c r="DJM37" s="209"/>
      <c r="DJN37" s="205"/>
      <c r="DJP37" s="207"/>
      <c r="DJQ37" s="207"/>
      <c r="DJR37" s="208"/>
      <c r="DJS37" s="80"/>
      <c r="DJT37" s="209"/>
      <c r="DJU37" s="207"/>
      <c r="DJV37" s="207"/>
      <c r="DJW37" s="77"/>
      <c r="DJX37" s="210"/>
      <c r="DJY37" s="207"/>
      <c r="DJZ37" s="207"/>
      <c r="DKA37" s="211"/>
      <c r="DKB37" s="26"/>
      <c r="DKC37" s="26"/>
      <c r="DKD37" s="26"/>
      <c r="DKE37" s="205"/>
      <c r="DKF37" s="24"/>
      <c r="DKG37" s="36"/>
      <c r="DKH37" s="24"/>
      <c r="DKI37" s="212"/>
      <c r="DKJ37" s="205"/>
      <c r="DKK37" s="24"/>
      <c r="DKL37" s="6"/>
      <c r="DKM37" s="6"/>
      <c r="DKN37" s="207"/>
      <c r="DKO37" s="207"/>
      <c r="DKP37" s="208"/>
      <c r="DKQ37" s="80"/>
      <c r="DKR37" s="209"/>
      <c r="DKS37" s="205"/>
      <c r="DKU37" s="207"/>
      <c r="DKV37" s="207"/>
      <c r="DKW37" s="208"/>
      <c r="DKX37" s="80"/>
      <c r="DKY37" s="209"/>
      <c r="DKZ37" s="207"/>
      <c r="DLA37" s="207"/>
      <c r="DLB37" s="77"/>
      <c r="DLC37" s="210"/>
      <c r="DLD37" s="207"/>
      <c r="DLE37" s="207"/>
      <c r="DLF37" s="211"/>
      <c r="DLG37" s="26"/>
      <c r="DLH37" s="26"/>
      <c r="DLI37" s="26"/>
      <c r="DLJ37" s="205"/>
      <c r="DLK37" s="24"/>
      <c r="DLL37" s="36"/>
      <c r="DLM37" s="24"/>
      <c r="DLN37" s="212"/>
      <c r="DLO37" s="205"/>
      <c r="DLP37" s="24"/>
      <c r="DLQ37" s="6"/>
      <c r="DLR37" s="6"/>
      <c r="DLS37" s="207"/>
      <c r="DLT37" s="207"/>
      <c r="DLU37" s="208"/>
      <c r="DLV37" s="80"/>
      <c r="DLW37" s="209"/>
      <c r="DLX37" s="205"/>
      <c r="DLZ37" s="207"/>
      <c r="DMA37" s="207"/>
      <c r="DMB37" s="208"/>
      <c r="DMC37" s="80"/>
      <c r="DMD37" s="209"/>
      <c r="DME37" s="207"/>
      <c r="DMF37" s="207"/>
      <c r="DMG37" s="77"/>
      <c r="DMH37" s="210"/>
      <c r="DMI37" s="207"/>
      <c r="DMJ37" s="207"/>
      <c r="DMK37" s="211"/>
      <c r="DML37" s="26"/>
      <c r="DMM37" s="26"/>
      <c r="DMN37" s="26"/>
      <c r="DMO37" s="205"/>
      <c r="DMP37" s="24"/>
      <c r="DMQ37" s="36"/>
      <c r="DMR37" s="24"/>
      <c r="DMS37" s="212"/>
      <c r="DMT37" s="205"/>
      <c r="DMU37" s="24"/>
      <c r="DMV37" s="6"/>
      <c r="DMW37" s="6"/>
      <c r="DMX37" s="207"/>
      <c r="DMY37" s="207"/>
      <c r="DMZ37" s="208"/>
      <c r="DNA37" s="80"/>
      <c r="DNB37" s="209"/>
      <c r="DNC37" s="205"/>
      <c r="DNE37" s="207"/>
      <c r="DNF37" s="207"/>
      <c r="DNG37" s="208"/>
      <c r="DNH37" s="80"/>
      <c r="DNI37" s="209"/>
      <c r="DNJ37" s="207"/>
      <c r="DNK37" s="207"/>
      <c r="DNL37" s="77"/>
      <c r="DNM37" s="210"/>
      <c r="DNN37" s="207"/>
      <c r="DNO37" s="207"/>
      <c r="DNP37" s="211"/>
      <c r="DNQ37" s="26"/>
      <c r="DNR37" s="26"/>
      <c r="DNS37" s="26"/>
      <c r="DNT37" s="205"/>
      <c r="DNU37" s="24"/>
      <c r="DNV37" s="36"/>
      <c r="DNW37" s="24"/>
      <c r="DNX37" s="212"/>
      <c r="DNY37" s="205"/>
      <c r="DNZ37" s="24"/>
      <c r="DOA37" s="6"/>
      <c r="DOB37" s="6"/>
      <c r="DOC37" s="207"/>
      <c r="DOD37" s="207"/>
      <c r="DOE37" s="208"/>
      <c r="DOF37" s="80"/>
      <c r="DOG37" s="209"/>
      <c r="DOH37" s="205"/>
      <c r="DOJ37" s="207"/>
      <c r="DOK37" s="207"/>
      <c r="DOL37" s="208"/>
      <c r="DOM37" s="80"/>
      <c r="DON37" s="209"/>
      <c r="DOO37" s="207"/>
      <c r="DOP37" s="207"/>
      <c r="DOQ37" s="77"/>
      <c r="DOR37" s="210"/>
      <c r="DOS37" s="207"/>
      <c r="DOT37" s="207"/>
      <c r="DOU37" s="211"/>
      <c r="DOV37" s="26"/>
      <c r="DOW37" s="26"/>
      <c r="DOX37" s="26"/>
      <c r="DOY37" s="205"/>
      <c r="DOZ37" s="24"/>
      <c r="DPA37" s="36"/>
      <c r="DPB37" s="24"/>
      <c r="DPC37" s="212"/>
      <c r="DPD37" s="205"/>
      <c r="DPE37" s="24"/>
      <c r="DPF37" s="6"/>
      <c r="DPG37" s="6"/>
      <c r="DPH37" s="207"/>
      <c r="DPI37" s="207"/>
      <c r="DPJ37" s="208"/>
      <c r="DPK37" s="80"/>
      <c r="DPL37" s="209"/>
      <c r="DPM37" s="205"/>
      <c r="DPO37" s="207"/>
      <c r="DPP37" s="207"/>
      <c r="DPQ37" s="208"/>
      <c r="DPR37" s="80"/>
      <c r="DPS37" s="209"/>
      <c r="DPT37" s="207"/>
      <c r="DPU37" s="207"/>
      <c r="DPV37" s="77"/>
      <c r="DPW37" s="210"/>
      <c r="DPX37" s="207"/>
      <c r="DPY37" s="207"/>
      <c r="DPZ37" s="211"/>
      <c r="DQA37" s="26"/>
      <c r="DQB37" s="26"/>
      <c r="DQC37" s="26"/>
      <c r="DQD37" s="205"/>
      <c r="DQE37" s="24"/>
      <c r="DQF37" s="36"/>
      <c r="DQG37" s="24"/>
      <c r="DQH37" s="212"/>
      <c r="DQI37" s="205"/>
      <c r="DQJ37" s="24"/>
      <c r="DQK37" s="6"/>
      <c r="DQL37" s="6"/>
      <c r="DQM37" s="207"/>
      <c r="DQN37" s="207"/>
      <c r="DQO37" s="208"/>
      <c r="DQP37" s="80"/>
      <c r="DQQ37" s="209"/>
      <c r="DQR37" s="205"/>
      <c r="DQT37" s="207"/>
      <c r="DQU37" s="207"/>
      <c r="DQV37" s="208"/>
      <c r="DQW37" s="80"/>
      <c r="DQX37" s="209"/>
      <c r="DQY37" s="207"/>
      <c r="DQZ37" s="207"/>
      <c r="DRA37" s="77"/>
      <c r="DRB37" s="210"/>
      <c r="DRC37" s="207"/>
      <c r="DRD37" s="207"/>
      <c r="DRE37" s="211"/>
      <c r="DRF37" s="26"/>
      <c r="DRG37" s="26"/>
      <c r="DRH37" s="26"/>
      <c r="DRI37" s="205"/>
      <c r="DRJ37" s="24"/>
      <c r="DRK37" s="36"/>
      <c r="DRL37" s="24"/>
      <c r="DRM37" s="212"/>
      <c r="DRN37" s="205"/>
      <c r="DRO37" s="24"/>
      <c r="DRP37" s="6"/>
      <c r="DRQ37" s="6"/>
      <c r="DRR37" s="207"/>
      <c r="DRS37" s="207"/>
      <c r="DRT37" s="208"/>
      <c r="DRU37" s="80"/>
      <c r="DRV37" s="209"/>
      <c r="DRW37" s="205"/>
      <c r="DRY37" s="207"/>
      <c r="DRZ37" s="207"/>
      <c r="DSA37" s="208"/>
      <c r="DSB37" s="80"/>
      <c r="DSC37" s="209"/>
      <c r="DSD37" s="207"/>
      <c r="DSE37" s="207"/>
      <c r="DSF37" s="77"/>
      <c r="DSG37" s="210"/>
      <c r="DSH37" s="207"/>
      <c r="DSI37" s="207"/>
      <c r="DSJ37" s="211"/>
      <c r="DSK37" s="26"/>
      <c r="DSL37" s="26"/>
      <c r="DSM37" s="26"/>
      <c r="DSN37" s="205"/>
      <c r="DSO37" s="24"/>
      <c r="DSP37" s="36"/>
      <c r="DSQ37" s="24"/>
      <c r="DSR37" s="212"/>
      <c r="DSS37" s="205"/>
      <c r="DST37" s="24"/>
      <c r="DSU37" s="6"/>
      <c r="DSV37" s="6"/>
      <c r="DSW37" s="207"/>
      <c r="DSX37" s="207"/>
      <c r="DSY37" s="208"/>
      <c r="DSZ37" s="80"/>
      <c r="DTA37" s="209"/>
      <c r="DTB37" s="205"/>
      <c r="DTD37" s="207"/>
      <c r="DTE37" s="207"/>
      <c r="DTF37" s="208"/>
      <c r="DTG37" s="80"/>
      <c r="DTH37" s="209"/>
      <c r="DTI37" s="207"/>
      <c r="DTJ37" s="207"/>
      <c r="DTK37" s="77"/>
      <c r="DTL37" s="210"/>
      <c r="DTM37" s="207"/>
      <c r="DTN37" s="207"/>
      <c r="DTO37" s="211"/>
      <c r="DTP37" s="26"/>
      <c r="DTQ37" s="26"/>
      <c r="DTR37" s="26"/>
      <c r="DTS37" s="205"/>
      <c r="DTT37" s="24"/>
      <c r="DTU37" s="36"/>
      <c r="DTV37" s="24"/>
      <c r="DTW37" s="212"/>
      <c r="DTX37" s="205"/>
      <c r="DTY37" s="24"/>
      <c r="DTZ37" s="6"/>
      <c r="DUA37" s="6"/>
      <c r="DUB37" s="207"/>
      <c r="DUC37" s="207"/>
      <c r="DUD37" s="208"/>
      <c r="DUE37" s="80"/>
      <c r="DUF37" s="209"/>
      <c r="DUG37" s="205"/>
      <c r="DUI37" s="207"/>
      <c r="DUJ37" s="207"/>
      <c r="DUK37" s="208"/>
      <c r="DUL37" s="80"/>
      <c r="DUM37" s="209"/>
      <c r="DUN37" s="207"/>
      <c r="DUO37" s="207"/>
      <c r="DUP37" s="77"/>
      <c r="DUQ37" s="210"/>
      <c r="DUR37" s="207"/>
      <c r="DUS37" s="207"/>
      <c r="DUT37" s="211"/>
      <c r="DUU37" s="26"/>
      <c r="DUV37" s="26"/>
      <c r="DUW37" s="26"/>
      <c r="DUX37" s="205"/>
      <c r="DUY37" s="24"/>
      <c r="DUZ37" s="36"/>
      <c r="DVA37" s="24"/>
      <c r="DVB37" s="212"/>
      <c r="DVC37" s="205"/>
      <c r="DVD37" s="24"/>
      <c r="DVE37" s="6"/>
      <c r="DVF37" s="6"/>
      <c r="DVG37" s="207"/>
      <c r="DVH37" s="207"/>
      <c r="DVI37" s="208"/>
      <c r="DVJ37" s="80"/>
      <c r="DVK37" s="209"/>
      <c r="DVL37" s="205"/>
      <c r="DVN37" s="207"/>
      <c r="DVO37" s="207"/>
      <c r="DVP37" s="208"/>
      <c r="DVQ37" s="80"/>
      <c r="DVR37" s="209"/>
      <c r="DVS37" s="207"/>
      <c r="DVT37" s="207"/>
      <c r="DVU37" s="77"/>
      <c r="DVV37" s="210"/>
      <c r="DVW37" s="207"/>
      <c r="DVX37" s="207"/>
      <c r="DVY37" s="211"/>
      <c r="DVZ37" s="26"/>
      <c r="DWA37" s="26"/>
      <c r="DWB37" s="26"/>
      <c r="DWC37" s="205"/>
      <c r="DWD37" s="24"/>
      <c r="DWE37" s="36"/>
      <c r="DWF37" s="24"/>
      <c r="DWG37" s="212"/>
      <c r="DWH37" s="205"/>
      <c r="DWI37" s="24"/>
      <c r="DWJ37" s="6"/>
      <c r="DWK37" s="6"/>
      <c r="DWL37" s="207"/>
      <c r="DWM37" s="207"/>
      <c r="DWN37" s="208"/>
      <c r="DWO37" s="80"/>
      <c r="DWP37" s="209"/>
      <c r="DWQ37" s="205"/>
      <c r="DWS37" s="207"/>
      <c r="DWT37" s="207"/>
      <c r="DWU37" s="208"/>
      <c r="DWV37" s="80"/>
      <c r="DWW37" s="209"/>
      <c r="DWX37" s="207"/>
      <c r="DWY37" s="207"/>
      <c r="DWZ37" s="77"/>
      <c r="DXA37" s="210"/>
      <c r="DXB37" s="207"/>
      <c r="DXC37" s="207"/>
      <c r="DXD37" s="211"/>
      <c r="DXE37" s="26"/>
      <c r="DXF37" s="26"/>
      <c r="DXG37" s="26"/>
      <c r="DXH37" s="205"/>
      <c r="DXI37" s="24"/>
      <c r="DXJ37" s="36"/>
      <c r="DXK37" s="24"/>
      <c r="DXL37" s="212"/>
      <c r="DXM37" s="205"/>
      <c r="DXN37" s="24"/>
      <c r="DXO37" s="6"/>
      <c r="DXP37" s="6"/>
      <c r="DXQ37" s="207"/>
      <c r="DXR37" s="207"/>
      <c r="DXS37" s="208"/>
      <c r="DXT37" s="80"/>
      <c r="DXU37" s="209"/>
      <c r="DXV37" s="205"/>
      <c r="DXX37" s="207"/>
      <c r="DXY37" s="207"/>
      <c r="DXZ37" s="208"/>
      <c r="DYA37" s="80"/>
      <c r="DYB37" s="209"/>
      <c r="DYC37" s="207"/>
      <c r="DYD37" s="207"/>
      <c r="DYE37" s="77"/>
      <c r="DYF37" s="210"/>
      <c r="DYG37" s="207"/>
      <c r="DYH37" s="207"/>
      <c r="DYI37" s="211"/>
      <c r="DYJ37" s="26"/>
      <c r="DYK37" s="26"/>
      <c r="DYL37" s="26"/>
      <c r="DYM37" s="205"/>
      <c r="DYN37" s="24"/>
      <c r="DYO37" s="36"/>
      <c r="DYP37" s="24"/>
      <c r="DYQ37" s="212"/>
      <c r="DYR37" s="205"/>
      <c r="DYS37" s="24"/>
      <c r="DYT37" s="6"/>
      <c r="DYU37" s="6"/>
      <c r="DYV37" s="207"/>
      <c r="DYW37" s="207"/>
      <c r="DYX37" s="208"/>
      <c r="DYY37" s="80"/>
      <c r="DYZ37" s="209"/>
      <c r="DZA37" s="205"/>
      <c r="DZC37" s="207"/>
      <c r="DZD37" s="207"/>
      <c r="DZE37" s="208"/>
      <c r="DZF37" s="80"/>
      <c r="DZG37" s="209"/>
      <c r="DZH37" s="207"/>
      <c r="DZI37" s="207"/>
      <c r="DZJ37" s="77"/>
      <c r="DZK37" s="210"/>
      <c r="DZL37" s="207"/>
      <c r="DZM37" s="207"/>
      <c r="DZN37" s="211"/>
      <c r="DZO37" s="26"/>
      <c r="DZP37" s="26"/>
      <c r="DZQ37" s="26"/>
      <c r="DZR37" s="205"/>
      <c r="DZS37" s="24"/>
      <c r="DZT37" s="36"/>
      <c r="DZU37" s="24"/>
      <c r="DZV37" s="212"/>
      <c r="DZW37" s="205"/>
      <c r="DZX37" s="24"/>
      <c r="DZY37" s="6"/>
      <c r="DZZ37" s="6"/>
      <c r="EAA37" s="207"/>
      <c r="EAB37" s="207"/>
      <c r="EAC37" s="208"/>
      <c r="EAD37" s="80"/>
      <c r="EAE37" s="209"/>
      <c r="EAF37" s="205"/>
      <c r="EAH37" s="207"/>
      <c r="EAI37" s="207"/>
      <c r="EAJ37" s="208"/>
      <c r="EAK37" s="80"/>
      <c r="EAL37" s="209"/>
      <c r="EAM37" s="207"/>
      <c r="EAN37" s="207"/>
      <c r="EAO37" s="77"/>
      <c r="EAP37" s="210"/>
      <c r="EAQ37" s="207"/>
      <c r="EAR37" s="207"/>
      <c r="EAS37" s="211"/>
      <c r="EAT37" s="26"/>
      <c r="EAU37" s="26"/>
      <c r="EAV37" s="26"/>
      <c r="EAW37" s="205"/>
      <c r="EAX37" s="24"/>
      <c r="EAY37" s="36"/>
      <c r="EAZ37" s="24"/>
      <c r="EBA37" s="212"/>
      <c r="EBB37" s="205"/>
      <c r="EBC37" s="24"/>
      <c r="EBD37" s="6"/>
      <c r="EBE37" s="6"/>
      <c r="EBF37" s="207"/>
      <c r="EBG37" s="207"/>
      <c r="EBH37" s="208"/>
      <c r="EBI37" s="80"/>
      <c r="EBJ37" s="209"/>
      <c r="EBK37" s="205"/>
      <c r="EBM37" s="207"/>
      <c r="EBN37" s="207"/>
      <c r="EBO37" s="208"/>
      <c r="EBP37" s="80"/>
      <c r="EBQ37" s="209"/>
      <c r="EBR37" s="207"/>
      <c r="EBS37" s="207"/>
      <c r="EBT37" s="77"/>
      <c r="EBU37" s="210"/>
      <c r="EBV37" s="207"/>
      <c r="EBW37" s="207"/>
      <c r="EBX37" s="211"/>
      <c r="EBY37" s="26"/>
      <c r="EBZ37" s="26"/>
      <c r="ECA37" s="26"/>
      <c r="ECB37" s="205"/>
      <c r="ECC37" s="24"/>
      <c r="ECD37" s="36"/>
      <c r="ECE37" s="24"/>
      <c r="ECF37" s="212"/>
      <c r="ECG37" s="205"/>
      <c r="ECH37" s="24"/>
      <c r="ECI37" s="6"/>
      <c r="ECJ37" s="6"/>
      <c r="ECK37" s="207"/>
      <c r="ECL37" s="207"/>
      <c r="ECM37" s="208"/>
      <c r="ECN37" s="80"/>
      <c r="ECO37" s="209"/>
      <c r="ECP37" s="205"/>
      <c r="ECR37" s="207"/>
      <c r="ECS37" s="207"/>
      <c r="ECT37" s="208"/>
      <c r="ECU37" s="80"/>
      <c r="ECV37" s="209"/>
      <c r="ECW37" s="207"/>
      <c r="ECX37" s="207"/>
      <c r="ECY37" s="77"/>
      <c r="ECZ37" s="210"/>
      <c r="EDA37" s="207"/>
      <c r="EDB37" s="207"/>
      <c r="EDC37" s="211"/>
      <c r="EDD37" s="26"/>
      <c r="EDE37" s="26"/>
      <c r="EDF37" s="26"/>
      <c r="EDG37" s="205"/>
      <c r="EDH37" s="24"/>
      <c r="EDI37" s="36"/>
      <c r="EDJ37" s="24"/>
      <c r="EDK37" s="212"/>
      <c r="EDL37" s="205"/>
      <c r="EDM37" s="24"/>
      <c r="EDN37" s="6"/>
      <c r="EDO37" s="6"/>
      <c r="EDP37" s="207"/>
      <c r="EDQ37" s="207"/>
      <c r="EDR37" s="208"/>
      <c r="EDS37" s="80"/>
      <c r="EDT37" s="209"/>
      <c r="EDU37" s="205"/>
      <c r="EDW37" s="207"/>
      <c r="EDX37" s="207"/>
      <c r="EDY37" s="208"/>
      <c r="EDZ37" s="80"/>
      <c r="EEA37" s="209"/>
      <c r="EEB37" s="207"/>
      <c r="EEC37" s="207"/>
      <c r="EED37" s="77"/>
      <c r="EEE37" s="210"/>
      <c r="EEF37" s="207"/>
      <c r="EEG37" s="207"/>
      <c r="EEH37" s="211"/>
      <c r="EEI37" s="26"/>
      <c r="EEJ37" s="26"/>
      <c r="EEK37" s="26"/>
      <c r="EEL37" s="205"/>
      <c r="EEM37" s="24"/>
      <c r="EEN37" s="36"/>
      <c r="EEO37" s="24"/>
      <c r="EEP37" s="212"/>
      <c r="EEQ37" s="205"/>
      <c r="EER37" s="24"/>
      <c r="EES37" s="6"/>
      <c r="EET37" s="6"/>
      <c r="EEU37" s="207"/>
      <c r="EEV37" s="207"/>
      <c r="EEW37" s="208"/>
      <c r="EEX37" s="80"/>
      <c r="EEY37" s="209"/>
      <c r="EEZ37" s="205"/>
      <c r="EFB37" s="207"/>
      <c r="EFC37" s="207"/>
      <c r="EFD37" s="208"/>
      <c r="EFE37" s="80"/>
      <c r="EFF37" s="209"/>
      <c r="EFG37" s="207"/>
      <c r="EFH37" s="207"/>
      <c r="EFI37" s="77"/>
      <c r="EFJ37" s="210"/>
      <c r="EFK37" s="207"/>
      <c r="EFL37" s="207"/>
      <c r="EFM37" s="211"/>
      <c r="EFN37" s="26"/>
      <c r="EFO37" s="26"/>
      <c r="EFP37" s="26"/>
      <c r="EFQ37" s="205"/>
      <c r="EFR37" s="24"/>
      <c r="EFS37" s="36"/>
      <c r="EFT37" s="24"/>
      <c r="EFU37" s="212"/>
      <c r="EFV37" s="205"/>
      <c r="EFW37" s="24"/>
      <c r="EFX37" s="6"/>
      <c r="EFY37" s="6"/>
      <c r="EFZ37" s="207"/>
      <c r="EGA37" s="207"/>
      <c r="EGB37" s="208"/>
      <c r="EGC37" s="80"/>
      <c r="EGD37" s="209"/>
      <c r="EGE37" s="205"/>
      <c r="EGG37" s="207"/>
      <c r="EGH37" s="207"/>
      <c r="EGI37" s="208"/>
      <c r="EGJ37" s="80"/>
      <c r="EGK37" s="209"/>
      <c r="EGL37" s="207"/>
      <c r="EGM37" s="207"/>
      <c r="EGN37" s="77"/>
      <c r="EGO37" s="210"/>
      <c r="EGP37" s="207"/>
      <c r="EGQ37" s="207"/>
      <c r="EGR37" s="211"/>
      <c r="EGS37" s="26"/>
      <c r="EGT37" s="26"/>
      <c r="EGU37" s="26"/>
      <c r="EGV37" s="205"/>
      <c r="EGW37" s="24"/>
      <c r="EGX37" s="36"/>
      <c r="EGY37" s="24"/>
      <c r="EGZ37" s="212"/>
      <c r="EHA37" s="205"/>
      <c r="EHB37" s="24"/>
      <c r="EHC37" s="6"/>
      <c r="EHD37" s="6"/>
      <c r="EHE37" s="207"/>
      <c r="EHF37" s="207"/>
      <c r="EHG37" s="208"/>
      <c r="EHH37" s="80"/>
      <c r="EHI37" s="209"/>
      <c r="EHJ37" s="205"/>
      <c r="EHL37" s="207"/>
      <c r="EHM37" s="207"/>
      <c r="EHN37" s="208"/>
      <c r="EHO37" s="80"/>
      <c r="EHP37" s="209"/>
      <c r="EHQ37" s="207"/>
      <c r="EHR37" s="207"/>
      <c r="EHS37" s="77"/>
      <c r="EHT37" s="210"/>
      <c r="EHU37" s="207"/>
      <c r="EHV37" s="207"/>
      <c r="EHW37" s="211"/>
      <c r="EHX37" s="26"/>
      <c r="EHY37" s="26"/>
      <c r="EHZ37" s="26"/>
      <c r="EIA37" s="205"/>
      <c r="EIB37" s="24"/>
      <c r="EIC37" s="36"/>
      <c r="EID37" s="24"/>
      <c r="EIE37" s="212"/>
      <c r="EIF37" s="205"/>
      <c r="EIG37" s="24"/>
      <c r="EIH37" s="6"/>
      <c r="EII37" s="6"/>
      <c r="EIJ37" s="207"/>
      <c r="EIK37" s="207"/>
      <c r="EIL37" s="208"/>
      <c r="EIM37" s="80"/>
      <c r="EIN37" s="209"/>
      <c r="EIO37" s="205"/>
      <c r="EIQ37" s="207"/>
      <c r="EIR37" s="207"/>
      <c r="EIS37" s="208"/>
      <c r="EIT37" s="80"/>
      <c r="EIU37" s="209"/>
      <c r="EIV37" s="207"/>
      <c r="EIW37" s="207"/>
      <c r="EIX37" s="77"/>
      <c r="EIY37" s="210"/>
      <c r="EIZ37" s="207"/>
      <c r="EJA37" s="207"/>
      <c r="EJB37" s="211"/>
      <c r="EJC37" s="26"/>
      <c r="EJD37" s="26"/>
      <c r="EJE37" s="26"/>
      <c r="EJF37" s="205"/>
      <c r="EJG37" s="24"/>
      <c r="EJH37" s="36"/>
      <c r="EJI37" s="24"/>
      <c r="EJJ37" s="212"/>
      <c r="EJK37" s="205"/>
      <c r="EJL37" s="24"/>
      <c r="EJM37" s="6"/>
      <c r="EJN37" s="6"/>
      <c r="EJO37" s="207"/>
      <c r="EJP37" s="207"/>
      <c r="EJQ37" s="208"/>
      <c r="EJR37" s="80"/>
      <c r="EJS37" s="209"/>
      <c r="EJT37" s="205"/>
      <c r="EJV37" s="207"/>
      <c r="EJW37" s="207"/>
      <c r="EJX37" s="208"/>
      <c r="EJY37" s="80"/>
      <c r="EJZ37" s="209"/>
      <c r="EKA37" s="207"/>
      <c r="EKB37" s="207"/>
      <c r="EKC37" s="77"/>
      <c r="EKD37" s="210"/>
      <c r="EKE37" s="207"/>
      <c r="EKF37" s="207"/>
      <c r="EKG37" s="211"/>
      <c r="EKH37" s="26"/>
      <c r="EKI37" s="26"/>
      <c r="EKJ37" s="26"/>
      <c r="EKK37" s="205"/>
      <c r="EKL37" s="24"/>
      <c r="EKM37" s="36"/>
      <c r="EKN37" s="24"/>
      <c r="EKO37" s="212"/>
      <c r="EKP37" s="205"/>
      <c r="EKQ37" s="24"/>
      <c r="EKR37" s="6"/>
      <c r="EKS37" s="6"/>
      <c r="EKT37" s="207"/>
      <c r="EKU37" s="207"/>
      <c r="EKV37" s="208"/>
      <c r="EKW37" s="80"/>
      <c r="EKX37" s="209"/>
      <c r="EKY37" s="205"/>
      <c r="ELA37" s="207"/>
      <c r="ELB37" s="207"/>
      <c r="ELC37" s="208"/>
      <c r="ELD37" s="80"/>
      <c r="ELE37" s="209"/>
      <c r="ELF37" s="207"/>
      <c r="ELG37" s="207"/>
      <c r="ELH37" s="77"/>
      <c r="ELI37" s="210"/>
      <c r="ELJ37" s="207"/>
      <c r="ELK37" s="207"/>
      <c r="ELL37" s="211"/>
      <c r="ELM37" s="26"/>
      <c r="ELN37" s="26"/>
      <c r="ELO37" s="26"/>
      <c r="ELP37" s="205"/>
      <c r="ELQ37" s="24"/>
      <c r="ELR37" s="36"/>
      <c r="ELS37" s="24"/>
      <c r="ELT37" s="212"/>
      <c r="ELU37" s="205"/>
      <c r="ELV37" s="24"/>
      <c r="ELW37" s="6"/>
      <c r="ELX37" s="6"/>
      <c r="ELY37" s="207"/>
      <c r="ELZ37" s="207"/>
      <c r="EMA37" s="208"/>
      <c r="EMB37" s="80"/>
      <c r="EMC37" s="209"/>
      <c r="EMD37" s="205"/>
      <c r="EMF37" s="207"/>
      <c r="EMG37" s="207"/>
      <c r="EMH37" s="208"/>
      <c r="EMI37" s="80"/>
      <c r="EMJ37" s="209"/>
      <c r="EMK37" s="207"/>
      <c r="EML37" s="207"/>
      <c r="EMM37" s="77"/>
      <c r="EMN37" s="210"/>
      <c r="EMO37" s="207"/>
      <c r="EMP37" s="207"/>
      <c r="EMQ37" s="211"/>
      <c r="EMR37" s="26"/>
      <c r="EMS37" s="26"/>
      <c r="EMT37" s="26"/>
      <c r="EMU37" s="205"/>
      <c r="EMV37" s="24"/>
      <c r="EMW37" s="36"/>
      <c r="EMX37" s="24"/>
      <c r="EMY37" s="212"/>
      <c r="EMZ37" s="205"/>
      <c r="ENA37" s="24"/>
      <c r="ENB37" s="6"/>
      <c r="ENC37" s="6"/>
      <c r="END37" s="207"/>
      <c r="ENE37" s="207"/>
      <c r="ENF37" s="208"/>
      <c r="ENG37" s="80"/>
      <c r="ENH37" s="209"/>
      <c r="ENI37" s="205"/>
      <c r="ENK37" s="207"/>
      <c r="ENL37" s="207"/>
      <c r="ENM37" s="208"/>
      <c r="ENN37" s="80"/>
      <c r="ENO37" s="209"/>
      <c r="ENP37" s="207"/>
      <c r="ENQ37" s="207"/>
      <c r="ENR37" s="77"/>
      <c r="ENS37" s="210"/>
      <c r="ENT37" s="207"/>
      <c r="ENU37" s="207"/>
      <c r="ENV37" s="211"/>
      <c r="ENW37" s="26"/>
      <c r="ENX37" s="26"/>
      <c r="ENY37" s="26"/>
      <c r="ENZ37" s="205"/>
      <c r="EOA37" s="24"/>
      <c r="EOB37" s="36"/>
      <c r="EOC37" s="24"/>
      <c r="EOD37" s="212"/>
      <c r="EOE37" s="205"/>
      <c r="EOF37" s="24"/>
      <c r="EOG37" s="6"/>
      <c r="EOH37" s="6"/>
      <c r="EOI37" s="207"/>
      <c r="EOJ37" s="207"/>
      <c r="EOK37" s="208"/>
      <c r="EOL37" s="80"/>
      <c r="EOM37" s="209"/>
      <c r="EON37" s="205"/>
      <c r="EOP37" s="207"/>
      <c r="EOQ37" s="207"/>
      <c r="EOR37" s="208"/>
      <c r="EOS37" s="80"/>
      <c r="EOT37" s="209"/>
      <c r="EOU37" s="207"/>
      <c r="EOV37" s="207"/>
      <c r="EOW37" s="77"/>
      <c r="EOX37" s="210"/>
      <c r="EOY37" s="207"/>
      <c r="EOZ37" s="207"/>
      <c r="EPA37" s="211"/>
      <c r="EPB37" s="26"/>
      <c r="EPC37" s="26"/>
      <c r="EPD37" s="26"/>
      <c r="EPE37" s="205"/>
      <c r="EPF37" s="24"/>
      <c r="EPG37" s="36"/>
      <c r="EPH37" s="24"/>
      <c r="EPI37" s="212"/>
      <c r="EPJ37" s="205"/>
      <c r="EPK37" s="24"/>
      <c r="EPL37" s="6"/>
      <c r="EPM37" s="6"/>
      <c r="EPN37" s="207"/>
      <c r="EPO37" s="207"/>
      <c r="EPP37" s="208"/>
      <c r="EPQ37" s="80"/>
      <c r="EPR37" s="209"/>
      <c r="EPS37" s="205"/>
      <c r="EPU37" s="207"/>
      <c r="EPV37" s="207"/>
      <c r="EPW37" s="208"/>
      <c r="EPX37" s="80"/>
      <c r="EPY37" s="209"/>
      <c r="EPZ37" s="207"/>
      <c r="EQA37" s="207"/>
      <c r="EQB37" s="77"/>
      <c r="EQC37" s="210"/>
      <c r="EQD37" s="207"/>
      <c r="EQE37" s="207"/>
      <c r="EQF37" s="211"/>
      <c r="EQG37" s="26"/>
      <c r="EQH37" s="26"/>
      <c r="EQI37" s="26"/>
      <c r="EQJ37" s="205"/>
      <c r="EQK37" s="24"/>
      <c r="EQL37" s="36"/>
      <c r="EQM37" s="24"/>
      <c r="EQN37" s="212"/>
      <c r="EQO37" s="205"/>
      <c r="EQP37" s="24"/>
      <c r="EQQ37" s="6"/>
      <c r="EQR37" s="6"/>
      <c r="EQS37" s="207"/>
      <c r="EQT37" s="207"/>
      <c r="EQU37" s="208"/>
      <c r="EQV37" s="80"/>
      <c r="EQW37" s="209"/>
      <c r="EQX37" s="205"/>
      <c r="EQZ37" s="207"/>
      <c r="ERA37" s="207"/>
      <c r="ERB37" s="208"/>
      <c r="ERC37" s="80"/>
      <c r="ERD37" s="209"/>
      <c r="ERE37" s="207"/>
      <c r="ERF37" s="207"/>
      <c r="ERG37" s="77"/>
      <c r="ERH37" s="210"/>
      <c r="ERI37" s="207"/>
      <c r="ERJ37" s="207"/>
      <c r="ERK37" s="211"/>
      <c r="ERL37" s="26"/>
      <c r="ERM37" s="26"/>
      <c r="ERN37" s="26"/>
      <c r="ERO37" s="205"/>
      <c r="ERP37" s="24"/>
      <c r="ERQ37" s="36"/>
      <c r="ERR37" s="24"/>
      <c r="ERS37" s="212"/>
      <c r="ERT37" s="205"/>
      <c r="ERU37" s="24"/>
      <c r="ERV37" s="6"/>
      <c r="ERW37" s="6"/>
      <c r="ERX37" s="207"/>
      <c r="ERY37" s="207"/>
      <c r="ERZ37" s="208"/>
      <c r="ESA37" s="80"/>
      <c r="ESB37" s="209"/>
      <c r="ESC37" s="205"/>
      <c r="ESE37" s="207"/>
      <c r="ESF37" s="207"/>
      <c r="ESG37" s="208"/>
      <c r="ESH37" s="80"/>
      <c r="ESI37" s="209"/>
      <c r="ESJ37" s="207"/>
      <c r="ESK37" s="207"/>
      <c r="ESL37" s="77"/>
      <c r="ESM37" s="210"/>
      <c r="ESN37" s="207"/>
      <c r="ESO37" s="207"/>
      <c r="ESP37" s="211"/>
      <c r="ESQ37" s="26"/>
      <c r="ESR37" s="26"/>
      <c r="ESS37" s="26"/>
      <c r="EST37" s="205"/>
      <c r="ESU37" s="24"/>
      <c r="ESV37" s="36"/>
      <c r="ESW37" s="24"/>
      <c r="ESX37" s="212"/>
      <c r="ESY37" s="205"/>
      <c r="ESZ37" s="24"/>
      <c r="ETA37" s="6"/>
      <c r="ETB37" s="6"/>
      <c r="ETC37" s="207"/>
      <c r="ETD37" s="207"/>
      <c r="ETE37" s="208"/>
      <c r="ETF37" s="80"/>
      <c r="ETG37" s="209"/>
      <c r="ETH37" s="205"/>
      <c r="ETJ37" s="207"/>
      <c r="ETK37" s="207"/>
      <c r="ETL37" s="208"/>
      <c r="ETM37" s="80"/>
      <c r="ETN37" s="209"/>
      <c r="ETO37" s="207"/>
      <c r="ETP37" s="207"/>
      <c r="ETQ37" s="77"/>
      <c r="ETR37" s="210"/>
      <c r="ETS37" s="207"/>
      <c r="ETT37" s="207"/>
      <c r="ETU37" s="211"/>
      <c r="ETV37" s="26"/>
      <c r="ETW37" s="26"/>
      <c r="ETX37" s="26"/>
      <c r="ETY37" s="205"/>
      <c r="ETZ37" s="24"/>
      <c r="EUA37" s="36"/>
      <c r="EUB37" s="24"/>
      <c r="EUC37" s="212"/>
      <c r="EUD37" s="205"/>
      <c r="EUE37" s="24"/>
      <c r="EUF37" s="6"/>
      <c r="EUG37" s="6"/>
      <c r="EUH37" s="207"/>
      <c r="EUI37" s="207"/>
      <c r="EUJ37" s="208"/>
      <c r="EUK37" s="80"/>
      <c r="EUL37" s="209"/>
      <c r="EUM37" s="205"/>
      <c r="EUO37" s="207"/>
      <c r="EUP37" s="207"/>
      <c r="EUQ37" s="208"/>
      <c r="EUR37" s="80"/>
      <c r="EUS37" s="209"/>
      <c r="EUT37" s="207"/>
      <c r="EUU37" s="207"/>
      <c r="EUV37" s="77"/>
      <c r="EUW37" s="210"/>
      <c r="EUX37" s="207"/>
      <c r="EUY37" s="207"/>
      <c r="EUZ37" s="211"/>
      <c r="EVA37" s="26"/>
      <c r="EVB37" s="26"/>
      <c r="EVC37" s="26"/>
      <c r="EVD37" s="205"/>
      <c r="EVE37" s="24"/>
      <c r="EVF37" s="36"/>
      <c r="EVG37" s="24"/>
      <c r="EVH37" s="212"/>
      <c r="EVI37" s="205"/>
      <c r="EVJ37" s="24"/>
      <c r="EVK37" s="6"/>
      <c r="EVL37" s="6"/>
      <c r="EVM37" s="207"/>
      <c r="EVN37" s="207"/>
      <c r="EVO37" s="208"/>
      <c r="EVP37" s="80"/>
      <c r="EVQ37" s="209"/>
      <c r="EVR37" s="205"/>
      <c r="EVT37" s="207"/>
      <c r="EVU37" s="207"/>
      <c r="EVV37" s="208"/>
      <c r="EVW37" s="80"/>
      <c r="EVX37" s="209"/>
      <c r="EVY37" s="207"/>
      <c r="EVZ37" s="207"/>
      <c r="EWA37" s="77"/>
      <c r="EWB37" s="210"/>
      <c r="EWC37" s="207"/>
      <c r="EWD37" s="207"/>
      <c r="EWE37" s="211"/>
      <c r="EWF37" s="26"/>
      <c r="EWG37" s="26"/>
      <c r="EWH37" s="26"/>
      <c r="EWI37" s="205"/>
      <c r="EWJ37" s="24"/>
      <c r="EWK37" s="36"/>
      <c r="EWL37" s="24"/>
      <c r="EWM37" s="212"/>
      <c r="EWN37" s="205"/>
      <c r="EWO37" s="24"/>
      <c r="EWP37" s="6"/>
      <c r="EWQ37" s="6"/>
      <c r="EWR37" s="207"/>
      <c r="EWS37" s="207"/>
      <c r="EWT37" s="208"/>
      <c r="EWU37" s="80"/>
      <c r="EWV37" s="209"/>
      <c r="EWW37" s="205"/>
      <c r="EWY37" s="207"/>
      <c r="EWZ37" s="207"/>
      <c r="EXA37" s="208"/>
      <c r="EXB37" s="80"/>
      <c r="EXC37" s="209"/>
      <c r="EXD37" s="207"/>
      <c r="EXE37" s="207"/>
      <c r="EXF37" s="77"/>
      <c r="EXG37" s="210"/>
      <c r="EXH37" s="207"/>
      <c r="EXI37" s="207"/>
      <c r="EXJ37" s="211"/>
      <c r="EXK37" s="26"/>
      <c r="EXL37" s="26"/>
      <c r="EXM37" s="26"/>
      <c r="EXN37" s="205"/>
      <c r="EXO37" s="24"/>
      <c r="EXP37" s="36"/>
      <c r="EXQ37" s="24"/>
      <c r="EXR37" s="212"/>
      <c r="EXS37" s="205"/>
      <c r="EXT37" s="24"/>
      <c r="EXU37" s="6"/>
      <c r="EXV37" s="6"/>
      <c r="EXW37" s="207"/>
      <c r="EXX37" s="207"/>
      <c r="EXY37" s="208"/>
      <c r="EXZ37" s="80"/>
      <c r="EYA37" s="209"/>
      <c r="EYB37" s="205"/>
      <c r="EYD37" s="207"/>
      <c r="EYE37" s="207"/>
      <c r="EYF37" s="208"/>
      <c r="EYG37" s="80"/>
      <c r="EYH37" s="209"/>
      <c r="EYI37" s="207"/>
      <c r="EYJ37" s="207"/>
      <c r="EYK37" s="77"/>
      <c r="EYL37" s="210"/>
      <c r="EYM37" s="207"/>
      <c r="EYN37" s="207"/>
      <c r="EYO37" s="211"/>
      <c r="EYP37" s="26"/>
      <c r="EYQ37" s="26"/>
      <c r="EYR37" s="26"/>
      <c r="EYS37" s="205"/>
      <c r="EYT37" s="24"/>
      <c r="EYU37" s="36"/>
      <c r="EYV37" s="24"/>
      <c r="EYW37" s="212"/>
      <c r="EYX37" s="205"/>
      <c r="EYY37" s="24"/>
      <c r="EYZ37" s="6"/>
      <c r="EZA37" s="6"/>
      <c r="EZB37" s="207"/>
      <c r="EZC37" s="207"/>
      <c r="EZD37" s="208"/>
      <c r="EZE37" s="80"/>
      <c r="EZF37" s="209"/>
      <c r="EZG37" s="205"/>
      <c r="EZI37" s="207"/>
      <c r="EZJ37" s="207"/>
      <c r="EZK37" s="208"/>
      <c r="EZL37" s="80"/>
      <c r="EZM37" s="209"/>
      <c r="EZN37" s="207"/>
      <c r="EZO37" s="207"/>
      <c r="EZP37" s="77"/>
      <c r="EZQ37" s="210"/>
      <c r="EZR37" s="207"/>
      <c r="EZS37" s="207"/>
      <c r="EZT37" s="211"/>
      <c r="EZU37" s="26"/>
      <c r="EZV37" s="26"/>
      <c r="EZW37" s="26"/>
      <c r="EZX37" s="205"/>
      <c r="EZY37" s="24"/>
      <c r="EZZ37" s="36"/>
      <c r="FAA37" s="24"/>
      <c r="FAB37" s="212"/>
      <c r="FAC37" s="205"/>
      <c r="FAD37" s="24"/>
      <c r="FAE37" s="6"/>
      <c r="FAF37" s="6"/>
      <c r="FAG37" s="207"/>
      <c r="FAH37" s="207"/>
      <c r="FAI37" s="208"/>
      <c r="FAJ37" s="80"/>
      <c r="FAK37" s="209"/>
      <c r="FAL37" s="205"/>
      <c r="FAN37" s="207"/>
      <c r="FAO37" s="207"/>
      <c r="FAP37" s="208"/>
      <c r="FAQ37" s="80"/>
      <c r="FAR37" s="209"/>
      <c r="FAS37" s="207"/>
      <c r="FAT37" s="207"/>
      <c r="FAU37" s="77"/>
      <c r="FAV37" s="210"/>
      <c r="FAW37" s="207"/>
      <c r="FAX37" s="207"/>
      <c r="FAY37" s="211"/>
      <c r="FAZ37" s="26"/>
      <c r="FBA37" s="26"/>
      <c r="FBB37" s="26"/>
      <c r="FBC37" s="205"/>
      <c r="FBD37" s="24"/>
      <c r="FBE37" s="36"/>
      <c r="FBF37" s="24"/>
      <c r="FBG37" s="212"/>
      <c r="FBH37" s="205"/>
      <c r="FBI37" s="24"/>
      <c r="FBJ37" s="6"/>
      <c r="FBK37" s="6"/>
      <c r="FBL37" s="207"/>
      <c r="FBM37" s="207"/>
      <c r="FBN37" s="208"/>
      <c r="FBO37" s="80"/>
      <c r="FBP37" s="209"/>
      <c r="FBQ37" s="205"/>
      <c r="FBS37" s="207"/>
      <c r="FBT37" s="207"/>
      <c r="FBU37" s="208"/>
      <c r="FBV37" s="80"/>
      <c r="FBW37" s="209"/>
      <c r="FBX37" s="207"/>
      <c r="FBY37" s="207"/>
      <c r="FBZ37" s="77"/>
      <c r="FCA37" s="210"/>
      <c r="FCB37" s="207"/>
      <c r="FCC37" s="207"/>
      <c r="FCD37" s="211"/>
      <c r="FCE37" s="26"/>
      <c r="FCF37" s="26"/>
      <c r="FCG37" s="26"/>
      <c r="FCH37" s="205"/>
      <c r="FCI37" s="24"/>
      <c r="FCJ37" s="36"/>
      <c r="FCK37" s="24"/>
      <c r="FCL37" s="212"/>
      <c r="FCM37" s="205"/>
      <c r="FCN37" s="24"/>
      <c r="FCO37" s="6"/>
      <c r="FCP37" s="6"/>
      <c r="FCQ37" s="207"/>
      <c r="FCR37" s="207"/>
      <c r="FCS37" s="208"/>
      <c r="FCT37" s="80"/>
      <c r="FCU37" s="209"/>
      <c r="FCV37" s="205"/>
      <c r="FCX37" s="207"/>
      <c r="FCY37" s="207"/>
      <c r="FCZ37" s="208"/>
      <c r="FDA37" s="80"/>
      <c r="FDB37" s="209"/>
      <c r="FDC37" s="207"/>
      <c r="FDD37" s="207"/>
      <c r="FDE37" s="77"/>
      <c r="FDF37" s="210"/>
      <c r="FDG37" s="207"/>
      <c r="FDH37" s="207"/>
      <c r="FDI37" s="211"/>
      <c r="FDJ37" s="26"/>
      <c r="FDK37" s="26"/>
      <c r="FDL37" s="26"/>
      <c r="FDM37" s="205"/>
      <c r="FDN37" s="24"/>
      <c r="FDO37" s="36"/>
      <c r="FDP37" s="24"/>
      <c r="FDQ37" s="212"/>
      <c r="FDR37" s="205"/>
      <c r="FDS37" s="24"/>
      <c r="FDT37" s="6"/>
      <c r="FDU37" s="6"/>
      <c r="FDV37" s="207"/>
      <c r="FDW37" s="207"/>
      <c r="FDX37" s="208"/>
      <c r="FDY37" s="80"/>
      <c r="FDZ37" s="209"/>
      <c r="FEA37" s="205"/>
      <c r="FEC37" s="207"/>
      <c r="FED37" s="207"/>
      <c r="FEE37" s="208"/>
      <c r="FEF37" s="80"/>
      <c r="FEG37" s="209"/>
      <c r="FEH37" s="207"/>
      <c r="FEI37" s="207"/>
      <c r="FEJ37" s="77"/>
      <c r="FEK37" s="210"/>
      <c r="FEL37" s="207"/>
      <c r="FEM37" s="207"/>
      <c r="FEN37" s="211"/>
      <c r="FEO37" s="26"/>
      <c r="FEP37" s="26"/>
      <c r="FEQ37" s="26"/>
      <c r="FER37" s="205"/>
      <c r="FES37" s="24"/>
      <c r="FET37" s="36"/>
      <c r="FEU37" s="24"/>
      <c r="FEV37" s="212"/>
      <c r="FEW37" s="205"/>
      <c r="FEX37" s="24"/>
      <c r="FEY37" s="6"/>
      <c r="FEZ37" s="6"/>
      <c r="FFA37" s="207"/>
      <c r="FFB37" s="207"/>
      <c r="FFC37" s="208"/>
      <c r="FFD37" s="80"/>
      <c r="FFE37" s="209"/>
      <c r="FFF37" s="205"/>
      <c r="FFH37" s="207"/>
      <c r="FFI37" s="207"/>
      <c r="FFJ37" s="208"/>
      <c r="FFK37" s="80"/>
      <c r="FFL37" s="209"/>
      <c r="FFM37" s="207"/>
      <c r="FFN37" s="207"/>
      <c r="FFO37" s="77"/>
      <c r="FFP37" s="210"/>
      <c r="FFQ37" s="207"/>
      <c r="FFR37" s="207"/>
      <c r="FFS37" s="211"/>
      <c r="FFT37" s="26"/>
      <c r="FFU37" s="26"/>
      <c r="FFV37" s="26"/>
      <c r="FFW37" s="205"/>
      <c r="FFX37" s="24"/>
      <c r="FFY37" s="36"/>
      <c r="FFZ37" s="24"/>
      <c r="FGA37" s="212"/>
      <c r="FGB37" s="205"/>
      <c r="FGC37" s="24"/>
      <c r="FGD37" s="6"/>
      <c r="FGE37" s="6"/>
      <c r="FGF37" s="207"/>
      <c r="FGG37" s="207"/>
      <c r="FGH37" s="208"/>
      <c r="FGI37" s="80"/>
      <c r="FGJ37" s="209"/>
      <c r="FGK37" s="205"/>
      <c r="FGM37" s="207"/>
      <c r="FGN37" s="207"/>
      <c r="FGO37" s="208"/>
      <c r="FGP37" s="80"/>
      <c r="FGQ37" s="209"/>
      <c r="FGR37" s="207"/>
      <c r="FGS37" s="207"/>
      <c r="FGT37" s="77"/>
      <c r="FGU37" s="210"/>
      <c r="FGV37" s="207"/>
      <c r="FGW37" s="207"/>
      <c r="FGX37" s="211"/>
      <c r="FGY37" s="26"/>
      <c r="FGZ37" s="26"/>
      <c r="FHA37" s="26"/>
      <c r="FHB37" s="205"/>
      <c r="FHC37" s="24"/>
      <c r="FHD37" s="36"/>
      <c r="FHE37" s="24"/>
      <c r="FHF37" s="212"/>
      <c r="FHG37" s="205"/>
      <c r="FHH37" s="24"/>
      <c r="FHI37" s="6"/>
      <c r="FHJ37" s="6"/>
      <c r="FHK37" s="207"/>
      <c r="FHL37" s="207"/>
      <c r="FHM37" s="208"/>
      <c r="FHN37" s="80"/>
      <c r="FHO37" s="209"/>
      <c r="FHP37" s="205"/>
      <c r="FHR37" s="207"/>
      <c r="FHS37" s="207"/>
      <c r="FHT37" s="208"/>
      <c r="FHU37" s="80"/>
      <c r="FHV37" s="209"/>
      <c r="FHW37" s="207"/>
      <c r="FHX37" s="207"/>
      <c r="FHY37" s="77"/>
      <c r="FHZ37" s="210"/>
      <c r="FIA37" s="207"/>
      <c r="FIB37" s="207"/>
      <c r="FIC37" s="211"/>
      <c r="FID37" s="26"/>
      <c r="FIE37" s="26"/>
      <c r="FIF37" s="26"/>
      <c r="FIG37" s="205"/>
      <c r="FIH37" s="24"/>
      <c r="FII37" s="36"/>
      <c r="FIJ37" s="24"/>
      <c r="FIK37" s="212"/>
      <c r="FIL37" s="205"/>
      <c r="FIM37" s="24"/>
      <c r="FIN37" s="6"/>
      <c r="FIO37" s="6"/>
      <c r="FIP37" s="207"/>
      <c r="FIQ37" s="207"/>
      <c r="FIR37" s="208"/>
      <c r="FIS37" s="80"/>
      <c r="FIT37" s="209"/>
      <c r="FIU37" s="205"/>
      <c r="FIW37" s="207"/>
      <c r="FIX37" s="207"/>
      <c r="FIY37" s="208"/>
      <c r="FIZ37" s="80"/>
      <c r="FJA37" s="209"/>
      <c r="FJB37" s="207"/>
      <c r="FJC37" s="207"/>
      <c r="FJD37" s="77"/>
      <c r="FJE37" s="210"/>
      <c r="FJF37" s="207"/>
      <c r="FJG37" s="207"/>
      <c r="FJH37" s="211"/>
      <c r="FJI37" s="26"/>
      <c r="FJJ37" s="26"/>
      <c r="FJK37" s="26"/>
      <c r="FJL37" s="205"/>
      <c r="FJM37" s="24"/>
      <c r="FJN37" s="36"/>
      <c r="FJO37" s="24"/>
      <c r="FJP37" s="212"/>
      <c r="FJQ37" s="205"/>
      <c r="FJR37" s="24"/>
      <c r="FJS37" s="6"/>
      <c r="FJT37" s="6"/>
      <c r="FJU37" s="207"/>
      <c r="FJV37" s="207"/>
      <c r="FJW37" s="208"/>
      <c r="FJX37" s="80"/>
      <c r="FJY37" s="209"/>
      <c r="FJZ37" s="205"/>
      <c r="FKB37" s="207"/>
      <c r="FKC37" s="207"/>
      <c r="FKD37" s="208"/>
      <c r="FKE37" s="80"/>
      <c r="FKF37" s="209"/>
      <c r="FKG37" s="207"/>
      <c r="FKH37" s="207"/>
      <c r="FKI37" s="77"/>
      <c r="FKJ37" s="210"/>
      <c r="FKK37" s="207"/>
      <c r="FKL37" s="207"/>
      <c r="FKM37" s="211"/>
      <c r="FKN37" s="26"/>
      <c r="FKO37" s="26"/>
      <c r="FKP37" s="26"/>
      <c r="FKQ37" s="205"/>
      <c r="FKR37" s="24"/>
      <c r="FKS37" s="36"/>
      <c r="FKT37" s="24"/>
      <c r="FKU37" s="212"/>
      <c r="FKV37" s="205"/>
      <c r="FKW37" s="24"/>
      <c r="FKX37" s="6"/>
      <c r="FKY37" s="6"/>
      <c r="FKZ37" s="207"/>
      <c r="FLA37" s="207"/>
      <c r="FLB37" s="208"/>
      <c r="FLC37" s="80"/>
      <c r="FLD37" s="209"/>
      <c r="FLE37" s="205"/>
      <c r="FLG37" s="207"/>
      <c r="FLH37" s="207"/>
      <c r="FLI37" s="208"/>
      <c r="FLJ37" s="80"/>
      <c r="FLK37" s="209"/>
      <c r="FLL37" s="207"/>
      <c r="FLM37" s="207"/>
      <c r="FLN37" s="77"/>
      <c r="FLO37" s="210"/>
      <c r="FLP37" s="207"/>
      <c r="FLQ37" s="207"/>
      <c r="FLR37" s="211"/>
      <c r="FLS37" s="26"/>
      <c r="FLT37" s="26"/>
      <c r="FLU37" s="26"/>
      <c r="FLV37" s="205"/>
      <c r="FLW37" s="24"/>
      <c r="FLX37" s="36"/>
      <c r="FLY37" s="24"/>
      <c r="FLZ37" s="212"/>
      <c r="FMA37" s="205"/>
      <c r="FMB37" s="24"/>
      <c r="FMC37" s="6"/>
      <c r="FMD37" s="6"/>
      <c r="FME37" s="207"/>
      <c r="FMF37" s="207"/>
      <c r="FMG37" s="208"/>
      <c r="FMH37" s="80"/>
      <c r="FMI37" s="209"/>
      <c r="FMJ37" s="205"/>
      <c r="FML37" s="207"/>
      <c r="FMM37" s="207"/>
      <c r="FMN37" s="208"/>
      <c r="FMO37" s="80"/>
      <c r="FMP37" s="209"/>
      <c r="FMQ37" s="207"/>
      <c r="FMR37" s="207"/>
      <c r="FMS37" s="77"/>
      <c r="FMT37" s="210"/>
      <c r="FMU37" s="207"/>
      <c r="FMV37" s="207"/>
      <c r="FMW37" s="211"/>
      <c r="FMX37" s="26"/>
      <c r="FMY37" s="26"/>
      <c r="FMZ37" s="26"/>
      <c r="FNA37" s="205"/>
      <c r="FNB37" s="24"/>
      <c r="FNC37" s="36"/>
      <c r="FND37" s="24"/>
      <c r="FNE37" s="212"/>
      <c r="FNF37" s="205"/>
      <c r="FNG37" s="24"/>
      <c r="FNH37" s="6"/>
      <c r="FNI37" s="6"/>
      <c r="FNJ37" s="207"/>
      <c r="FNK37" s="207"/>
      <c r="FNL37" s="208"/>
      <c r="FNM37" s="80"/>
      <c r="FNN37" s="209"/>
      <c r="FNO37" s="205"/>
      <c r="FNQ37" s="207"/>
      <c r="FNR37" s="207"/>
      <c r="FNS37" s="208"/>
      <c r="FNT37" s="80"/>
      <c r="FNU37" s="209"/>
      <c r="FNV37" s="207"/>
      <c r="FNW37" s="207"/>
      <c r="FNX37" s="77"/>
      <c r="FNY37" s="210"/>
      <c r="FNZ37" s="207"/>
      <c r="FOA37" s="207"/>
      <c r="FOB37" s="211"/>
      <c r="FOC37" s="26"/>
      <c r="FOD37" s="26"/>
      <c r="FOE37" s="26"/>
      <c r="FOF37" s="205"/>
      <c r="FOG37" s="24"/>
      <c r="FOH37" s="36"/>
      <c r="FOI37" s="24"/>
      <c r="FOJ37" s="212"/>
      <c r="FOK37" s="205"/>
      <c r="FOL37" s="24"/>
      <c r="FOM37" s="6"/>
      <c r="FON37" s="6"/>
      <c r="FOO37" s="207"/>
      <c r="FOP37" s="207"/>
      <c r="FOQ37" s="208"/>
      <c r="FOR37" s="80"/>
      <c r="FOS37" s="209"/>
      <c r="FOT37" s="205"/>
      <c r="FOV37" s="207"/>
      <c r="FOW37" s="207"/>
      <c r="FOX37" s="208"/>
      <c r="FOY37" s="80"/>
      <c r="FOZ37" s="209"/>
      <c r="FPA37" s="207"/>
      <c r="FPB37" s="207"/>
      <c r="FPC37" s="77"/>
      <c r="FPD37" s="210"/>
      <c r="FPE37" s="207"/>
      <c r="FPF37" s="207"/>
      <c r="FPG37" s="211"/>
      <c r="FPH37" s="26"/>
      <c r="FPI37" s="26"/>
      <c r="FPJ37" s="26"/>
      <c r="FPK37" s="205"/>
      <c r="FPL37" s="24"/>
      <c r="FPM37" s="36"/>
      <c r="FPN37" s="24"/>
      <c r="FPO37" s="212"/>
      <c r="FPP37" s="205"/>
      <c r="FPQ37" s="24"/>
      <c r="FPR37" s="6"/>
      <c r="FPS37" s="6"/>
      <c r="FPT37" s="207"/>
      <c r="FPU37" s="207"/>
      <c r="FPV37" s="208"/>
      <c r="FPW37" s="80"/>
      <c r="FPX37" s="209"/>
      <c r="FPY37" s="205"/>
      <c r="FQA37" s="207"/>
      <c r="FQB37" s="207"/>
      <c r="FQC37" s="208"/>
      <c r="FQD37" s="80"/>
      <c r="FQE37" s="209"/>
      <c r="FQF37" s="207"/>
      <c r="FQG37" s="207"/>
      <c r="FQH37" s="77"/>
      <c r="FQI37" s="210"/>
      <c r="FQJ37" s="207"/>
      <c r="FQK37" s="207"/>
      <c r="FQL37" s="211"/>
      <c r="FQM37" s="26"/>
      <c r="FQN37" s="26"/>
      <c r="FQO37" s="26"/>
      <c r="FQP37" s="205"/>
      <c r="FQQ37" s="24"/>
      <c r="FQR37" s="36"/>
      <c r="FQS37" s="24"/>
      <c r="FQT37" s="212"/>
      <c r="FQU37" s="205"/>
      <c r="FQV37" s="24"/>
      <c r="FQW37" s="6"/>
      <c r="FQX37" s="6"/>
      <c r="FQY37" s="207"/>
      <c r="FQZ37" s="207"/>
      <c r="FRA37" s="208"/>
      <c r="FRB37" s="80"/>
      <c r="FRC37" s="209"/>
      <c r="FRD37" s="205"/>
      <c r="FRF37" s="207"/>
      <c r="FRG37" s="207"/>
      <c r="FRH37" s="208"/>
      <c r="FRI37" s="80"/>
      <c r="FRJ37" s="209"/>
      <c r="FRK37" s="207"/>
      <c r="FRL37" s="207"/>
      <c r="FRM37" s="77"/>
      <c r="FRN37" s="210"/>
      <c r="FRO37" s="207"/>
      <c r="FRP37" s="207"/>
      <c r="FRQ37" s="211"/>
      <c r="FRR37" s="26"/>
      <c r="FRS37" s="26"/>
      <c r="FRT37" s="26"/>
      <c r="FRU37" s="205"/>
      <c r="FRV37" s="24"/>
      <c r="FRW37" s="36"/>
      <c r="FRX37" s="24"/>
      <c r="FRY37" s="212"/>
      <c r="FRZ37" s="205"/>
      <c r="FSA37" s="24"/>
      <c r="FSB37" s="6"/>
      <c r="FSC37" s="6"/>
      <c r="FSD37" s="207"/>
      <c r="FSE37" s="207"/>
      <c r="FSF37" s="208"/>
      <c r="FSG37" s="80"/>
      <c r="FSH37" s="209"/>
      <c r="FSI37" s="205"/>
      <c r="FSK37" s="207"/>
      <c r="FSL37" s="207"/>
      <c r="FSM37" s="208"/>
      <c r="FSN37" s="80"/>
      <c r="FSO37" s="209"/>
      <c r="FSP37" s="207"/>
      <c r="FSQ37" s="207"/>
      <c r="FSR37" s="77"/>
      <c r="FSS37" s="210"/>
      <c r="FST37" s="207"/>
      <c r="FSU37" s="207"/>
      <c r="FSV37" s="211"/>
      <c r="FSW37" s="26"/>
      <c r="FSX37" s="26"/>
      <c r="FSY37" s="26"/>
      <c r="FSZ37" s="205"/>
      <c r="FTA37" s="24"/>
      <c r="FTB37" s="36"/>
      <c r="FTC37" s="24"/>
      <c r="FTD37" s="212"/>
      <c r="FTE37" s="205"/>
      <c r="FTF37" s="24"/>
      <c r="FTG37" s="6"/>
      <c r="FTH37" s="6"/>
      <c r="FTI37" s="207"/>
      <c r="FTJ37" s="207"/>
      <c r="FTK37" s="208"/>
      <c r="FTL37" s="80"/>
      <c r="FTM37" s="209"/>
      <c r="FTN37" s="205"/>
      <c r="FTP37" s="207"/>
      <c r="FTQ37" s="207"/>
      <c r="FTR37" s="208"/>
      <c r="FTS37" s="80"/>
      <c r="FTT37" s="209"/>
      <c r="FTU37" s="207"/>
      <c r="FTV37" s="207"/>
      <c r="FTW37" s="77"/>
      <c r="FTX37" s="210"/>
      <c r="FTY37" s="207"/>
      <c r="FTZ37" s="207"/>
      <c r="FUA37" s="211"/>
      <c r="FUB37" s="26"/>
      <c r="FUC37" s="26"/>
      <c r="FUD37" s="26"/>
      <c r="FUE37" s="205"/>
      <c r="FUF37" s="24"/>
      <c r="FUG37" s="36"/>
      <c r="FUH37" s="24"/>
      <c r="FUI37" s="212"/>
      <c r="FUJ37" s="205"/>
      <c r="FUK37" s="24"/>
      <c r="FUL37" s="6"/>
      <c r="FUM37" s="6"/>
      <c r="FUN37" s="207"/>
      <c r="FUO37" s="207"/>
      <c r="FUP37" s="208"/>
      <c r="FUQ37" s="80"/>
      <c r="FUR37" s="209"/>
      <c r="FUS37" s="205"/>
      <c r="FUU37" s="207"/>
      <c r="FUV37" s="207"/>
      <c r="FUW37" s="208"/>
      <c r="FUX37" s="80"/>
      <c r="FUY37" s="209"/>
      <c r="FUZ37" s="207"/>
      <c r="FVA37" s="207"/>
      <c r="FVB37" s="77"/>
      <c r="FVC37" s="210"/>
      <c r="FVD37" s="207"/>
      <c r="FVE37" s="207"/>
      <c r="FVF37" s="211"/>
      <c r="FVG37" s="26"/>
      <c r="FVH37" s="26"/>
      <c r="FVI37" s="26"/>
      <c r="FVJ37" s="205"/>
      <c r="FVK37" s="24"/>
      <c r="FVL37" s="36"/>
      <c r="FVM37" s="24"/>
      <c r="FVN37" s="212"/>
      <c r="FVO37" s="205"/>
      <c r="FVP37" s="24"/>
      <c r="FVQ37" s="6"/>
      <c r="FVR37" s="6"/>
      <c r="FVS37" s="207"/>
      <c r="FVT37" s="207"/>
      <c r="FVU37" s="208"/>
      <c r="FVV37" s="80"/>
      <c r="FVW37" s="209"/>
      <c r="FVX37" s="205"/>
      <c r="FVZ37" s="207"/>
      <c r="FWA37" s="207"/>
      <c r="FWB37" s="208"/>
      <c r="FWC37" s="80"/>
      <c r="FWD37" s="209"/>
      <c r="FWE37" s="207"/>
      <c r="FWF37" s="207"/>
      <c r="FWG37" s="77"/>
      <c r="FWH37" s="210"/>
      <c r="FWI37" s="207"/>
      <c r="FWJ37" s="207"/>
      <c r="FWK37" s="211"/>
      <c r="FWL37" s="26"/>
      <c r="FWM37" s="26"/>
      <c r="FWN37" s="26"/>
      <c r="FWO37" s="205"/>
      <c r="FWP37" s="24"/>
      <c r="FWQ37" s="36"/>
      <c r="FWR37" s="24"/>
      <c r="FWS37" s="212"/>
      <c r="FWT37" s="205"/>
      <c r="FWU37" s="24"/>
      <c r="FWV37" s="6"/>
      <c r="FWW37" s="6"/>
      <c r="FWX37" s="207"/>
      <c r="FWY37" s="207"/>
      <c r="FWZ37" s="208"/>
      <c r="FXA37" s="80"/>
      <c r="FXB37" s="209"/>
      <c r="FXC37" s="205"/>
      <c r="FXE37" s="207"/>
      <c r="FXF37" s="207"/>
      <c r="FXG37" s="208"/>
      <c r="FXH37" s="80"/>
      <c r="FXI37" s="209"/>
      <c r="FXJ37" s="207"/>
      <c r="FXK37" s="207"/>
      <c r="FXL37" s="77"/>
      <c r="FXM37" s="210"/>
      <c r="FXN37" s="207"/>
      <c r="FXO37" s="207"/>
      <c r="FXP37" s="211"/>
      <c r="FXQ37" s="26"/>
      <c r="FXR37" s="26"/>
      <c r="FXS37" s="26"/>
      <c r="FXT37" s="205"/>
      <c r="FXU37" s="24"/>
      <c r="FXV37" s="36"/>
      <c r="FXW37" s="24"/>
      <c r="FXX37" s="212"/>
      <c r="FXY37" s="205"/>
      <c r="FXZ37" s="24"/>
      <c r="FYA37" s="6"/>
      <c r="FYB37" s="6"/>
      <c r="FYC37" s="207"/>
      <c r="FYD37" s="207"/>
      <c r="FYE37" s="208"/>
      <c r="FYF37" s="80"/>
      <c r="FYG37" s="209"/>
      <c r="FYH37" s="205"/>
      <c r="FYJ37" s="207"/>
      <c r="FYK37" s="207"/>
      <c r="FYL37" s="208"/>
      <c r="FYM37" s="80"/>
      <c r="FYN37" s="209"/>
      <c r="FYO37" s="207"/>
      <c r="FYP37" s="207"/>
      <c r="FYQ37" s="77"/>
      <c r="FYR37" s="210"/>
      <c r="FYS37" s="207"/>
      <c r="FYT37" s="207"/>
      <c r="FYU37" s="211"/>
      <c r="FYV37" s="26"/>
      <c r="FYW37" s="26"/>
      <c r="FYX37" s="26"/>
      <c r="FYY37" s="205"/>
      <c r="FYZ37" s="24"/>
      <c r="FZA37" s="36"/>
      <c r="FZB37" s="24"/>
      <c r="FZC37" s="212"/>
      <c r="FZD37" s="205"/>
      <c r="FZE37" s="24"/>
      <c r="FZF37" s="6"/>
      <c r="FZG37" s="6"/>
      <c r="FZH37" s="207"/>
      <c r="FZI37" s="207"/>
      <c r="FZJ37" s="208"/>
      <c r="FZK37" s="80"/>
      <c r="FZL37" s="209"/>
      <c r="FZM37" s="205"/>
      <c r="FZO37" s="207"/>
      <c r="FZP37" s="207"/>
      <c r="FZQ37" s="208"/>
      <c r="FZR37" s="80"/>
      <c r="FZS37" s="209"/>
      <c r="FZT37" s="207"/>
      <c r="FZU37" s="207"/>
      <c r="FZV37" s="77"/>
      <c r="FZW37" s="210"/>
      <c r="FZX37" s="207"/>
      <c r="FZY37" s="207"/>
      <c r="FZZ37" s="211"/>
      <c r="GAA37" s="26"/>
      <c r="GAB37" s="26"/>
      <c r="GAC37" s="26"/>
      <c r="GAD37" s="205"/>
      <c r="GAE37" s="24"/>
      <c r="GAF37" s="36"/>
      <c r="GAG37" s="24"/>
      <c r="GAH37" s="212"/>
      <c r="GAI37" s="205"/>
      <c r="GAJ37" s="24"/>
      <c r="GAK37" s="6"/>
      <c r="GAL37" s="6"/>
      <c r="GAM37" s="207"/>
      <c r="GAN37" s="207"/>
      <c r="GAO37" s="208"/>
      <c r="GAP37" s="80"/>
      <c r="GAQ37" s="209"/>
      <c r="GAR37" s="205"/>
      <c r="GAT37" s="207"/>
      <c r="GAU37" s="207"/>
      <c r="GAV37" s="208"/>
      <c r="GAW37" s="80"/>
      <c r="GAX37" s="209"/>
      <c r="GAY37" s="207"/>
      <c r="GAZ37" s="207"/>
      <c r="GBA37" s="77"/>
      <c r="GBB37" s="210"/>
      <c r="GBC37" s="207"/>
      <c r="GBD37" s="207"/>
      <c r="GBE37" s="211"/>
      <c r="GBF37" s="26"/>
      <c r="GBG37" s="26"/>
      <c r="GBH37" s="26"/>
      <c r="GBI37" s="205"/>
      <c r="GBJ37" s="24"/>
      <c r="GBK37" s="36"/>
      <c r="GBL37" s="24"/>
      <c r="GBM37" s="212"/>
      <c r="GBN37" s="205"/>
      <c r="GBO37" s="24"/>
      <c r="GBP37" s="6"/>
      <c r="GBQ37" s="6"/>
      <c r="GBR37" s="207"/>
      <c r="GBS37" s="207"/>
      <c r="GBT37" s="208"/>
      <c r="GBU37" s="80"/>
      <c r="GBV37" s="209"/>
      <c r="GBW37" s="205"/>
      <c r="GBY37" s="207"/>
      <c r="GBZ37" s="207"/>
      <c r="GCA37" s="208"/>
      <c r="GCB37" s="80"/>
      <c r="GCC37" s="209"/>
      <c r="GCD37" s="207"/>
      <c r="GCE37" s="207"/>
      <c r="GCF37" s="77"/>
      <c r="GCG37" s="210"/>
      <c r="GCH37" s="207"/>
      <c r="GCI37" s="207"/>
      <c r="GCJ37" s="211"/>
      <c r="GCK37" s="26"/>
      <c r="GCL37" s="26"/>
      <c r="GCM37" s="26"/>
      <c r="GCN37" s="205"/>
      <c r="GCO37" s="24"/>
      <c r="GCP37" s="36"/>
      <c r="GCQ37" s="24"/>
      <c r="GCR37" s="212"/>
      <c r="GCS37" s="205"/>
      <c r="GCT37" s="24"/>
      <c r="GCU37" s="6"/>
      <c r="GCV37" s="6"/>
      <c r="GCW37" s="207"/>
      <c r="GCX37" s="207"/>
      <c r="GCY37" s="208"/>
      <c r="GCZ37" s="80"/>
      <c r="GDA37" s="209"/>
      <c r="GDB37" s="205"/>
      <c r="GDD37" s="207"/>
      <c r="GDE37" s="207"/>
      <c r="GDF37" s="208"/>
      <c r="GDG37" s="80"/>
      <c r="GDH37" s="209"/>
      <c r="GDI37" s="207"/>
      <c r="GDJ37" s="207"/>
      <c r="GDK37" s="77"/>
      <c r="GDL37" s="210"/>
      <c r="GDM37" s="207"/>
      <c r="GDN37" s="207"/>
      <c r="GDO37" s="211"/>
      <c r="GDP37" s="26"/>
      <c r="GDQ37" s="26"/>
      <c r="GDR37" s="26"/>
      <c r="GDS37" s="205"/>
      <c r="GDT37" s="24"/>
      <c r="GDU37" s="36"/>
      <c r="GDV37" s="24"/>
      <c r="GDW37" s="212"/>
      <c r="GDX37" s="205"/>
      <c r="GDY37" s="24"/>
      <c r="GDZ37" s="6"/>
      <c r="GEA37" s="6"/>
      <c r="GEB37" s="207"/>
      <c r="GEC37" s="207"/>
      <c r="GED37" s="208"/>
      <c r="GEE37" s="80"/>
      <c r="GEF37" s="209"/>
      <c r="GEG37" s="205"/>
      <c r="GEI37" s="207"/>
      <c r="GEJ37" s="207"/>
      <c r="GEK37" s="208"/>
      <c r="GEL37" s="80"/>
      <c r="GEM37" s="209"/>
      <c r="GEN37" s="207"/>
      <c r="GEO37" s="207"/>
      <c r="GEP37" s="77"/>
      <c r="GEQ37" s="210"/>
      <c r="GER37" s="207"/>
      <c r="GES37" s="207"/>
      <c r="GET37" s="211"/>
      <c r="GEU37" s="26"/>
      <c r="GEV37" s="26"/>
      <c r="GEW37" s="26"/>
      <c r="GEX37" s="205"/>
      <c r="GEY37" s="24"/>
      <c r="GEZ37" s="36"/>
      <c r="GFA37" s="24"/>
      <c r="GFB37" s="212"/>
      <c r="GFC37" s="205"/>
      <c r="GFD37" s="24"/>
      <c r="GFE37" s="6"/>
      <c r="GFF37" s="6"/>
      <c r="GFG37" s="207"/>
      <c r="GFH37" s="207"/>
      <c r="GFI37" s="208"/>
      <c r="GFJ37" s="80"/>
      <c r="GFK37" s="209"/>
      <c r="GFL37" s="205"/>
      <c r="GFN37" s="207"/>
      <c r="GFO37" s="207"/>
      <c r="GFP37" s="208"/>
      <c r="GFQ37" s="80"/>
      <c r="GFR37" s="209"/>
      <c r="GFS37" s="207"/>
      <c r="GFT37" s="207"/>
      <c r="GFU37" s="77"/>
      <c r="GFV37" s="210"/>
      <c r="GFW37" s="207"/>
      <c r="GFX37" s="207"/>
      <c r="GFY37" s="211"/>
      <c r="GFZ37" s="26"/>
      <c r="GGA37" s="26"/>
      <c r="GGB37" s="26"/>
      <c r="GGC37" s="205"/>
      <c r="GGD37" s="24"/>
      <c r="GGE37" s="36"/>
      <c r="GGF37" s="24"/>
      <c r="GGG37" s="212"/>
      <c r="GGH37" s="205"/>
      <c r="GGI37" s="24"/>
      <c r="GGJ37" s="6"/>
      <c r="GGK37" s="6"/>
      <c r="GGL37" s="207"/>
      <c r="GGM37" s="207"/>
      <c r="GGN37" s="208"/>
      <c r="GGO37" s="80"/>
      <c r="GGP37" s="209"/>
      <c r="GGQ37" s="205"/>
      <c r="GGS37" s="207"/>
      <c r="GGT37" s="207"/>
      <c r="GGU37" s="208"/>
      <c r="GGV37" s="80"/>
      <c r="GGW37" s="209"/>
      <c r="GGX37" s="207"/>
      <c r="GGY37" s="207"/>
      <c r="GGZ37" s="77"/>
      <c r="GHA37" s="210"/>
      <c r="GHB37" s="207"/>
      <c r="GHC37" s="207"/>
      <c r="GHD37" s="211"/>
      <c r="GHE37" s="26"/>
      <c r="GHF37" s="26"/>
      <c r="GHG37" s="26"/>
      <c r="GHH37" s="205"/>
      <c r="GHI37" s="24"/>
      <c r="GHJ37" s="36"/>
      <c r="GHK37" s="24"/>
      <c r="GHL37" s="212"/>
      <c r="GHM37" s="205"/>
      <c r="GHN37" s="24"/>
      <c r="GHO37" s="6"/>
      <c r="GHP37" s="6"/>
      <c r="GHQ37" s="207"/>
      <c r="GHR37" s="207"/>
      <c r="GHS37" s="208"/>
      <c r="GHT37" s="80"/>
      <c r="GHU37" s="209"/>
      <c r="GHV37" s="205"/>
      <c r="GHX37" s="207"/>
      <c r="GHY37" s="207"/>
      <c r="GHZ37" s="208"/>
      <c r="GIA37" s="80"/>
      <c r="GIB37" s="209"/>
      <c r="GIC37" s="207"/>
      <c r="GID37" s="207"/>
      <c r="GIE37" s="77"/>
      <c r="GIF37" s="210"/>
      <c r="GIG37" s="207"/>
      <c r="GIH37" s="207"/>
      <c r="GII37" s="211"/>
      <c r="GIJ37" s="26"/>
      <c r="GIK37" s="26"/>
      <c r="GIL37" s="26"/>
      <c r="GIM37" s="205"/>
      <c r="GIN37" s="24"/>
      <c r="GIO37" s="36"/>
      <c r="GIP37" s="24"/>
      <c r="GIQ37" s="212"/>
      <c r="GIR37" s="205"/>
      <c r="GIS37" s="24"/>
      <c r="GIT37" s="6"/>
      <c r="GIU37" s="6"/>
      <c r="GIV37" s="207"/>
      <c r="GIW37" s="207"/>
      <c r="GIX37" s="208"/>
      <c r="GIY37" s="80"/>
      <c r="GIZ37" s="209"/>
      <c r="GJA37" s="205"/>
      <c r="GJC37" s="207"/>
      <c r="GJD37" s="207"/>
      <c r="GJE37" s="208"/>
      <c r="GJF37" s="80"/>
      <c r="GJG37" s="209"/>
      <c r="GJH37" s="207"/>
      <c r="GJI37" s="207"/>
      <c r="GJJ37" s="77"/>
      <c r="GJK37" s="210"/>
      <c r="GJL37" s="207"/>
      <c r="GJM37" s="207"/>
      <c r="GJN37" s="211"/>
      <c r="GJO37" s="26"/>
      <c r="GJP37" s="26"/>
      <c r="GJQ37" s="26"/>
      <c r="GJR37" s="205"/>
      <c r="GJS37" s="24"/>
      <c r="GJT37" s="36"/>
      <c r="GJU37" s="24"/>
      <c r="GJV37" s="212"/>
      <c r="GJW37" s="205"/>
      <c r="GJX37" s="24"/>
      <c r="GJY37" s="6"/>
      <c r="GJZ37" s="6"/>
      <c r="GKA37" s="207"/>
      <c r="GKB37" s="207"/>
      <c r="GKC37" s="208"/>
      <c r="GKD37" s="80"/>
      <c r="GKE37" s="209"/>
      <c r="GKF37" s="205"/>
      <c r="GKH37" s="207"/>
      <c r="GKI37" s="207"/>
      <c r="GKJ37" s="208"/>
      <c r="GKK37" s="80"/>
      <c r="GKL37" s="209"/>
      <c r="GKM37" s="207"/>
      <c r="GKN37" s="207"/>
      <c r="GKO37" s="77"/>
      <c r="GKP37" s="210"/>
      <c r="GKQ37" s="207"/>
      <c r="GKR37" s="207"/>
      <c r="GKS37" s="211"/>
      <c r="GKT37" s="26"/>
      <c r="GKU37" s="26"/>
      <c r="GKV37" s="26"/>
      <c r="GKW37" s="205"/>
      <c r="GKX37" s="24"/>
      <c r="GKY37" s="36"/>
      <c r="GKZ37" s="24"/>
      <c r="GLA37" s="212"/>
      <c r="GLB37" s="205"/>
      <c r="GLC37" s="24"/>
      <c r="GLD37" s="6"/>
      <c r="GLE37" s="6"/>
      <c r="GLF37" s="207"/>
      <c r="GLG37" s="207"/>
      <c r="GLH37" s="208"/>
      <c r="GLI37" s="80"/>
      <c r="GLJ37" s="209"/>
      <c r="GLK37" s="205"/>
      <c r="GLM37" s="207"/>
      <c r="GLN37" s="207"/>
      <c r="GLO37" s="208"/>
      <c r="GLP37" s="80"/>
      <c r="GLQ37" s="209"/>
      <c r="GLR37" s="207"/>
      <c r="GLS37" s="207"/>
      <c r="GLT37" s="77"/>
      <c r="GLU37" s="210"/>
      <c r="GLV37" s="207"/>
      <c r="GLW37" s="207"/>
      <c r="GLX37" s="211"/>
      <c r="GLY37" s="26"/>
      <c r="GLZ37" s="26"/>
      <c r="GMA37" s="26"/>
      <c r="GMB37" s="205"/>
      <c r="GMC37" s="24"/>
      <c r="GMD37" s="36"/>
      <c r="GME37" s="24"/>
      <c r="GMF37" s="212"/>
      <c r="GMG37" s="205"/>
      <c r="GMH37" s="24"/>
      <c r="GMI37" s="6"/>
      <c r="GMJ37" s="6"/>
      <c r="GMK37" s="207"/>
      <c r="GML37" s="207"/>
      <c r="GMM37" s="208"/>
      <c r="GMN37" s="80"/>
      <c r="GMO37" s="209"/>
      <c r="GMP37" s="205"/>
      <c r="GMR37" s="207"/>
      <c r="GMS37" s="207"/>
      <c r="GMT37" s="208"/>
      <c r="GMU37" s="80"/>
      <c r="GMV37" s="209"/>
      <c r="GMW37" s="207"/>
      <c r="GMX37" s="207"/>
      <c r="GMY37" s="77"/>
      <c r="GMZ37" s="210"/>
      <c r="GNA37" s="207"/>
      <c r="GNB37" s="207"/>
      <c r="GNC37" s="211"/>
      <c r="GND37" s="26"/>
      <c r="GNE37" s="26"/>
      <c r="GNF37" s="26"/>
      <c r="GNG37" s="205"/>
      <c r="GNH37" s="24"/>
      <c r="GNI37" s="36"/>
      <c r="GNJ37" s="24"/>
      <c r="GNK37" s="212"/>
      <c r="GNL37" s="205"/>
      <c r="GNM37" s="24"/>
      <c r="GNN37" s="6"/>
      <c r="GNO37" s="6"/>
      <c r="GNP37" s="207"/>
      <c r="GNQ37" s="207"/>
      <c r="GNR37" s="208"/>
      <c r="GNS37" s="80"/>
      <c r="GNT37" s="209"/>
      <c r="GNU37" s="205"/>
      <c r="GNW37" s="207"/>
      <c r="GNX37" s="207"/>
      <c r="GNY37" s="208"/>
      <c r="GNZ37" s="80"/>
      <c r="GOA37" s="209"/>
      <c r="GOB37" s="207"/>
      <c r="GOC37" s="207"/>
      <c r="GOD37" s="77"/>
      <c r="GOE37" s="210"/>
      <c r="GOF37" s="207"/>
      <c r="GOG37" s="207"/>
      <c r="GOH37" s="211"/>
      <c r="GOI37" s="26"/>
      <c r="GOJ37" s="26"/>
      <c r="GOK37" s="26"/>
      <c r="GOL37" s="205"/>
      <c r="GOM37" s="24"/>
      <c r="GON37" s="36"/>
      <c r="GOO37" s="24"/>
      <c r="GOP37" s="212"/>
      <c r="GOQ37" s="205"/>
      <c r="GOR37" s="24"/>
      <c r="GOS37" s="6"/>
      <c r="GOT37" s="6"/>
      <c r="GOU37" s="207"/>
      <c r="GOV37" s="207"/>
      <c r="GOW37" s="208"/>
      <c r="GOX37" s="80"/>
      <c r="GOY37" s="209"/>
      <c r="GOZ37" s="205"/>
      <c r="GPB37" s="207"/>
      <c r="GPC37" s="207"/>
      <c r="GPD37" s="208"/>
      <c r="GPE37" s="80"/>
      <c r="GPF37" s="209"/>
      <c r="GPG37" s="207"/>
      <c r="GPH37" s="207"/>
      <c r="GPI37" s="77"/>
      <c r="GPJ37" s="210"/>
      <c r="GPK37" s="207"/>
      <c r="GPL37" s="207"/>
      <c r="GPM37" s="211"/>
      <c r="GPN37" s="26"/>
      <c r="GPO37" s="26"/>
      <c r="GPP37" s="26"/>
      <c r="GPQ37" s="205"/>
      <c r="GPR37" s="24"/>
      <c r="GPS37" s="36"/>
      <c r="GPT37" s="24"/>
      <c r="GPU37" s="212"/>
      <c r="GPV37" s="205"/>
      <c r="GPW37" s="24"/>
      <c r="GPX37" s="6"/>
      <c r="GPY37" s="6"/>
      <c r="GPZ37" s="207"/>
      <c r="GQA37" s="207"/>
      <c r="GQB37" s="208"/>
      <c r="GQC37" s="80"/>
      <c r="GQD37" s="209"/>
      <c r="GQE37" s="205"/>
      <c r="GQG37" s="207"/>
      <c r="GQH37" s="207"/>
      <c r="GQI37" s="208"/>
      <c r="GQJ37" s="80"/>
      <c r="GQK37" s="209"/>
      <c r="GQL37" s="207"/>
      <c r="GQM37" s="207"/>
      <c r="GQN37" s="77"/>
      <c r="GQO37" s="210"/>
      <c r="GQP37" s="207"/>
      <c r="GQQ37" s="207"/>
      <c r="GQR37" s="211"/>
      <c r="GQS37" s="26"/>
      <c r="GQT37" s="26"/>
      <c r="GQU37" s="26"/>
      <c r="GQV37" s="205"/>
      <c r="GQW37" s="24"/>
      <c r="GQX37" s="36"/>
      <c r="GQY37" s="24"/>
      <c r="GQZ37" s="212"/>
      <c r="GRA37" s="205"/>
      <c r="GRB37" s="24"/>
      <c r="GRC37" s="6"/>
      <c r="GRD37" s="6"/>
      <c r="GRE37" s="207"/>
      <c r="GRF37" s="207"/>
      <c r="GRG37" s="208"/>
      <c r="GRH37" s="80"/>
      <c r="GRI37" s="209"/>
      <c r="GRJ37" s="205"/>
      <c r="GRL37" s="207"/>
      <c r="GRM37" s="207"/>
      <c r="GRN37" s="208"/>
      <c r="GRO37" s="80"/>
      <c r="GRP37" s="209"/>
      <c r="GRQ37" s="207"/>
      <c r="GRR37" s="207"/>
      <c r="GRS37" s="77"/>
      <c r="GRT37" s="210"/>
      <c r="GRU37" s="207"/>
      <c r="GRV37" s="207"/>
      <c r="GRW37" s="211"/>
      <c r="GRX37" s="26"/>
      <c r="GRY37" s="26"/>
      <c r="GRZ37" s="26"/>
      <c r="GSA37" s="205"/>
      <c r="GSB37" s="24"/>
      <c r="GSC37" s="36"/>
      <c r="GSD37" s="24"/>
      <c r="GSE37" s="212"/>
      <c r="GSF37" s="205"/>
      <c r="GSG37" s="24"/>
      <c r="GSH37" s="6"/>
      <c r="GSI37" s="6"/>
      <c r="GSJ37" s="207"/>
      <c r="GSK37" s="207"/>
      <c r="GSL37" s="208"/>
      <c r="GSM37" s="80"/>
      <c r="GSN37" s="209"/>
      <c r="GSO37" s="205"/>
      <c r="GSQ37" s="207"/>
      <c r="GSR37" s="207"/>
      <c r="GSS37" s="208"/>
      <c r="GST37" s="80"/>
      <c r="GSU37" s="209"/>
      <c r="GSV37" s="207"/>
      <c r="GSW37" s="207"/>
      <c r="GSX37" s="77"/>
      <c r="GSY37" s="210"/>
      <c r="GSZ37" s="207"/>
      <c r="GTA37" s="207"/>
      <c r="GTB37" s="211"/>
      <c r="GTC37" s="26"/>
      <c r="GTD37" s="26"/>
      <c r="GTE37" s="26"/>
      <c r="GTF37" s="205"/>
      <c r="GTG37" s="24"/>
      <c r="GTH37" s="36"/>
      <c r="GTI37" s="24"/>
      <c r="GTJ37" s="212"/>
      <c r="GTK37" s="205"/>
      <c r="GTL37" s="24"/>
      <c r="GTM37" s="6"/>
      <c r="GTN37" s="6"/>
      <c r="GTO37" s="207"/>
      <c r="GTP37" s="207"/>
      <c r="GTQ37" s="208"/>
      <c r="GTR37" s="80"/>
      <c r="GTS37" s="209"/>
      <c r="GTT37" s="205"/>
      <c r="GTV37" s="207"/>
      <c r="GTW37" s="207"/>
      <c r="GTX37" s="208"/>
      <c r="GTY37" s="80"/>
      <c r="GTZ37" s="209"/>
      <c r="GUA37" s="207"/>
      <c r="GUB37" s="207"/>
      <c r="GUC37" s="77"/>
      <c r="GUD37" s="210"/>
      <c r="GUE37" s="207"/>
      <c r="GUF37" s="207"/>
      <c r="GUG37" s="211"/>
      <c r="GUH37" s="26"/>
      <c r="GUI37" s="26"/>
      <c r="GUJ37" s="26"/>
      <c r="GUK37" s="205"/>
      <c r="GUL37" s="24"/>
      <c r="GUM37" s="36"/>
      <c r="GUN37" s="24"/>
      <c r="GUO37" s="212"/>
      <c r="GUP37" s="205"/>
      <c r="GUQ37" s="24"/>
      <c r="GUR37" s="6"/>
      <c r="GUS37" s="6"/>
      <c r="GUT37" s="207"/>
      <c r="GUU37" s="207"/>
      <c r="GUV37" s="208"/>
      <c r="GUW37" s="80"/>
      <c r="GUX37" s="209"/>
      <c r="GUY37" s="205"/>
      <c r="GVA37" s="207"/>
      <c r="GVB37" s="207"/>
      <c r="GVC37" s="208"/>
      <c r="GVD37" s="80"/>
      <c r="GVE37" s="209"/>
      <c r="GVF37" s="207"/>
      <c r="GVG37" s="207"/>
      <c r="GVH37" s="77"/>
      <c r="GVI37" s="210"/>
      <c r="GVJ37" s="207"/>
      <c r="GVK37" s="207"/>
      <c r="GVL37" s="211"/>
      <c r="GVM37" s="26"/>
      <c r="GVN37" s="26"/>
      <c r="GVO37" s="26"/>
      <c r="GVP37" s="205"/>
      <c r="GVQ37" s="24"/>
      <c r="GVR37" s="36"/>
      <c r="GVS37" s="24"/>
      <c r="GVT37" s="212"/>
      <c r="GVU37" s="205"/>
      <c r="GVV37" s="24"/>
      <c r="GVW37" s="6"/>
      <c r="GVX37" s="6"/>
      <c r="GVY37" s="207"/>
      <c r="GVZ37" s="207"/>
      <c r="GWA37" s="208"/>
      <c r="GWB37" s="80"/>
      <c r="GWC37" s="209"/>
      <c r="GWD37" s="205"/>
      <c r="GWF37" s="207"/>
      <c r="GWG37" s="207"/>
      <c r="GWH37" s="208"/>
      <c r="GWI37" s="80"/>
      <c r="GWJ37" s="209"/>
      <c r="GWK37" s="207"/>
      <c r="GWL37" s="207"/>
      <c r="GWM37" s="77"/>
      <c r="GWN37" s="210"/>
      <c r="GWO37" s="207"/>
      <c r="GWP37" s="207"/>
      <c r="GWQ37" s="211"/>
      <c r="GWR37" s="26"/>
      <c r="GWS37" s="26"/>
      <c r="GWT37" s="26"/>
      <c r="GWU37" s="205"/>
      <c r="GWV37" s="24"/>
      <c r="GWW37" s="36"/>
      <c r="GWX37" s="24"/>
      <c r="GWY37" s="212"/>
      <c r="GWZ37" s="205"/>
      <c r="GXA37" s="24"/>
      <c r="GXB37" s="6"/>
      <c r="GXC37" s="6"/>
      <c r="GXD37" s="207"/>
      <c r="GXE37" s="207"/>
      <c r="GXF37" s="208"/>
      <c r="GXG37" s="80"/>
      <c r="GXH37" s="209"/>
      <c r="GXI37" s="205"/>
      <c r="GXK37" s="207"/>
      <c r="GXL37" s="207"/>
      <c r="GXM37" s="208"/>
      <c r="GXN37" s="80"/>
      <c r="GXO37" s="209"/>
      <c r="GXP37" s="207"/>
      <c r="GXQ37" s="207"/>
      <c r="GXR37" s="77"/>
      <c r="GXS37" s="210"/>
      <c r="GXT37" s="207"/>
      <c r="GXU37" s="207"/>
      <c r="GXV37" s="211"/>
      <c r="GXW37" s="26"/>
      <c r="GXX37" s="26"/>
      <c r="GXY37" s="26"/>
      <c r="GXZ37" s="205"/>
      <c r="GYA37" s="24"/>
      <c r="GYB37" s="36"/>
      <c r="GYC37" s="24"/>
      <c r="GYD37" s="212"/>
      <c r="GYE37" s="205"/>
      <c r="GYF37" s="24"/>
      <c r="GYG37" s="6"/>
      <c r="GYH37" s="6"/>
      <c r="GYI37" s="207"/>
      <c r="GYJ37" s="207"/>
      <c r="GYK37" s="208"/>
      <c r="GYL37" s="80"/>
      <c r="GYM37" s="209"/>
      <c r="GYN37" s="205"/>
      <c r="GYP37" s="207"/>
      <c r="GYQ37" s="207"/>
      <c r="GYR37" s="208"/>
      <c r="GYS37" s="80"/>
      <c r="GYT37" s="209"/>
      <c r="GYU37" s="207"/>
      <c r="GYV37" s="207"/>
      <c r="GYW37" s="77"/>
      <c r="GYX37" s="210"/>
      <c r="GYY37" s="207"/>
      <c r="GYZ37" s="207"/>
      <c r="GZA37" s="211"/>
      <c r="GZB37" s="26"/>
      <c r="GZC37" s="26"/>
      <c r="GZD37" s="26"/>
      <c r="GZE37" s="205"/>
      <c r="GZF37" s="24"/>
      <c r="GZG37" s="36"/>
      <c r="GZH37" s="24"/>
      <c r="GZI37" s="212"/>
      <c r="GZJ37" s="205"/>
      <c r="GZK37" s="24"/>
      <c r="GZL37" s="6"/>
      <c r="GZM37" s="6"/>
      <c r="GZN37" s="207"/>
      <c r="GZO37" s="207"/>
      <c r="GZP37" s="208"/>
      <c r="GZQ37" s="80"/>
      <c r="GZR37" s="209"/>
      <c r="GZS37" s="205"/>
      <c r="GZU37" s="207"/>
      <c r="GZV37" s="207"/>
      <c r="GZW37" s="208"/>
      <c r="GZX37" s="80"/>
      <c r="GZY37" s="209"/>
      <c r="GZZ37" s="207"/>
      <c r="HAA37" s="207"/>
      <c r="HAB37" s="77"/>
      <c r="HAC37" s="210"/>
      <c r="HAD37" s="207"/>
      <c r="HAE37" s="207"/>
      <c r="HAF37" s="211"/>
      <c r="HAG37" s="26"/>
      <c r="HAH37" s="26"/>
      <c r="HAI37" s="26"/>
      <c r="HAJ37" s="205"/>
      <c r="HAK37" s="24"/>
      <c r="HAL37" s="36"/>
      <c r="HAM37" s="24"/>
      <c r="HAN37" s="212"/>
      <c r="HAO37" s="205"/>
      <c r="HAP37" s="24"/>
      <c r="HAQ37" s="6"/>
      <c r="HAR37" s="6"/>
      <c r="HAS37" s="207"/>
      <c r="HAT37" s="207"/>
      <c r="HAU37" s="208"/>
      <c r="HAV37" s="80"/>
      <c r="HAW37" s="209"/>
      <c r="HAX37" s="205"/>
      <c r="HAZ37" s="207"/>
      <c r="HBA37" s="207"/>
      <c r="HBB37" s="208"/>
      <c r="HBC37" s="80"/>
      <c r="HBD37" s="209"/>
      <c r="HBE37" s="207"/>
      <c r="HBF37" s="207"/>
      <c r="HBG37" s="77"/>
      <c r="HBH37" s="210"/>
      <c r="HBI37" s="207"/>
      <c r="HBJ37" s="207"/>
      <c r="HBK37" s="211"/>
      <c r="HBL37" s="26"/>
      <c r="HBM37" s="26"/>
      <c r="HBN37" s="26"/>
      <c r="HBO37" s="205"/>
      <c r="HBP37" s="24"/>
      <c r="HBQ37" s="36"/>
      <c r="HBR37" s="24"/>
      <c r="HBS37" s="212"/>
      <c r="HBT37" s="205"/>
      <c r="HBU37" s="24"/>
      <c r="HBV37" s="6"/>
      <c r="HBW37" s="6"/>
      <c r="HBX37" s="207"/>
      <c r="HBY37" s="207"/>
      <c r="HBZ37" s="208"/>
      <c r="HCA37" s="80"/>
      <c r="HCB37" s="209"/>
      <c r="HCC37" s="205"/>
      <c r="HCE37" s="207"/>
      <c r="HCF37" s="207"/>
      <c r="HCG37" s="208"/>
      <c r="HCH37" s="80"/>
      <c r="HCI37" s="209"/>
      <c r="HCJ37" s="207"/>
      <c r="HCK37" s="207"/>
      <c r="HCL37" s="77"/>
      <c r="HCM37" s="210"/>
      <c r="HCN37" s="207"/>
      <c r="HCO37" s="207"/>
      <c r="HCP37" s="211"/>
      <c r="HCQ37" s="26"/>
      <c r="HCR37" s="26"/>
      <c r="HCS37" s="26"/>
      <c r="HCT37" s="205"/>
      <c r="HCU37" s="24"/>
      <c r="HCV37" s="36"/>
      <c r="HCW37" s="24"/>
      <c r="HCX37" s="212"/>
      <c r="HCY37" s="205"/>
      <c r="HCZ37" s="24"/>
      <c r="HDA37" s="6"/>
      <c r="HDB37" s="6"/>
      <c r="HDC37" s="207"/>
      <c r="HDD37" s="207"/>
      <c r="HDE37" s="208"/>
      <c r="HDF37" s="80"/>
      <c r="HDG37" s="209"/>
      <c r="HDH37" s="205"/>
      <c r="HDJ37" s="207"/>
      <c r="HDK37" s="207"/>
      <c r="HDL37" s="208"/>
      <c r="HDM37" s="80"/>
      <c r="HDN37" s="209"/>
      <c r="HDO37" s="207"/>
      <c r="HDP37" s="207"/>
      <c r="HDQ37" s="77"/>
      <c r="HDR37" s="210"/>
      <c r="HDS37" s="207"/>
      <c r="HDT37" s="207"/>
      <c r="HDU37" s="211"/>
      <c r="HDV37" s="26"/>
      <c r="HDW37" s="26"/>
      <c r="HDX37" s="26"/>
      <c r="HDY37" s="205"/>
      <c r="HDZ37" s="24"/>
      <c r="HEA37" s="36"/>
      <c r="HEB37" s="24"/>
      <c r="HEC37" s="212"/>
      <c r="HED37" s="205"/>
      <c r="HEE37" s="24"/>
      <c r="HEF37" s="6"/>
      <c r="HEG37" s="6"/>
      <c r="HEH37" s="207"/>
      <c r="HEI37" s="207"/>
      <c r="HEJ37" s="208"/>
      <c r="HEK37" s="80"/>
      <c r="HEL37" s="209"/>
      <c r="HEM37" s="205"/>
      <c r="HEO37" s="207"/>
      <c r="HEP37" s="207"/>
      <c r="HEQ37" s="208"/>
      <c r="HER37" s="80"/>
      <c r="HES37" s="209"/>
      <c r="HET37" s="207"/>
      <c r="HEU37" s="207"/>
      <c r="HEV37" s="77"/>
      <c r="HEW37" s="210"/>
      <c r="HEX37" s="207"/>
      <c r="HEY37" s="207"/>
      <c r="HEZ37" s="211"/>
      <c r="HFA37" s="26"/>
      <c r="HFB37" s="26"/>
      <c r="HFC37" s="26"/>
      <c r="HFD37" s="205"/>
      <c r="HFE37" s="24"/>
      <c r="HFF37" s="36"/>
      <c r="HFG37" s="24"/>
      <c r="HFH37" s="212"/>
      <c r="HFI37" s="205"/>
      <c r="HFJ37" s="24"/>
      <c r="HFK37" s="6"/>
      <c r="HFL37" s="6"/>
      <c r="HFM37" s="207"/>
      <c r="HFN37" s="207"/>
      <c r="HFO37" s="208"/>
      <c r="HFP37" s="80"/>
      <c r="HFQ37" s="209"/>
      <c r="HFR37" s="205"/>
      <c r="HFT37" s="207"/>
      <c r="HFU37" s="207"/>
      <c r="HFV37" s="208"/>
      <c r="HFW37" s="80"/>
      <c r="HFX37" s="209"/>
      <c r="HFY37" s="207"/>
      <c r="HFZ37" s="207"/>
      <c r="HGA37" s="77"/>
      <c r="HGB37" s="210"/>
      <c r="HGC37" s="207"/>
      <c r="HGD37" s="207"/>
      <c r="HGE37" s="211"/>
      <c r="HGF37" s="26"/>
      <c r="HGG37" s="26"/>
      <c r="HGH37" s="26"/>
      <c r="HGI37" s="205"/>
      <c r="HGJ37" s="24"/>
      <c r="HGK37" s="36"/>
      <c r="HGL37" s="24"/>
      <c r="HGM37" s="212"/>
      <c r="HGN37" s="205"/>
      <c r="HGO37" s="24"/>
      <c r="HGP37" s="6"/>
      <c r="HGQ37" s="6"/>
      <c r="HGR37" s="207"/>
      <c r="HGS37" s="207"/>
      <c r="HGT37" s="208"/>
      <c r="HGU37" s="80"/>
      <c r="HGV37" s="209"/>
      <c r="HGW37" s="205"/>
      <c r="HGY37" s="207"/>
      <c r="HGZ37" s="207"/>
      <c r="HHA37" s="208"/>
      <c r="HHB37" s="80"/>
      <c r="HHC37" s="209"/>
      <c r="HHD37" s="207"/>
      <c r="HHE37" s="207"/>
      <c r="HHF37" s="77"/>
      <c r="HHG37" s="210"/>
      <c r="HHH37" s="207"/>
      <c r="HHI37" s="207"/>
      <c r="HHJ37" s="211"/>
      <c r="HHK37" s="26"/>
      <c r="HHL37" s="26"/>
      <c r="HHM37" s="26"/>
      <c r="HHN37" s="205"/>
      <c r="HHO37" s="24"/>
      <c r="HHP37" s="36"/>
      <c r="HHQ37" s="24"/>
      <c r="HHR37" s="212"/>
      <c r="HHS37" s="205"/>
      <c r="HHT37" s="24"/>
      <c r="HHU37" s="6"/>
      <c r="HHV37" s="6"/>
      <c r="HHW37" s="207"/>
      <c r="HHX37" s="207"/>
      <c r="HHY37" s="208"/>
      <c r="HHZ37" s="80"/>
      <c r="HIA37" s="209"/>
      <c r="HIB37" s="205"/>
      <c r="HID37" s="207"/>
      <c r="HIE37" s="207"/>
      <c r="HIF37" s="208"/>
      <c r="HIG37" s="80"/>
      <c r="HIH37" s="209"/>
      <c r="HII37" s="207"/>
      <c r="HIJ37" s="207"/>
      <c r="HIK37" s="77"/>
      <c r="HIL37" s="210"/>
      <c r="HIM37" s="207"/>
      <c r="HIN37" s="207"/>
      <c r="HIO37" s="211"/>
      <c r="HIP37" s="26"/>
      <c r="HIQ37" s="26"/>
      <c r="HIR37" s="26"/>
      <c r="HIS37" s="205"/>
      <c r="HIT37" s="24"/>
      <c r="HIU37" s="36"/>
      <c r="HIV37" s="24"/>
      <c r="HIW37" s="212"/>
      <c r="HIX37" s="205"/>
      <c r="HIY37" s="24"/>
      <c r="HIZ37" s="6"/>
      <c r="HJA37" s="6"/>
      <c r="HJB37" s="207"/>
      <c r="HJC37" s="207"/>
      <c r="HJD37" s="208"/>
      <c r="HJE37" s="80"/>
      <c r="HJF37" s="209"/>
      <c r="HJG37" s="205"/>
      <c r="HJI37" s="207"/>
      <c r="HJJ37" s="207"/>
      <c r="HJK37" s="208"/>
      <c r="HJL37" s="80"/>
      <c r="HJM37" s="209"/>
      <c r="HJN37" s="207"/>
      <c r="HJO37" s="207"/>
      <c r="HJP37" s="77"/>
      <c r="HJQ37" s="210"/>
      <c r="HJR37" s="207"/>
      <c r="HJS37" s="207"/>
      <c r="HJT37" s="211"/>
      <c r="HJU37" s="26"/>
      <c r="HJV37" s="26"/>
      <c r="HJW37" s="26"/>
      <c r="HJX37" s="205"/>
      <c r="HJY37" s="24"/>
      <c r="HJZ37" s="36"/>
      <c r="HKA37" s="24"/>
      <c r="HKB37" s="212"/>
      <c r="HKC37" s="205"/>
      <c r="HKD37" s="24"/>
      <c r="HKE37" s="6"/>
      <c r="HKF37" s="6"/>
      <c r="HKG37" s="207"/>
      <c r="HKH37" s="207"/>
      <c r="HKI37" s="208"/>
      <c r="HKJ37" s="80"/>
      <c r="HKK37" s="209"/>
      <c r="HKL37" s="205"/>
      <c r="HKN37" s="207"/>
      <c r="HKO37" s="207"/>
      <c r="HKP37" s="208"/>
      <c r="HKQ37" s="80"/>
      <c r="HKR37" s="209"/>
      <c r="HKS37" s="207"/>
      <c r="HKT37" s="207"/>
      <c r="HKU37" s="77"/>
      <c r="HKV37" s="210"/>
      <c r="HKW37" s="207"/>
      <c r="HKX37" s="207"/>
      <c r="HKY37" s="211"/>
      <c r="HKZ37" s="26"/>
      <c r="HLA37" s="26"/>
      <c r="HLB37" s="26"/>
      <c r="HLC37" s="205"/>
      <c r="HLD37" s="24"/>
      <c r="HLE37" s="36"/>
      <c r="HLF37" s="24"/>
      <c r="HLG37" s="212"/>
      <c r="HLH37" s="205"/>
      <c r="HLI37" s="24"/>
      <c r="HLJ37" s="6"/>
      <c r="HLK37" s="6"/>
      <c r="HLL37" s="207"/>
      <c r="HLM37" s="207"/>
      <c r="HLN37" s="208"/>
      <c r="HLO37" s="80"/>
      <c r="HLP37" s="209"/>
      <c r="HLQ37" s="205"/>
      <c r="HLS37" s="207"/>
      <c r="HLT37" s="207"/>
      <c r="HLU37" s="208"/>
      <c r="HLV37" s="80"/>
      <c r="HLW37" s="209"/>
      <c r="HLX37" s="207"/>
      <c r="HLY37" s="207"/>
      <c r="HLZ37" s="77"/>
      <c r="HMA37" s="210"/>
      <c r="HMB37" s="207"/>
      <c r="HMC37" s="207"/>
      <c r="HMD37" s="211"/>
      <c r="HME37" s="26"/>
      <c r="HMF37" s="26"/>
      <c r="HMG37" s="26"/>
      <c r="HMH37" s="205"/>
      <c r="HMI37" s="24"/>
      <c r="HMJ37" s="36"/>
      <c r="HMK37" s="24"/>
      <c r="HML37" s="212"/>
      <c r="HMM37" s="205"/>
      <c r="HMN37" s="24"/>
      <c r="HMO37" s="6"/>
      <c r="HMP37" s="6"/>
      <c r="HMQ37" s="207"/>
      <c r="HMR37" s="207"/>
      <c r="HMS37" s="208"/>
      <c r="HMT37" s="80"/>
      <c r="HMU37" s="209"/>
      <c r="HMV37" s="205"/>
      <c r="HMX37" s="207"/>
      <c r="HMY37" s="207"/>
      <c r="HMZ37" s="208"/>
      <c r="HNA37" s="80"/>
      <c r="HNB37" s="209"/>
      <c r="HNC37" s="207"/>
      <c r="HND37" s="207"/>
      <c r="HNE37" s="77"/>
      <c r="HNF37" s="210"/>
      <c r="HNG37" s="207"/>
      <c r="HNH37" s="207"/>
      <c r="HNI37" s="211"/>
      <c r="HNJ37" s="26"/>
      <c r="HNK37" s="26"/>
      <c r="HNL37" s="26"/>
      <c r="HNM37" s="205"/>
      <c r="HNN37" s="24"/>
      <c r="HNO37" s="36"/>
      <c r="HNP37" s="24"/>
      <c r="HNQ37" s="212"/>
      <c r="HNR37" s="205"/>
      <c r="HNS37" s="24"/>
      <c r="HNT37" s="6"/>
      <c r="HNU37" s="6"/>
      <c r="HNV37" s="207"/>
      <c r="HNW37" s="207"/>
      <c r="HNX37" s="208"/>
      <c r="HNY37" s="80"/>
      <c r="HNZ37" s="209"/>
      <c r="HOA37" s="205"/>
      <c r="HOC37" s="207"/>
      <c r="HOD37" s="207"/>
      <c r="HOE37" s="208"/>
      <c r="HOF37" s="80"/>
      <c r="HOG37" s="209"/>
      <c r="HOH37" s="207"/>
      <c r="HOI37" s="207"/>
      <c r="HOJ37" s="77"/>
      <c r="HOK37" s="210"/>
      <c r="HOL37" s="207"/>
      <c r="HOM37" s="207"/>
      <c r="HON37" s="211"/>
      <c r="HOO37" s="26"/>
      <c r="HOP37" s="26"/>
      <c r="HOQ37" s="26"/>
      <c r="HOR37" s="205"/>
      <c r="HOS37" s="24"/>
      <c r="HOT37" s="36"/>
      <c r="HOU37" s="24"/>
      <c r="HOV37" s="212"/>
      <c r="HOW37" s="205"/>
      <c r="HOX37" s="24"/>
      <c r="HOY37" s="6"/>
      <c r="HOZ37" s="6"/>
      <c r="HPA37" s="207"/>
      <c r="HPB37" s="207"/>
      <c r="HPC37" s="208"/>
      <c r="HPD37" s="80"/>
      <c r="HPE37" s="209"/>
      <c r="HPF37" s="205"/>
      <c r="HPH37" s="207"/>
      <c r="HPI37" s="207"/>
      <c r="HPJ37" s="208"/>
      <c r="HPK37" s="80"/>
      <c r="HPL37" s="209"/>
      <c r="HPM37" s="207"/>
      <c r="HPN37" s="207"/>
      <c r="HPO37" s="77"/>
      <c r="HPP37" s="210"/>
      <c r="HPQ37" s="207"/>
      <c r="HPR37" s="207"/>
      <c r="HPS37" s="211"/>
      <c r="HPT37" s="26"/>
      <c r="HPU37" s="26"/>
      <c r="HPV37" s="26"/>
      <c r="HPW37" s="205"/>
      <c r="HPX37" s="24"/>
      <c r="HPY37" s="36"/>
      <c r="HPZ37" s="24"/>
      <c r="HQA37" s="212"/>
      <c r="HQB37" s="205"/>
      <c r="HQC37" s="24"/>
      <c r="HQD37" s="6"/>
      <c r="HQE37" s="6"/>
      <c r="HQF37" s="207"/>
      <c r="HQG37" s="207"/>
      <c r="HQH37" s="208"/>
      <c r="HQI37" s="80"/>
      <c r="HQJ37" s="209"/>
      <c r="HQK37" s="205"/>
      <c r="HQM37" s="207"/>
      <c r="HQN37" s="207"/>
      <c r="HQO37" s="208"/>
      <c r="HQP37" s="80"/>
      <c r="HQQ37" s="209"/>
      <c r="HQR37" s="207"/>
      <c r="HQS37" s="207"/>
      <c r="HQT37" s="77"/>
      <c r="HQU37" s="210"/>
      <c r="HQV37" s="207"/>
      <c r="HQW37" s="207"/>
      <c r="HQX37" s="211"/>
      <c r="HQY37" s="26"/>
      <c r="HQZ37" s="26"/>
      <c r="HRA37" s="26"/>
      <c r="HRB37" s="205"/>
      <c r="HRC37" s="24"/>
      <c r="HRD37" s="36"/>
      <c r="HRE37" s="24"/>
      <c r="HRF37" s="212"/>
      <c r="HRG37" s="205"/>
      <c r="HRH37" s="24"/>
      <c r="HRI37" s="6"/>
      <c r="HRJ37" s="6"/>
      <c r="HRK37" s="207"/>
      <c r="HRL37" s="207"/>
      <c r="HRM37" s="208"/>
      <c r="HRN37" s="80"/>
      <c r="HRO37" s="209"/>
      <c r="HRP37" s="205"/>
      <c r="HRR37" s="207"/>
      <c r="HRS37" s="207"/>
      <c r="HRT37" s="208"/>
      <c r="HRU37" s="80"/>
      <c r="HRV37" s="209"/>
      <c r="HRW37" s="207"/>
      <c r="HRX37" s="207"/>
      <c r="HRY37" s="77"/>
      <c r="HRZ37" s="210"/>
      <c r="HSA37" s="207"/>
      <c r="HSB37" s="207"/>
      <c r="HSC37" s="211"/>
      <c r="HSD37" s="26"/>
      <c r="HSE37" s="26"/>
      <c r="HSF37" s="26"/>
      <c r="HSG37" s="205"/>
      <c r="HSH37" s="24"/>
      <c r="HSI37" s="36"/>
      <c r="HSJ37" s="24"/>
      <c r="HSK37" s="212"/>
      <c r="HSL37" s="205"/>
      <c r="HSM37" s="24"/>
      <c r="HSN37" s="6"/>
      <c r="HSO37" s="6"/>
      <c r="HSP37" s="207"/>
      <c r="HSQ37" s="207"/>
      <c r="HSR37" s="208"/>
      <c r="HSS37" s="80"/>
      <c r="HST37" s="209"/>
      <c r="HSU37" s="205"/>
      <c r="HSW37" s="207"/>
      <c r="HSX37" s="207"/>
      <c r="HSY37" s="208"/>
      <c r="HSZ37" s="80"/>
      <c r="HTA37" s="209"/>
      <c r="HTB37" s="207"/>
      <c r="HTC37" s="207"/>
      <c r="HTD37" s="77"/>
      <c r="HTE37" s="210"/>
      <c r="HTF37" s="207"/>
      <c r="HTG37" s="207"/>
      <c r="HTH37" s="211"/>
      <c r="HTI37" s="26"/>
      <c r="HTJ37" s="26"/>
      <c r="HTK37" s="26"/>
      <c r="HTL37" s="205"/>
      <c r="HTM37" s="24"/>
      <c r="HTN37" s="36"/>
      <c r="HTO37" s="24"/>
      <c r="HTP37" s="212"/>
      <c r="HTQ37" s="205"/>
      <c r="HTR37" s="24"/>
      <c r="HTS37" s="6"/>
      <c r="HTT37" s="6"/>
      <c r="HTU37" s="207"/>
      <c r="HTV37" s="207"/>
      <c r="HTW37" s="208"/>
      <c r="HTX37" s="80"/>
      <c r="HTY37" s="209"/>
      <c r="HTZ37" s="205"/>
      <c r="HUB37" s="207"/>
      <c r="HUC37" s="207"/>
      <c r="HUD37" s="208"/>
      <c r="HUE37" s="80"/>
      <c r="HUF37" s="209"/>
      <c r="HUG37" s="207"/>
      <c r="HUH37" s="207"/>
      <c r="HUI37" s="77"/>
      <c r="HUJ37" s="210"/>
      <c r="HUK37" s="207"/>
      <c r="HUL37" s="207"/>
      <c r="HUM37" s="211"/>
      <c r="HUN37" s="26"/>
      <c r="HUO37" s="26"/>
      <c r="HUP37" s="26"/>
      <c r="HUQ37" s="205"/>
      <c r="HUR37" s="24"/>
      <c r="HUS37" s="36"/>
      <c r="HUT37" s="24"/>
      <c r="HUU37" s="212"/>
      <c r="HUV37" s="205"/>
      <c r="HUW37" s="24"/>
      <c r="HUX37" s="6"/>
      <c r="HUY37" s="6"/>
      <c r="HUZ37" s="207"/>
      <c r="HVA37" s="207"/>
      <c r="HVB37" s="208"/>
      <c r="HVC37" s="80"/>
      <c r="HVD37" s="209"/>
      <c r="HVE37" s="205"/>
      <c r="HVG37" s="207"/>
      <c r="HVH37" s="207"/>
      <c r="HVI37" s="208"/>
      <c r="HVJ37" s="80"/>
      <c r="HVK37" s="209"/>
      <c r="HVL37" s="207"/>
      <c r="HVM37" s="207"/>
      <c r="HVN37" s="77"/>
      <c r="HVO37" s="210"/>
      <c r="HVP37" s="207"/>
      <c r="HVQ37" s="207"/>
      <c r="HVR37" s="211"/>
      <c r="HVS37" s="26"/>
      <c r="HVT37" s="26"/>
      <c r="HVU37" s="26"/>
      <c r="HVV37" s="205"/>
      <c r="HVW37" s="24"/>
      <c r="HVX37" s="36"/>
      <c r="HVY37" s="24"/>
      <c r="HVZ37" s="212"/>
      <c r="HWA37" s="205"/>
      <c r="HWB37" s="24"/>
      <c r="HWC37" s="6"/>
      <c r="HWD37" s="6"/>
      <c r="HWE37" s="207"/>
      <c r="HWF37" s="207"/>
      <c r="HWG37" s="208"/>
      <c r="HWH37" s="80"/>
      <c r="HWI37" s="209"/>
      <c r="HWJ37" s="205"/>
      <c r="HWL37" s="207"/>
      <c r="HWM37" s="207"/>
      <c r="HWN37" s="208"/>
      <c r="HWO37" s="80"/>
      <c r="HWP37" s="209"/>
      <c r="HWQ37" s="207"/>
      <c r="HWR37" s="207"/>
      <c r="HWS37" s="77"/>
      <c r="HWT37" s="210"/>
      <c r="HWU37" s="207"/>
      <c r="HWV37" s="207"/>
      <c r="HWW37" s="211"/>
      <c r="HWX37" s="26"/>
      <c r="HWY37" s="26"/>
      <c r="HWZ37" s="26"/>
      <c r="HXA37" s="205"/>
      <c r="HXB37" s="24"/>
      <c r="HXC37" s="36"/>
      <c r="HXD37" s="24"/>
      <c r="HXE37" s="212"/>
      <c r="HXF37" s="205"/>
      <c r="HXG37" s="24"/>
      <c r="HXH37" s="6"/>
      <c r="HXI37" s="6"/>
      <c r="HXJ37" s="207"/>
      <c r="HXK37" s="207"/>
      <c r="HXL37" s="208"/>
      <c r="HXM37" s="80"/>
      <c r="HXN37" s="209"/>
      <c r="HXO37" s="205"/>
      <c r="HXQ37" s="207"/>
      <c r="HXR37" s="207"/>
      <c r="HXS37" s="208"/>
      <c r="HXT37" s="80"/>
      <c r="HXU37" s="209"/>
      <c r="HXV37" s="207"/>
      <c r="HXW37" s="207"/>
      <c r="HXX37" s="77"/>
      <c r="HXY37" s="210"/>
      <c r="HXZ37" s="207"/>
      <c r="HYA37" s="207"/>
      <c r="HYB37" s="211"/>
      <c r="HYC37" s="26"/>
      <c r="HYD37" s="26"/>
      <c r="HYE37" s="26"/>
      <c r="HYF37" s="205"/>
      <c r="HYG37" s="24"/>
      <c r="HYH37" s="36"/>
      <c r="HYI37" s="24"/>
      <c r="HYJ37" s="212"/>
      <c r="HYK37" s="205"/>
      <c r="HYL37" s="24"/>
      <c r="HYM37" s="6"/>
      <c r="HYN37" s="6"/>
      <c r="HYO37" s="207"/>
      <c r="HYP37" s="207"/>
      <c r="HYQ37" s="208"/>
      <c r="HYR37" s="80"/>
      <c r="HYS37" s="209"/>
      <c r="HYT37" s="205"/>
      <c r="HYV37" s="207"/>
      <c r="HYW37" s="207"/>
      <c r="HYX37" s="208"/>
      <c r="HYY37" s="80"/>
      <c r="HYZ37" s="209"/>
      <c r="HZA37" s="207"/>
      <c r="HZB37" s="207"/>
      <c r="HZC37" s="77"/>
      <c r="HZD37" s="210"/>
      <c r="HZE37" s="207"/>
      <c r="HZF37" s="207"/>
      <c r="HZG37" s="211"/>
      <c r="HZH37" s="26"/>
      <c r="HZI37" s="26"/>
      <c r="HZJ37" s="26"/>
      <c r="HZK37" s="205"/>
      <c r="HZL37" s="24"/>
      <c r="HZM37" s="36"/>
      <c r="HZN37" s="24"/>
      <c r="HZO37" s="212"/>
      <c r="HZP37" s="205"/>
      <c r="HZQ37" s="24"/>
      <c r="HZR37" s="6"/>
      <c r="HZS37" s="6"/>
      <c r="HZT37" s="207"/>
      <c r="HZU37" s="207"/>
      <c r="HZV37" s="208"/>
      <c r="HZW37" s="80"/>
      <c r="HZX37" s="209"/>
      <c r="HZY37" s="205"/>
      <c r="IAA37" s="207"/>
      <c r="IAB37" s="207"/>
      <c r="IAC37" s="208"/>
      <c r="IAD37" s="80"/>
      <c r="IAE37" s="209"/>
      <c r="IAF37" s="207"/>
      <c r="IAG37" s="207"/>
      <c r="IAH37" s="77"/>
      <c r="IAI37" s="210"/>
      <c r="IAJ37" s="207"/>
      <c r="IAK37" s="207"/>
      <c r="IAL37" s="211"/>
      <c r="IAM37" s="26"/>
      <c r="IAN37" s="26"/>
      <c r="IAO37" s="26"/>
      <c r="IAP37" s="205"/>
      <c r="IAQ37" s="24"/>
      <c r="IAR37" s="36"/>
      <c r="IAS37" s="24"/>
      <c r="IAT37" s="212"/>
      <c r="IAU37" s="205"/>
      <c r="IAV37" s="24"/>
      <c r="IAW37" s="6"/>
      <c r="IAX37" s="6"/>
      <c r="IAY37" s="207"/>
      <c r="IAZ37" s="207"/>
      <c r="IBA37" s="208"/>
      <c r="IBB37" s="80"/>
      <c r="IBC37" s="209"/>
      <c r="IBD37" s="205"/>
      <c r="IBF37" s="207"/>
      <c r="IBG37" s="207"/>
      <c r="IBH37" s="208"/>
      <c r="IBI37" s="80"/>
      <c r="IBJ37" s="209"/>
      <c r="IBK37" s="207"/>
      <c r="IBL37" s="207"/>
      <c r="IBM37" s="77"/>
      <c r="IBN37" s="210"/>
      <c r="IBO37" s="207"/>
      <c r="IBP37" s="207"/>
      <c r="IBQ37" s="211"/>
      <c r="IBR37" s="26"/>
      <c r="IBS37" s="26"/>
      <c r="IBT37" s="26"/>
      <c r="IBU37" s="205"/>
      <c r="IBV37" s="24"/>
      <c r="IBW37" s="36"/>
      <c r="IBX37" s="24"/>
      <c r="IBY37" s="212"/>
      <c r="IBZ37" s="205"/>
      <c r="ICA37" s="24"/>
      <c r="ICB37" s="6"/>
      <c r="ICC37" s="6"/>
      <c r="ICD37" s="207"/>
      <c r="ICE37" s="207"/>
      <c r="ICF37" s="208"/>
      <c r="ICG37" s="80"/>
      <c r="ICH37" s="209"/>
      <c r="ICI37" s="205"/>
      <c r="ICK37" s="207"/>
      <c r="ICL37" s="207"/>
      <c r="ICM37" s="208"/>
      <c r="ICN37" s="80"/>
      <c r="ICO37" s="209"/>
      <c r="ICP37" s="207"/>
      <c r="ICQ37" s="207"/>
      <c r="ICR37" s="77"/>
      <c r="ICS37" s="210"/>
      <c r="ICT37" s="207"/>
      <c r="ICU37" s="207"/>
      <c r="ICV37" s="211"/>
      <c r="ICW37" s="26"/>
      <c r="ICX37" s="26"/>
      <c r="ICY37" s="26"/>
      <c r="ICZ37" s="205"/>
      <c r="IDA37" s="24"/>
      <c r="IDB37" s="36"/>
      <c r="IDC37" s="24"/>
      <c r="IDD37" s="212"/>
      <c r="IDE37" s="205"/>
      <c r="IDF37" s="24"/>
      <c r="IDG37" s="6"/>
      <c r="IDH37" s="6"/>
      <c r="IDI37" s="207"/>
      <c r="IDJ37" s="207"/>
      <c r="IDK37" s="208"/>
      <c r="IDL37" s="80"/>
      <c r="IDM37" s="209"/>
      <c r="IDN37" s="205"/>
      <c r="IDP37" s="207"/>
      <c r="IDQ37" s="207"/>
      <c r="IDR37" s="208"/>
      <c r="IDS37" s="80"/>
      <c r="IDT37" s="209"/>
      <c r="IDU37" s="207"/>
      <c r="IDV37" s="207"/>
      <c r="IDW37" s="77"/>
      <c r="IDX37" s="210"/>
      <c r="IDY37" s="207"/>
      <c r="IDZ37" s="207"/>
      <c r="IEA37" s="211"/>
      <c r="IEB37" s="26"/>
      <c r="IEC37" s="26"/>
      <c r="IED37" s="26"/>
      <c r="IEE37" s="205"/>
      <c r="IEF37" s="24"/>
      <c r="IEG37" s="36"/>
      <c r="IEH37" s="24"/>
      <c r="IEI37" s="212"/>
      <c r="IEJ37" s="205"/>
      <c r="IEK37" s="24"/>
      <c r="IEL37" s="6"/>
      <c r="IEM37" s="6"/>
      <c r="IEN37" s="207"/>
      <c r="IEO37" s="207"/>
      <c r="IEP37" s="208"/>
      <c r="IEQ37" s="80"/>
      <c r="IER37" s="209"/>
      <c r="IES37" s="205"/>
      <c r="IEU37" s="207"/>
      <c r="IEV37" s="207"/>
      <c r="IEW37" s="208"/>
      <c r="IEX37" s="80"/>
      <c r="IEY37" s="209"/>
      <c r="IEZ37" s="207"/>
      <c r="IFA37" s="207"/>
      <c r="IFB37" s="77"/>
      <c r="IFC37" s="210"/>
      <c r="IFD37" s="207"/>
      <c r="IFE37" s="207"/>
      <c r="IFF37" s="211"/>
      <c r="IFG37" s="26"/>
      <c r="IFH37" s="26"/>
      <c r="IFI37" s="26"/>
      <c r="IFJ37" s="205"/>
      <c r="IFK37" s="24"/>
      <c r="IFL37" s="36"/>
      <c r="IFM37" s="24"/>
      <c r="IFN37" s="212"/>
      <c r="IFO37" s="205"/>
      <c r="IFP37" s="24"/>
      <c r="IFQ37" s="6"/>
      <c r="IFR37" s="6"/>
      <c r="IFS37" s="207"/>
      <c r="IFT37" s="207"/>
      <c r="IFU37" s="208"/>
      <c r="IFV37" s="80"/>
      <c r="IFW37" s="209"/>
      <c r="IFX37" s="205"/>
      <c r="IFZ37" s="207"/>
      <c r="IGA37" s="207"/>
      <c r="IGB37" s="208"/>
      <c r="IGC37" s="80"/>
      <c r="IGD37" s="209"/>
      <c r="IGE37" s="207"/>
      <c r="IGF37" s="207"/>
      <c r="IGG37" s="77"/>
      <c r="IGH37" s="210"/>
      <c r="IGI37" s="207"/>
      <c r="IGJ37" s="207"/>
      <c r="IGK37" s="211"/>
      <c r="IGL37" s="26"/>
      <c r="IGM37" s="26"/>
      <c r="IGN37" s="26"/>
      <c r="IGO37" s="205"/>
      <c r="IGP37" s="24"/>
      <c r="IGQ37" s="36"/>
      <c r="IGR37" s="24"/>
      <c r="IGS37" s="212"/>
      <c r="IGT37" s="205"/>
      <c r="IGU37" s="24"/>
      <c r="IGV37" s="6"/>
      <c r="IGW37" s="6"/>
      <c r="IGX37" s="207"/>
      <c r="IGY37" s="207"/>
      <c r="IGZ37" s="208"/>
      <c r="IHA37" s="80"/>
      <c r="IHB37" s="209"/>
      <c r="IHC37" s="205"/>
      <c r="IHE37" s="207"/>
      <c r="IHF37" s="207"/>
      <c r="IHG37" s="208"/>
      <c r="IHH37" s="80"/>
      <c r="IHI37" s="209"/>
      <c r="IHJ37" s="207"/>
      <c r="IHK37" s="207"/>
      <c r="IHL37" s="77"/>
      <c r="IHM37" s="210"/>
      <c r="IHN37" s="207"/>
      <c r="IHO37" s="207"/>
      <c r="IHP37" s="211"/>
      <c r="IHQ37" s="26"/>
      <c r="IHR37" s="26"/>
      <c r="IHS37" s="26"/>
      <c r="IHT37" s="205"/>
      <c r="IHU37" s="24"/>
      <c r="IHV37" s="36"/>
      <c r="IHW37" s="24"/>
      <c r="IHX37" s="212"/>
      <c r="IHY37" s="205"/>
      <c r="IHZ37" s="24"/>
      <c r="IIA37" s="6"/>
      <c r="IIB37" s="6"/>
      <c r="IIC37" s="207"/>
      <c r="IID37" s="207"/>
      <c r="IIE37" s="208"/>
      <c r="IIF37" s="80"/>
      <c r="IIG37" s="209"/>
      <c r="IIH37" s="205"/>
      <c r="IIJ37" s="207"/>
      <c r="IIK37" s="207"/>
      <c r="IIL37" s="208"/>
      <c r="IIM37" s="80"/>
      <c r="IIN37" s="209"/>
      <c r="IIO37" s="207"/>
      <c r="IIP37" s="207"/>
      <c r="IIQ37" s="77"/>
      <c r="IIR37" s="210"/>
      <c r="IIS37" s="207"/>
      <c r="IIT37" s="207"/>
      <c r="IIU37" s="211"/>
      <c r="IIV37" s="26"/>
      <c r="IIW37" s="26"/>
      <c r="IIX37" s="26"/>
      <c r="IIY37" s="205"/>
      <c r="IIZ37" s="24"/>
      <c r="IJA37" s="36"/>
      <c r="IJB37" s="24"/>
      <c r="IJC37" s="212"/>
      <c r="IJD37" s="205"/>
      <c r="IJE37" s="24"/>
      <c r="IJF37" s="6"/>
      <c r="IJG37" s="6"/>
      <c r="IJH37" s="207"/>
      <c r="IJI37" s="207"/>
      <c r="IJJ37" s="208"/>
      <c r="IJK37" s="80"/>
      <c r="IJL37" s="209"/>
      <c r="IJM37" s="205"/>
      <c r="IJO37" s="207"/>
      <c r="IJP37" s="207"/>
      <c r="IJQ37" s="208"/>
      <c r="IJR37" s="80"/>
      <c r="IJS37" s="209"/>
      <c r="IJT37" s="207"/>
      <c r="IJU37" s="207"/>
      <c r="IJV37" s="77"/>
      <c r="IJW37" s="210"/>
      <c r="IJX37" s="207"/>
      <c r="IJY37" s="207"/>
      <c r="IJZ37" s="211"/>
      <c r="IKA37" s="26"/>
      <c r="IKB37" s="26"/>
      <c r="IKC37" s="26"/>
      <c r="IKD37" s="205"/>
      <c r="IKE37" s="24"/>
      <c r="IKF37" s="36"/>
      <c r="IKG37" s="24"/>
      <c r="IKH37" s="212"/>
      <c r="IKI37" s="205"/>
      <c r="IKJ37" s="24"/>
      <c r="IKK37" s="6"/>
      <c r="IKL37" s="6"/>
      <c r="IKM37" s="207"/>
      <c r="IKN37" s="207"/>
      <c r="IKO37" s="208"/>
      <c r="IKP37" s="80"/>
      <c r="IKQ37" s="209"/>
      <c r="IKR37" s="205"/>
      <c r="IKT37" s="207"/>
      <c r="IKU37" s="207"/>
      <c r="IKV37" s="208"/>
      <c r="IKW37" s="80"/>
      <c r="IKX37" s="209"/>
      <c r="IKY37" s="207"/>
      <c r="IKZ37" s="207"/>
      <c r="ILA37" s="77"/>
      <c r="ILB37" s="210"/>
      <c r="ILC37" s="207"/>
      <c r="ILD37" s="207"/>
      <c r="ILE37" s="211"/>
      <c r="ILF37" s="26"/>
      <c r="ILG37" s="26"/>
      <c r="ILH37" s="26"/>
      <c r="ILI37" s="205"/>
      <c r="ILJ37" s="24"/>
      <c r="ILK37" s="36"/>
      <c r="ILL37" s="24"/>
      <c r="ILM37" s="212"/>
      <c r="ILN37" s="205"/>
      <c r="ILO37" s="24"/>
      <c r="ILP37" s="6"/>
      <c r="ILQ37" s="6"/>
      <c r="ILR37" s="207"/>
      <c r="ILS37" s="207"/>
      <c r="ILT37" s="208"/>
      <c r="ILU37" s="80"/>
      <c r="ILV37" s="209"/>
      <c r="ILW37" s="205"/>
      <c r="ILY37" s="207"/>
      <c r="ILZ37" s="207"/>
      <c r="IMA37" s="208"/>
      <c r="IMB37" s="80"/>
      <c r="IMC37" s="209"/>
      <c r="IMD37" s="207"/>
      <c r="IME37" s="207"/>
      <c r="IMF37" s="77"/>
      <c r="IMG37" s="210"/>
      <c r="IMH37" s="207"/>
      <c r="IMI37" s="207"/>
      <c r="IMJ37" s="211"/>
      <c r="IMK37" s="26"/>
      <c r="IML37" s="26"/>
      <c r="IMM37" s="26"/>
      <c r="IMN37" s="205"/>
      <c r="IMO37" s="24"/>
      <c r="IMP37" s="36"/>
      <c r="IMQ37" s="24"/>
      <c r="IMR37" s="212"/>
      <c r="IMS37" s="205"/>
      <c r="IMT37" s="24"/>
      <c r="IMU37" s="6"/>
      <c r="IMV37" s="6"/>
      <c r="IMW37" s="207"/>
      <c r="IMX37" s="207"/>
      <c r="IMY37" s="208"/>
      <c r="IMZ37" s="80"/>
      <c r="INA37" s="209"/>
      <c r="INB37" s="205"/>
      <c r="IND37" s="207"/>
      <c r="INE37" s="207"/>
      <c r="INF37" s="208"/>
      <c r="ING37" s="80"/>
      <c r="INH37" s="209"/>
      <c r="INI37" s="207"/>
      <c r="INJ37" s="207"/>
      <c r="INK37" s="77"/>
      <c r="INL37" s="210"/>
      <c r="INM37" s="207"/>
      <c r="INN37" s="207"/>
      <c r="INO37" s="211"/>
      <c r="INP37" s="26"/>
      <c r="INQ37" s="26"/>
      <c r="INR37" s="26"/>
      <c r="INS37" s="205"/>
      <c r="INT37" s="24"/>
      <c r="INU37" s="36"/>
      <c r="INV37" s="24"/>
      <c r="INW37" s="212"/>
      <c r="INX37" s="205"/>
      <c r="INY37" s="24"/>
      <c r="INZ37" s="6"/>
      <c r="IOA37" s="6"/>
      <c r="IOB37" s="207"/>
      <c r="IOC37" s="207"/>
      <c r="IOD37" s="208"/>
      <c r="IOE37" s="80"/>
      <c r="IOF37" s="209"/>
      <c r="IOG37" s="205"/>
      <c r="IOI37" s="207"/>
      <c r="IOJ37" s="207"/>
      <c r="IOK37" s="208"/>
      <c r="IOL37" s="80"/>
      <c r="IOM37" s="209"/>
      <c r="ION37" s="207"/>
      <c r="IOO37" s="207"/>
      <c r="IOP37" s="77"/>
      <c r="IOQ37" s="210"/>
      <c r="IOR37" s="207"/>
      <c r="IOS37" s="207"/>
      <c r="IOT37" s="211"/>
      <c r="IOU37" s="26"/>
      <c r="IOV37" s="26"/>
      <c r="IOW37" s="26"/>
      <c r="IOX37" s="205"/>
      <c r="IOY37" s="24"/>
      <c r="IOZ37" s="36"/>
      <c r="IPA37" s="24"/>
      <c r="IPB37" s="212"/>
      <c r="IPC37" s="205"/>
      <c r="IPD37" s="24"/>
      <c r="IPE37" s="6"/>
      <c r="IPF37" s="6"/>
      <c r="IPG37" s="207"/>
      <c r="IPH37" s="207"/>
      <c r="IPI37" s="208"/>
      <c r="IPJ37" s="80"/>
      <c r="IPK37" s="209"/>
      <c r="IPL37" s="205"/>
      <c r="IPN37" s="207"/>
      <c r="IPO37" s="207"/>
      <c r="IPP37" s="208"/>
      <c r="IPQ37" s="80"/>
      <c r="IPR37" s="209"/>
      <c r="IPS37" s="207"/>
      <c r="IPT37" s="207"/>
      <c r="IPU37" s="77"/>
      <c r="IPV37" s="210"/>
      <c r="IPW37" s="207"/>
      <c r="IPX37" s="207"/>
      <c r="IPY37" s="211"/>
      <c r="IPZ37" s="26"/>
      <c r="IQA37" s="26"/>
      <c r="IQB37" s="26"/>
      <c r="IQC37" s="205"/>
      <c r="IQD37" s="24"/>
      <c r="IQE37" s="36"/>
      <c r="IQF37" s="24"/>
      <c r="IQG37" s="212"/>
      <c r="IQH37" s="205"/>
      <c r="IQI37" s="24"/>
      <c r="IQJ37" s="6"/>
      <c r="IQK37" s="6"/>
      <c r="IQL37" s="207"/>
      <c r="IQM37" s="207"/>
      <c r="IQN37" s="208"/>
      <c r="IQO37" s="80"/>
      <c r="IQP37" s="209"/>
      <c r="IQQ37" s="205"/>
      <c r="IQS37" s="207"/>
      <c r="IQT37" s="207"/>
      <c r="IQU37" s="208"/>
      <c r="IQV37" s="80"/>
      <c r="IQW37" s="209"/>
      <c r="IQX37" s="207"/>
      <c r="IQY37" s="207"/>
      <c r="IQZ37" s="77"/>
      <c r="IRA37" s="210"/>
      <c r="IRB37" s="207"/>
      <c r="IRC37" s="207"/>
      <c r="IRD37" s="211"/>
      <c r="IRE37" s="26"/>
      <c r="IRF37" s="26"/>
      <c r="IRG37" s="26"/>
      <c r="IRH37" s="205"/>
      <c r="IRI37" s="24"/>
      <c r="IRJ37" s="36"/>
      <c r="IRK37" s="24"/>
      <c r="IRL37" s="212"/>
      <c r="IRM37" s="205"/>
      <c r="IRN37" s="24"/>
      <c r="IRO37" s="6"/>
      <c r="IRP37" s="6"/>
      <c r="IRQ37" s="207"/>
      <c r="IRR37" s="207"/>
      <c r="IRS37" s="208"/>
      <c r="IRT37" s="80"/>
      <c r="IRU37" s="209"/>
      <c r="IRV37" s="205"/>
      <c r="IRX37" s="207"/>
      <c r="IRY37" s="207"/>
      <c r="IRZ37" s="208"/>
      <c r="ISA37" s="80"/>
      <c r="ISB37" s="209"/>
      <c r="ISC37" s="207"/>
      <c r="ISD37" s="207"/>
      <c r="ISE37" s="77"/>
      <c r="ISF37" s="210"/>
      <c r="ISG37" s="207"/>
      <c r="ISH37" s="207"/>
      <c r="ISI37" s="211"/>
      <c r="ISJ37" s="26"/>
      <c r="ISK37" s="26"/>
      <c r="ISL37" s="26"/>
      <c r="ISM37" s="205"/>
      <c r="ISN37" s="24"/>
      <c r="ISO37" s="36"/>
      <c r="ISP37" s="24"/>
      <c r="ISQ37" s="212"/>
      <c r="ISR37" s="205"/>
      <c r="ISS37" s="24"/>
      <c r="IST37" s="6"/>
      <c r="ISU37" s="6"/>
      <c r="ISV37" s="207"/>
      <c r="ISW37" s="207"/>
      <c r="ISX37" s="208"/>
      <c r="ISY37" s="80"/>
      <c r="ISZ37" s="209"/>
      <c r="ITA37" s="205"/>
      <c r="ITC37" s="207"/>
      <c r="ITD37" s="207"/>
      <c r="ITE37" s="208"/>
      <c r="ITF37" s="80"/>
      <c r="ITG37" s="209"/>
      <c r="ITH37" s="207"/>
      <c r="ITI37" s="207"/>
      <c r="ITJ37" s="77"/>
      <c r="ITK37" s="210"/>
      <c r="ITL37" s="207"/>
      <c r="ITM37" s="207"/>
      <c r="ITN37" s="211"/>
      <c r="ITO37" s="26"/>
      <c r="ITP37" s="26"/>
      <c r="ITQ37" s="26"/>
      <c r="ITR37" s="205"/>
      <c r="ITS37" s="24"/>
      <c r="ITT37" s="36"/>
      <c r="ITU37" s="24"/>
      <c r="ITV37" s="212"/>
      <c r="ITW37" s="205"/>
      <c r="ITX37" s="24"/>
      <c r="ITY37" s="6"/>
      <c r="ITZ37" s="6"/>
      <c r="IUA37" s="207"/>
      <c r="IUB37" s="207"/>
      <c r="IUC37" s="208"/>
      <c r="IUD37" s="80"/>
      <c r="IUE37" s="209"/>
      <c r="IUF37" s="205"/>
      <c r="IUH37" s="207"/>
      <c r="IUI37" s="207"/>
      <c r="IUJ37" s="208"/>
      <c r="IUK37" s="80"/>
      <c r="IUL37" s="209"/>
      <c r="IUM37" s="207"/>
      <c r="IUN37" s="207"/>
      <c r="IUO37" s="77"/>
      <c r="IUP37" s="210"/>
      <c r="IUQ37" s="207"/>
      <c r="IUR37" s="207"/>
      <c r="IUS37" s="211"/>
      <c r="IUT37" s="26"/>
      <c r="IUU37" s="26"/>
      <c r="IUV37" s="26"/>
      <c r="IUW37" s="205"/>
      <c r="IUX37" s="24"/>
      <c r="IUY37" s="36"/>
      <c r="IUZ37" s="24"/>
      <c r="IVA37" s="212"/>
      <c r="IVB37" s="205"/>
      <c r="IVC37" s="24"/>
      <c r="IVD37" s="6"/>
      <c r="IVE37" s="6"/>
      <c r="IVF37" s="207"/>
      <c r="IVG37" s="207"/>
      <c r="IVH37" s="208"/>
      <c r="IVI37" s="80"/>
      <c r="IVJ37" s="209"/>
      <c r="IVK37" s="205"/>
      <c r="IVM37" s="207"/>
      <c r="IVN37" s="207"/>
      <c r="IVO37" s="208"/>
      <c r="IVP37" s="80"/>
      <c r="IVQ37" s="209"/>
      <c r="IVR37" s="207"/>
      <c r="IVS37" s="207"/>
      <c r="IVT37" s="77"/>
      <c r="IVU37" s="210"/>
      <c r="IVV37" s="207"/>
      <c r="IVW37" s="207"/>
      <c r="IVX37" s="211"/>
      <c r="IVY37" s="26"/>
      <c r="IVZ37" s="26"/>
      <c r="IWA37" s="26"/>
      <c r="IWB37" s="205"/>
      <c r="IWC37" s="24"/>
      <c r="IWD37" s="36"/>
      <c r="IWE37" s="24"/>
      <c r="IWF37" s="212"/>
      <c r="IWG37" s="205"/>
      <c r="IWH37" s="24"/>
      <c r="IWI37" s="6"/>
      <c r="IWJ37" s="6"/>
      <c r="IWK37" s="207"/>
      <c r="IWL37" s="207"/>
      <c r="IWM37" s="208"/>
      <c r="IWN37" s="80"/>
      <c r="IWO37" s="209"/>
      <c r="IWP37" s="205"/>
      <c r="IWR37" s="207"/>
      <c r="IWS37" s="207"/>
      <c r="IWT37" s="208"/>
      <c r="IWU37" s="80"/>
      <c r="IWV37" s="209"/>
      <c r="IWW37" s="207"/>
      <c r="IWX37" s="207"/>
      <c r="IWY37" s="77"/>
      <c r="IWZ37" s="210"/>
      <c r="IXA37" s="207"/>
      <c r="IXB37" s="207"/>
      <c r="IXC37" s="211"/>
      <c r="IXD37" s="26"/>
      <c r="IXE37" s="26"/>
      <c r="IXF37" s="26"/>
      <c r="IXG37" s="205"/>
      <c r="IXH37" s="24"/>
      <c r="IXI37" s="36"/>
      <c r="IXJ37" s="24"/>
      <c r="IXK37" s="212"/>
      <c r="IXL37" s="205"/>
      <c r="IXM37" s="24"/>
      <c r="IXN37" s="6"/>
      <c r="IXO37" s="6"/>
      <c r="IXP37" s="207"/>
      <c r="IXQ37" s="207"/>
      <c r="IXR37" s="208"/>
      <c r="IXS37" s="80"/>
      <c r="IXT37" s="209"/>
      <c r="IXU37" s="205"/>
      <c r="IXW37" s="207"/>
      <c r="IXX37" s="207"/>
      <c r="IXY37" s="208"/>
      <c r="IXZ37" s="80"/>
      <c r="IYA37" s="209"/>
      <c r="IYB37" s="207"/>
      <c r="IYC37" s="207"/>
      <c r="IYD37" s="77"/>
      <c r="IYE37" s="210"/>
      <c r="IYF37" s="207"/>
      <c r="IYG37" s="207"/>
      <c r="IYH37" s="211"/>
      <c r="IYI37" s="26"/>
      <c r="IYJ37" s="26"/>
      <c r="IYK37" s="26"/>
      <c r="IYL37" s="205"/>
      <c r="IYM37" s="24"/>
      <c r="IYN37" s="36"/>
      <c r="IYO37" s="24"/>
      <c r="IYP37" s="212"/>
      <c r="IYQ37" s="205"/>
      <c r="IYR37" s="24"/>
      <c r="IYS37" s="6"/>
      <c r="IYT37" s="6"/>
      <c r="IYU37" s="207"/>
      <c r="IYV37" s="207"/>
      <c r="IYW37" s="208"/>
      <c r="IYX37" s="80"/>
      <c r="IYY37" s="209"/>
      <c r="IYZ37" s="205"/>
      <c r="IZB37" s="207"/>
      <c r="IZC37" s="207"/>
      <c r="IZD37" s="208"/>
      <c r="IZE37" s="80"/>
      <c r="IZF37" s="209"/>
      <c r="IZG37" s="207"/>
      <c r="IZH37" s="207"/>
      <c r="IZI37" s="77"/>
      <c r="IZJ37" s="210"/>
      <c r="IZK37" s="207"/>
      <c r="IZL37" s="207"/>
      <c r="IZM37" s="211"/>
      <c r="IZN37" s="26"/>
      <c r="IZO37" s="26"/>
      <c r="IZP37" s="26"/>
      <c r="IZQ37" s="205"/>
      <c r="IZR37" s="24"/>
      <c r="IZS37" s="36"/>
      <c r="IZT37" s="24"/>
      <c r="IZU37" s="212"/>
      <c r="IZV37" s="205"/>
      <c r="IZW37" s="24"/>
      <c r="IZX37" s="6"/>
      <c r="IZY37" s="6"/>
      <c r="IZZ37" s="207"/>
      <c r="JAA37" s="207"/>
      <c r="JAB37" s="208"/>
      <c r="JAC37" s="80"/>
      <c r="JAD37" s="209"/>
      <c r="JAE37" s="205"/>
      <c r="JAG37" s="207"/>
      <c r="JAH37" s="207"/>
      <c r="JAI37" s="208"/>
      <c r="JAJ37" s="80"/>
      <c r="JAK37" s="209"/>
      <c r="JAL37" s="207"/>
      <c r="JAM37" s="207"/>
      <c r="JAN37" s="77"/>
      <c r="JAO37" s="210"/>
      <c r="JAP37" s="207"/>
      <c r="JAQ37" s="207"/>
      <c r="JAR37" s="211"/>
      <c r="JAS37" s="26"/>
      <c r="JAT37" s="26"/>
      <c r="JAU37" s="26"/>
      <c r="JAV37" s="205"/>
      <c r="JAW37" s="24"/>
      <c r="JAX37" s="36"/>
      <c r="JAY37" s="24"/>
      <c r="JAZ37" s="212"/>
      <c r="JBA37" s="205"/>
      <c r="JBB37" s="24"/>
      <c r="JBC37" s="6"/>
      <c r="JBD37" s="6"/>
      <c r="JBE37" s="207"/>
      <c r="JBF37" s="207"/>
      <c r="JBG37" s="208"/>
      <c r="JBH37" s="80"/>
      <c r="JBI37" s="209"/>
      <c r="JBJ37" s="205"/>
      <c r="JBL37" s="207"/>
      <c r="JBM37" s="207"/>
      <c r="JBN37" s="208"/>
      <c r="JBO37" s="80"/>
      <c r="JBP37" s="209"/>
      <c r="JBQ37" s="207"/>
      <c r="JBR37" s="207"/>
      <c r="JBS37" s="77"/>
      <c r="JBT37" s="210"/>
      <c r="JBU37" s="207"/>
      <c r="JBV37" s="207"/>
      <c r="JBW37" s="211"/>
      <c r="JBX37" s="26"/>
      <c r="JBY37" s="26"/>
      <c r="JBZ37" s="26"/>
      <c r="JCA37" s="205"/>
      <c r="JCB37" s="24"/>
      <c r="JCC37" s="36"/>
      <c r="JCD37" s="24"/>
      <c r="JCE37" s="212"/>
      <c r="JCF37" s="205"/>
      <c r="JCG37" s="24"/>
      <c r="JCH37" s="6"/>
      <c r="JCI37" s="6"/>
      <c r="JCJ37" s="207"/>
      <c r="JCK37" s="207"/>
      <c r="JCL37" s="208"/>
      <c r="JCM37" s="80"/>
      <c r="JCN37" s="209"/>
      <c r="JCO37" s="205"/>
      <c r="JCQ37" s="207"/>
      <c r="JCR37" s="207"/>
      <c r="JCS37" s="208"/>
      <c r="JCT37" s="80"/>
      <c r="JCU37" s="209"/>
      <c r="JCV37" s="207"/>
      <c r="JCW37" s="207"/>
      <c r="JCX37" s="77"/>
      <c r="JCY37" s="210"/>
      <c r="JCZ37" s="207"/>
      <c r="JDA37" s="207"/>
      <c r="JDB37" s="211"/>
      <c r="JDC37" s="26"/>
      <c r="JDD37" s="26"/>
      <c r="JDE37" s="26"/>
      <c r="JDF37" s="205"/>
      <c r="JDG37" s="24"/>
      <c r="JDH37" s="36"/>
      <c r="JDI37" s="24"/>
      <c r="JDJ37" s="212"/>
      <c r="JDK37" s="205"/>
      <c r="JDL37" s="24"/>
      <c r="JDM37" s="6"/>
      <c r="JDN37" s="6"/>
      <c r="JDO37" s="207"/>
      <c r="JDP37" s="207"/>
      <c r="JDQ37" s="208"/>
      <c r="JDR37" s="80"/>
      <c r="JDS37" s="209"/>
      <c r="JDT37" s="205"/>
      <c r="JDV37" s="207"/>
      <c r="JDW37" s="207"/>
      <c r="JDX37" s="208"/>
      <c r="JDY37" s="80"/>
      <c r="JDZ37" s="209"/>
      <c r="JEA37" s="207"/>
      <c r="JEB37" s="207"/>
      <c r="JEC37" s="77"/>
      <c r="JED37" s="210"/>
      <c r="JEE37" s="207"/>
      <c r="JEF37" s="207"/>
      <c r="JEG37" s="211"/>
      <c r="JEH37" s="26"/>
      <c r="JEI37" s="26"/>
      <c r="JEJ37" s="26"/>
      <c r="JEK37" s="205"/>
      <c r="JEL37" s="24"/>
      <c r="JEM37" s="36"/>
      <c r="JEN37" s="24"/>
      <c r="JEO37" s="212"/>
      <c r="JEP37" s="205"/>
      <c r="JEQ37" s="24"/>
      <c r="JER37" s="6"/>
      <c r="JES37" s="6"/>
      <c r="JET37" s="207"/>
      <c r="JEU37" s="207"/>
      <c r="JEV37" s="208"/>
      <c r="JEW37" s="80"/>
      <c r="JEX37" s="209"/>
      <c r="JEY37" s="205"/>
      <c r="JFA37" s="207"/>
      <c r="JFB37" s="207"/>
      <c r="JFC37" s="208"/>
      <c r="JFD37" s="80"/>
      <c r="JFE37" s="209"/>
      <c r="JFF37" s="207"/>
      <c r="JFG37" s="207"/>
      <c r="JFH37" s="77"/>
      <c r="JFI37" s="210"/>
      <c r="JFJ37" s="207"/>
      <c r="JFK37" s="207"/>
      <c r="JFL37" s="211"/>
      <c r="JFM37" s="26"/>
      <c r="JFN37" s="26"/>
      <c r="JFO37" s="26"/>
      <c r="JFP37" s="205"/>
      <c r="JFQ37" s="24"/>
      <c r="JFR37" s="36"/>
      <c r="JFS37" s="24"/>
      <c r="JFT37" s="212"/>
      <c r="JFU37" s="205"/>
      <c r="JFV37" s="24"/>
      <c r="JFW37" s="6"/>
      <c r="JFX37" s="6"/>
      <c r="JFY37" s="207"/>
      <c r="JFZ37" s="207"/>
      <c r="JGA37" s="208"/>
      <c r="JGB37" s="80"/>
      <c r="JGC37" s="209"/>
      <c r="JGD37" s="205"/>
      <c r="JGF37" s="207"/>
      <c r="JGG37" s="207"/>
      <c r="JGH37" s="208"/>
      <c r="JGI37" s="80"/>
      <c r="JGJ37" s="209"/>
      <c r="JGK37" s="207"/>
      <c r="JGL37" s="207"/>
      <c r="JGM37" s="77"/>
      <c r="JGN37" s="210"/>
      <c r="JGO37" s="207"/>
      <c r="JGP37" s="207"/>
      <c r="JGQ37" s="211"/>
      <c r="JGR37" s="26"/>
      <c r="JGS37" s="26"/>
      <c r="JGT37" s="26"/>
      <c r="JGU37" s="205"/>
      <c r="JGV37" s="24"/>
      <c r="JGW37" s="36"/>
      <c r="JGX37" s="24"/>
      <c r="JGY37" s="212"/>
      <c r="JGZ37" s="205"/>
      <c r="JHA37" s="24"/>
      <c r="JHB37" s="6"/>
      <c r="JHC37" s="6"/>
      <c r="JHD37" s="207"/>
      <c r="JHE37" s="207"/>
      <c r="JHF37" s="208"/>
      <c r="JHG37" s="80"/>
      <c r="JHH37" s="209"/>
      <c r="JHI37" s="205"/>
      <c r="JHK37" s="207"/>
      <c r="JHL37" s="207"/>
      <c r="JHM37" s="208"/>
      <c r="JHN37" s="80"/>
      <c r="JHO37" s="209"/>
      <c r="JHP37" s="207"/>
      <c r="JHQ37" s="207"/>
      <c r="JHR37" s="77"/>
      <c r="JHS37" s="210"/>
      <c r="JHT37" s="207"/>
      <c r="JHU37" s="207"/>
      <c r="JHV37" s="211"/>
      <c r="JHW37" s="26"/>
      <c r="JHX37" s="26"/>
      <c r="JHY37" s="26"/>
      <c r="JHZ37" s="205"/>
      <c r="JIA37" s="24"/>
      <c r="JIB37" s="36"/>
      <c r="JIC37" s="24"/>
      <c r="JID37" s="212"/>
      <c r="JIE37" s="205"/>
      <c r="JIF37" s="24"/>
      <c r="JIG37" s="6"/>
      <c r="JIH37" s="6"/>
      <c r="JII37" s="207"/>
      <c r="JIJ37" s="207"/>
      <c r="JIK37" s="208"/>
      <c r="JIL37" s="80"/>
      <c r="JIM37" s="209"/>
      <c r="JIN37" s="205"/>
      <c r="JIP37" s="207"/>
      <c r="JIQ37" s="207"/>
      <c r="JIR37" s="208"/>
      <c r="JIS37" s="80"/>
      <c r="JIT37" s="209"/>
      <c r="JIU37" s="207"/>
      <c r="JIV37" s="207"/>
      <c r="JIW37" s="77"/>
      <c r="JIX37" s="210"/>
      <c r="JIY37" s="207"/>
      <c r="JIZ37" s="207"/>
      <c r="JJA37" s="211"/>
      <c r="JJB37" s="26"/>
      <c r="JJC37" s="26"/>
      <c r="JJD37" s="26"/>
      <c r="JJE37" s="205"/>
      <c r="JJF37" s="24"/>
      <c r="JJG37" s="36"/>
      <c r="JJH37" s="24"/>
      <c r="JJI37" s="212"/>
      <c r="JJJ37" s="205"/>
      <c r="JJK37" s="24"/>
      <c r="JJL37" s="6"/>
      <c r="JJM37" s="6"/>
      <c r="JJN37" s="207"/>
      <c r="JJO37" s="207"/>
      <c r="JJP37" s="208"/>
      <c r="JJQ37" s="80"/>
      <c r="JJR37" s="209"/>
      <c r="JJS37" s="205"/>
      <c r="JJU37" s="207"/>
      <c r="JJV37" s="207"/>
      <c r="JJW37" s="208"/>
      <c r="JJX37" s="80"/>
      <c r="JJY37" s="209"/>
      <c r="JJZ37" s="207"/>
      <c r="JKA37" s="207"/>
      <c r="JKB37" s="77"/>
      <c r="JKC37" s="210"/>
      <c r="JKD37" s="207"/>
      <c r="JKE37" s="207"/>
      <c r="JKF37" s="211"/>
      <c r="JKG37" s="26"/>
      <c r="JKH37" s="26"/>
      <c r="JKI37" s="26"/>
      <c r="JKJ37" s="205"/>
      <c r="JKK37" s="24"/>
      <c r="JKL37" s="36"/>
      <c r="JKM37" s="24"/>
      <c r="JKN37" s="212"/>
      <c r="JKO37" s="205"/>
      <c r="JKP37" s="24"/>
      <c r="JKQ37" s="6"/>
      <c r="JKR37" s="6"/>
      <c r="JKS37" s="207"/>
      <c r="JKT37" s="207"/>
      <c r="JKU37" s="208"/>
      <c r="JKV37" s="80"/>
      <c r="JKW37" s="209"/>
      <c r="JKX37" s="205"/>
      <c r="JKZ37" s="207"/>
      <c r="JLA37" s="207"/>
      <c r="JLB37" s="208"/>
      <c r="JLC37" s="80"/>
      <c r="JLD37" s="209"/>
      <c r="JLE37" s="207"/>
      <c r="JLF37" s="207"/>
      <c r="JLG37" s="77"/>
      <c r="JLH37" s="210"/>
      <c r="JLI37" s="207"/>
      <c r="JLJ37" s="207"/>
      <c r="JLK37" s="211"/>
      <c r="JLL37" s="26"/>
      <c r="JLM37" s="26"/>
      <c r="JLN37" s="26"/>
      <c r="JLO37" s="205"/>
      <c r="JLP37" s="24"/>
      <c r="JLQ37" s="36"/>
      <c r="JLR37" s="24"/>
      <c r="JLS37" s="212"/>
      <c r="JLT37" s="205"/>
      <c r="JLU37" s="24"/>
      <c r="JLV37" s="6"/>
      <c r="JLW37" s="6"/>
      <c r="JLX37" s="207"/>
      <c r="JLY37" s="207"/>
      <c r="JLZ37" s="208"/>
      <c r="JMA37" s="80"/>
      <c r="JMB37" s="209"/>
      <c r="JMC37" s="205"/>
      <c r="JME37" s="207"/>
      <c r="JMF37" s="207"/>
      <c r="JMG37" s="208"/>
      <c r="JMH37" s="80"/>
      <c r="JMI37" s="209"/>
      <c r="JMJ37" s="207"/>
      <c r="JMK37" s="207"/>
      <c r="JML37" s="77"/>
      <c r="JMM37" s="210"/>
      <c r="JMN37" s="207"/>
      <c r="JMO37" s="207"/>
      <c r="JMP37" s="211"/>
      <c r="JMQ37" s="26"/>
      <c r="JMR37" s="26"/>
      <c r="JMS37" s="26"/>
      <c r="JMT37" s="205"/>
      <c r="JMU37" s="24"/>
      <c r="JMV37" s="36"/>
      <c r="JMW37" s="24"/>
      <c r="JMX37" s="212"/>
      <c r="JMY37" s="205"/>
      <c r="JMZ37" s="24"/>
      <c r="JNA37" s="6"/>
      <c r="JNB37" s="6"/>
      <c r="JNC37" s="207"/>
      <c r="JND37" s="207"/>
      <c r="JNE37" s="208"/>
      <c r="JNF37" s="80"/>
      <c r="JNG37" s="209"/>
      <c r="JNH37" s="205"/>
      <c r="JNJ37" s="207"/>
      <c r="JNK37" s="207"/>
      <c r="JNL37" s="208"/>
      <c r="JNM37" s="80"/>
      <c r="JNN37" s="209"/>
      <c r="JNO37" s="207"/>
      <c r="JNP37" s="207"/>
      <c r="JNQ37" s="77"/>
      <c r="JNR37" s="210"/>
      <c r="JNS37" s="207"/>
      <c r="JNT37" s="207"/>
      <c r="JNU37" s="211"/>
      <c r="JNV37" s="26"/>
      <c r="JNW37" s="26"/>
      <c r="JNX37" s="26"/>
      <c r="JNY37" s="205"/>
      <c r="JNZ37" s="24"/>
      <c r="JOA37" s="36"/>
      <c r="JOB37" s="24"/>
      <c r="JOC37" s="212"/>
      <c r="JOD37" s="205"/>
      <c r="JOE37" s="24"/>
      <c r="JOF37" s="6"/>
      <c r="JOG37" s="6"/>
      <c r="JOH37" s="207"/>
      <c r="JOI37" s="207"/>
      <c r="JOJ37" s="208"/>
      <c r="JOK37" s="80"/>
      <c r="JOL37" s="209"/>
      <c r="JOM37" s="205"/>
      <c r="JOO37" s="207"/>
      <c r="JOP37" s="207"/>
      <c r="JOQ37" s="208"/>
      <c r="JOR37" s="80"/>
      <c r="JOS37" s="209"/>
      <c r="JOT37" s="207"/>
      <c r="JOU37" s="207"/>
      <c r="JOV37" s="77"/>
      <c r="JOW37" s="210"/>
      <c r="JOX37" s="207"/>
      <c r="JOY37" s="207"/>
      <c r="JOZ37" s="211"/>
      <c r="JPA37" s="26"/>
      <c r="JPB37" s="26"/>
      <c r="JPC37" s="26"/>
      <c r="JPD37" s="205"/>
      <c r="JPE37" s="24"/>
      <c r="JPF37" s="36"/>
      <c r="JPG37" s="24"/>
      <c r="JPH37" s="212"/>
      <c r="JPI37" s="205"/>
      <c r="JPJ37" s="24"/>
      <c r="JPK37" s="6"/>
      <c r="JPL37" s="6"/>
      <c r="JPM37" s="207"/>
      <c r="JPN37" s="207"/>
      <c r="JPO37" s="208"/>
      <c r="JPP37" s="80"/>
      <c r="JPQ37" s="209"/>
      <c r="JPR37" s="205"/>
      <c r="JPT37" s="207"/>
      <c r="JPU37" s="207"/>
      <c r="JPV37" s="208"/>
      <c r="JPW37" s="80"/>
      <c r="JPX37" s="209"/>
      <c r="JPY37" s="207"/>
      <c r="JPZ37" s="207"/>
      <c r="JQA37" s="77"/>
      <c r="JQB37" s="210"/>
      <c r="JQC37" s="207"/>
      <c r="JQD37" s="207"/>
      <c r="JQE37" s="211"/>
      <c r="JQF37" s="26"/>
      <c r="JQG37" s="26"/>
      <c r="JQH37" s="26"/>
      <c r="JQI37" s="205"/>
      <c r="JQJ37" s="24"/>
      <c r="JQK37" s="36"/>
      <c r="JQL37" s="24"/>
      <c r="JQM37" s="212"/>
      <c r="JQN37" s="205"/>
      <c r="JQO37" s="24"/>
      <c r="JQP37" s="6"/>
      <c r="JQQ37" s="6"/>
      <c r="JQR37" s="207"/>
      <c r="JQS37" s="207"/>
      <c r="JQT37" s="208"/>
      <c r="JQU37" s="80"/>
      <c r="JQV37" s="209"/>
      <c r="JQW37" s="205"/>
      <c r="JQY37" s="207"/>
      <c r="JQZ37" s="207"/>
      <c r="JRA37" s="208"/>
      <c r="JRB37" s="80"/>
      <c r="JRC37" s="209"/>
      <c r="JRD37" s="207"/>
      <c r="JRE37" s="207"/>
      <c r="JRF37" s="77"/>
      <c r="JRG37" s="210"/>
      <c r="JRH37" s="207"/>
      <c r="JRI37" s="207"/>
      <c r="JRJ37" s="211"/>
      <c r="JRK37" s="26"/>
      <c r="JRL37" s="26"/>
      <c r="JRM37" s="26"/>
      <c r="JRN37" s="205"/>
      <c r="JRO37" s="24"/>
      <c r="JRP37" s="36"/>
      <c r="JRQ37" s="24"/>
      <c r="JRR37" s="212"/>
      <c r="JRS37" s="205"/>
      <c r="JRT37" s="24"/>
      <c r="JRU37" s="6"/>
      <c r="JRV37" s="6"/>
      <c r="JRW37" s="207"/>
      <c r="JRX37" s="207"/>
      <c r="JRY37" s="208"/>
      <c r="JRZ37" s="80"/>
      <c r="JSA37" s="209"/>
      <c r="JSB37" s="205"/>
      <c r="JSD37" s="207"/>
      <c r="JSE37" s="207"/>
      <c r="JSF37" s="208"/>
      <c r="JSG37" s="80"/>
      <c r="JSH37" s="209"/>
      <c r="JSI37" s="207"/>
      <c r="JSJ37" s="207"/>
      <c r="JSK37" s="77"/>
      <c r="JSL37" s="210"/>
      <c r="JSM37" s="207"/>
      <c r="JSN37" s="207"/>
      <c r="JSO37" s="211"/>
      <c r="JSP37" s="26"/>
      <c r="JSQ37" s="26"/>
      <c r="JSR37" s="26"/>
      <c r="JSS37" s="205"/>
      <c r="JST37" s="24"/>
      <c r="JSU37" s="36"/>
      <c r="JSV37" s="24"/>
      <c r="JSW37" s="212"/>
      <c r="JSX37" s="205"/>
      <c r="JSY37" s="24"/>
      <c r="JSZ37" s="6"/>
      <c r="JTA37" s="6"/>
      <c r="JTB37" s="207"/>
      <c r="JTC37" s="207"/>
      <c r="JTD37" s="208"/>
      <c r="JTE37" s="80"/>
      <c r="JTF37" s="209"/>
      <c r="JTG37" s="205"/>
      <c r="JTI37" s="207"/>
      <c r="JTJ37" s="207"/>
      <c r="JTK37" s="208"/>
      <c r="JTL37" s="80"/>
      <c r="JTM37" s="209"/>
      <c r="JTN37" s="207"/>
      <c r="JTO37" s="207"/>
      <c r="JTP37" s="77"/>
      <c r="JTQ37" s="210"/>
      <c r="JTR37" s="207"/>
      <c r="JTS37" s="207"/>
      <c r="JTT37" s="211"/>
      <c r="JTU37" s="26"/>
      <c r="JTV37" s="26"/>
      <c r="JTW37" s="26"/>
      <c r="JTX37" s="205"/>
      <c r="JTY37" s="24"/>
      <c r="JTZ37" s="36"/>
      <c r="JUA37" s="24"/>
      <c r="JUB37" s="212"/>
      <c r="JUC37" s="205"/>
      <c r="JUD37" s="24"/>
      <c r="JUE37" s="6"/>
      <c r="JUF37" s="6"/>
      <c r="JUG37" s="207"/>
      <c r="JUH37" s="207"/>
      <c r="JUI37" s="208"/>
      <c r="JUJ37" s="80"/>
      <c r="JUK37" s="209"/>
      <c r="JUL37" s="205"/>
      <c r="JUN37" s="207"/>
      <c r="JUO37" s="207"/>
      <c r="JUP37" s="208"/>
      <c r="JUQ37" s="80"/>
      <c r="JUR37" s="209"/>
      <c r="JUS37" s="207"/>
      <c r="JUT37" s="207"/>
      <c r="JUU37" s="77"/>
      <c r="JUV37" s="210"/>
      <c r="JUW37" s="207"/>
      <c r="JUX37" s="207"/>
      <c r="JUY37" s="211"/>
      <c r="JUZ37" s="26"/>
      <c r="JVA37" s="26"/>
      <c r="JVB37" s="26"/>
      <c r="JVC37" s="205"/>
      <c r="JVD37" s="24"/>
      <c r="JVE37" s="36"/>
      <c r="JVF37" s="24"/>
      <c r="JVG37" s="212"/>
      <c r="JVH37" s="205"/>
      <c r="JVI37" s="24"/>
      <c r="JVJ37" s="6"/>
      <c r="JVK37" s="6"/>
      <c r="JVL37" s="207"/>
      <c r="JVM37" s="207"/>
      <c r="JVN37" s="208"/>
      <c r="JVO37" s="80"/>
      <c r="JVP37" s="209"/>
      <c r="JVQ37" s="205"/>
      <c r="JVS37" s="207"/>
      <c r="JVT37" s="207"/>
      <c r="JVU37" s="208"/>
      <c r="JVV37" s="80"/>
      <c r="JVW37" s="209"/>
      <c r="JVX37" s="207"/>
      <c r="JVY37" s="207"/>
      <c r="JVZ37" s="77"/>
      <c r="JWA37" s="210"/>
      <c r="JWB37" s="207"/>
      <c r="JWC37" s="207"/>
      <c r="JWD37" s="211"/>
      <c r="JWE37" s="26"/>
      <c r="JWF37" s="26"/>
      <c r="JWG37" s="26"/>
      <c r="JWH37" s="205"/>
      <c r="JWI37" s="24"/>
      <c r="JWJ37" s="36"/>
      <c r="JWK37" s="24"/>
      <c r="JWL37" s="212"/>
      <c r="JWM37" s="205"/>
      <c r="JWN37" s="24"/>
      <c r="JWO37" s="6"/>
      <c r="JWP37" s="6"/>
      <c r="JWQ37" s="207"/>
      <c r="JWR37" s="207"/>
      <c r="JWS37" s="208"/>
      <c r="JWT37" s="80"/>
      <c r="JWU37" s="209"/>
      <c r="JWV37" s="205"/>
      <c r="JWX37" s="207"/>
      <c r="JWY37" s="207"/>
      <c r="JWZ37" s="208"/>
      <c r="JXA37" s="80"/>
      <c r="JXB37" s="209"/>
      <c r="JXC37" s="207"/>
      <c r="JXD37" s="207"/>
      <c r="JXE37" s="77"/>
      <c r="JXF37" s="210"/>
      <c r="JXG37" s="207"/>
      <c r="JXH37" s="207"/>
      <c r="JXI37" s="211"/>
      <c r="JXJ37" s="26"/>
      <c r="JXK37" s="26"/>
      <c r="JXL37" s="26"/>
      <c r="JXM37" s="205"/>
      <c r="JXN37" s="24"/>
      <c r="JXO37" s="36"/>
      <c r="JXP37" s="24"/>
      <c r="JXQ37" s="212"/>
      <c r="JXR37" s="205"/>
      <c r="JXS37" s="24"/>
      <c r="JXT37" s="6"/>
      <c r="JXU37" s="6"/>
      <c r="JXV37" s="207"/>
      <c r="JXW37" s="207"/>
      <c r="JXX37" s="208"/>
      <c r="JXY37" s="80"/>
      <c r="JXZ37" s="209"/>
      <c r="JYA37" s="205"/>
      <c r="JYC37" s="207"/>
      <c r="JYD37" s="207"/>
      <c r="JYE37" s="208"/>
      <c r="JYF37" s="80"/>
      <c r="JYG37" s="209"/>
      <c r="JYH37" s="207"/>
      <c r="JYI37" s="207"/>
      <c r="JYJ37" s="77"/>
      <c r="JYK37" s="210"/>
      <c r="JYL37" s="207"/>
      <c r="JYM37" s="207"/>
      <c r="JYN37" s="211"/>
      <c r="JYO37" s="26"/>
      <c r="JYP37" s="26"/>
      <c r="JYQ37" s="26"/>
      <c r="JYR37" s="205"/>
      <c r="JYS37" s="24"/>
      <c r="JYT37" s="36"/>
      <c r="JYU37" s="24"/>
      <c r="JYV37" s="212"/>
      <c r="JYW37" s="205"/>
      <c r="JYX37" s="24"/>
      <c r="JYY37" s="6"/>
      <c r="JYZ37" s="6"/>
      <c r="JZA37" s="207"/>
      <c r="JZB37" s="207"/>
      <c r="JZC37" s="208"/>
      <c r="JZD37" s="80"/>
      <c r="JZE37" s="209"/>
      <c r="JZF37" s="205"/>
      <c r="JZH37" s="207"/>
      <c r="JZI37" s="207"/>
      <c r="JZJ37" s="208"/>
      <c r="JZK37" s="80"/>
      <c r="JZL37" s="209"/>
      <c r="JZM37" s="207"/>
      <c r="JZN37" s="207"/>
      <c r="JZO37" s="77"/>
      <c r="JZP37" s="210"/>
      <c r="JZQ37" s="207"/>
      <c r="JZR37" s="207"/>
      <c r="JZS37" s="211"/>
      <c r="JZT37" s="26"/>
      <c r="JZU37" s="26"/>
      <c r="JZV37" s="26"/>
      <c r="JZW37" s="205"/>
      <c r="JZX37" s="24"/>
      <c r="JZY37" s="36"/>
      <c r="JZZ37" s="24"/>
      <c r="KAA37" s="212"/>
      <c r="KAB37" s="205"/>
      <c r="KAC37" s="24"/>
      <c r="KAD37" s="6"/>
      <c r="KAE37" s="6"/>
      <c r="KAF37" s="207"/>
      <c r="KAG37" s="207"/>
      <c r="KAH37" s="208"/>
      <c r="KAI37" s="80"/>
      <c r="KAJ37" s="209"/>
      <c r="KAK37" s="205"/>
      <c r="KAM37" s="207"/>
      <c r="KAN37" s="207"/>
      <c r="KAO37" s="208"/>
      <c r="KAP37" s="80"/>
      <c r="KAQ37" s="209"/>
      <c r="KAR37" s="207"/>
      <c r="KAS37" s="207"/>
      <c r="KAT37" s="77"/>
      <c r="KAU37" s="210"/>
      <c r="KAV37" s="207"/>
      <c r="KAW37" s="207"/>
      <c r="KAX37" s="211"/>
      <c r="KAY37" s="26"/>
      <c r="KAZ37" s="26"/>
      <c r="KBA37" s="26"/>
      <c r="KBB37" s="205"/>
      <c r="KBC37" s="24"/>
      <c r="KBD37" s="36"/>
      <c r="KBE37" s="24"/>
      <c r="KBF37" s="212"/>
      <c r="KBG37" s="205"/>
      <c r="KBH37" s="24"/>
      <c r="KBI37" s="6"/>
      <c r="KBJ37" s="6"/>
      <c r="KBK37" s="207"/>
      <c r="KBL37" s="207"/>
      <c r="KBM37" s="208"/>
      <c r="KBN37" s="80"/>
      <c r="KBO37" s="209"/>
      <c r="KBP37" s="205"/>
      <c r="KBR37" s="207"/>
      <c r="KBS37" s="207"/>
      <c r="KBT37" s="208"/>
      <c r="KBU37" s="80"/>
      <c r="KBV37" s="209"/>
      <c r="KBW37" s="207"/>
      <c r="KBX37" s="207"/>
      <c r="KBY37" s="77"/>
      <c r="KBZ37" s="210"/>
      <c r="KCA37" s="207"/>
      <c r="KCB37" s="207"/>
      <c r="KCC37" s="211"/>
      <c r="KCD37" s="26"/>
      <c r="KCE37" s="26"/>
      <c r="KCF37" s="26"/>
      <c r="KCG37" s="205"/>
      <c r="KCH37" s="24"/>
      <c r="KCI37" s="36"/>
      <c r="KCJ37" s="24"/>
      <c r="KCK37" s="212"/>
      <c r="KCL37" s="205"/>
      <c r="KCM37" s="24"/>
      <c r="KCN37" s="6"/>
      <c r="KCO37" s="6"/>
      <c r="KCP37" s="207"/>
      <c r="KCQ37" s="207"/>
      <c r="KCR37" s="208"/>
      <c r="KCS37" s="80"/>
      <c r="KCT37" s="209"/>
      <c r="KCU37" s="205"/>
      <c r="KCW37" s="207"/>
      <c r="KCX37" s="207"/>
      <c r="KCY37" s="208"/>
      <c r="KCZ37" s="80"/>
      <c r="KDA37" s="209"/>
      <c r="KDB37" s="207"/>
      <c r="KDC37" s="207"/>
      <c r="KDD37" s="77"/>
      <c r="KDE37" s="210"/>
      <c r="KDF37" s="207"/>
      <c r="KDG37" s="207"/>
      <c r="KDH37" s="211"/>
      <c r="KDI37" s="26"/>
      <c r="KDJ37" s="26"/>
      <c r="KDK37" s="26"/>
      <c r="KDL37" s="205"/>
      <c r="KDM37" s="24"/>
      <c r="KDN37" s="36"/>
      <c r="KDO37" s="24"/>
      <c r="KDP37" s="212"/>
      <c r="KDQ37" s="205"/>
      <c r="KDR37" s="24"/>
      <c r="KDS37" s="6"/>
      <c r="KDT37" s="6"/>
      <c r="KDU37" s="207"/>
      <c r="KDV37" s="207"/>
      <c r="KDW37" s="208"/>
      <c r="KDX37" s="80"/>
      <c r="KDY37" s="209"/>
      <c r="KDZ37" s="205"/>
      <c r="KEB37" s="207"/>
      <c r="KEC37" s="207"/>
      <c r="KED37" s="208"/>
      <c r="KEE37" s="80"/>
      <c r="KEF37" s="209"/>
      <c r="KEG37" s="207"/>
      <c r="KEH37" s="207"/>
      <c r="KEI37" s="77"/>
      <c r="KEJ37" s="210"/>
      <c r="KEK37" s="207"/>
      <c r="KEL37" s="207"/>
      <c r="KEM37" s="211"/>
      <c r="KEN37" s="26"/>
      <c r="KEO37" s="26"/>
      <c r="KEP37" s="26"/>
      <c r="KEQ37" s="205"/>
      <c r="KER37" s="24"/>
      <c r="KES37" s="36"/>
      <c r="KET37" s="24"/>
      <c r="KEU37" s="212"/>
      <c r="KEV37" s="205"/>
      <c r="KEW37" s="24"/>
      <c r="KEX37" s="6"/>
      <c r="KEY37" s="6"/>
      <c r="KEZ37" s="207"/>
      <c r="KFA37" s="207"/>
      <c r="KFB37" s="208"/>
      <c r="KFC37" s="80"/>
      <c r="KFD37" s="209"/>
      <c r="KFE37" s="205"/>
      <c r="KFG37" s="207"/>
      <c r="KFH37" s="207"/>
      <c r="KFI37" s="208"/>
      <c r="KFJ37" s="80"/>
      <c r="KFK37" s="209"/>
      <c r="KFL37" s="207"/>
      <c r="KFM37" s="207"/>
      <c r="KFN37" s="77"/>
      <c r="KFO37" s="210"/>
      <c r="KFP37" s="207"/>
      <c r="KFQ37" s="207"/>
      <c r="KFR37" s="211"/>
      <c r="KFS37" s="26"/>
      <c r="KFT37" s="26"/>
      <c r="KFU37" s="26"/>
      <c r="KFV37" s="205"/>
      <c r="KFW37" s="24"/>
      <c r="KFX37" s="36"/>
      <c r="KFY37" s="24"/>
      <c r="KFZ37" s="212"/>
      <c r="KGA37" s="205"/>
      <c r="KGB37" s="24"/>
      <c r="KGC37" s="6"/>
      <c r="KGD37" s="6"/>
      <c r="KGE37" s="207"/>
      <c r="KGF37" s="207"/>
      <c r="KGG37" s="208"/>
      <c r="KGH37" s="80"/>
      <c r="KGI37" s="209"/>
      <c r="KGJ37" s="205"/>
      <c r="KGL37" s="207"/>
      <c r="KGM37" s="207"/>
      <c r="KGN37" s="208"/>
      <c r="KGO37" s="80"/>
      <c r="KGP37" s="209"/>
      <c r="KGQ37" s="207"/>
      <c r="KGR37" s="207"/>
      <c r="KGS37" s="77"/>
      <c r="KGT37" s="210"/>
      <c r="KGU37" s="207"/>
      <c r="KGV37" s="207"/>
      <c r="KGW37" s="211"/>
      <c r="KGX37" s="26"/>
      <c r="KGY37" s="26"/>
      <c r="KGZ37" s="26"/>
      <c r="KHA37" s="205"/>
      <c r="KHB37" s="24"/>
      <c r="KHC37" s="36"/>
      <c r="KHD37" s="24"/>
      <c r="KHE37" s="212"/>
      <c r="KHF37" s="205"/>
      <c r="KHG37" s="24"/>
      <c r="KHH37" s="6"/>
      <c r="KHI37" s="6"/>
      <c r="KHJ37" s="207"/>
      <c r="KHK37" s="207"/>
      <c r="KHL37" s="208"/>
      <c r="KHM37" s="80"/>
      <c r="KHN37" s="209"/>
      <c r="KHO37" s="205"/>
      <c r="KHQ37" s="207"/>
      <c r="KHR37" s="207"/>
      <c r="KHS37" s="208"/>
      <c r="KHT37" s="80"/>
      <c r="KHU37" s="209"/>
      <c r="KHV37" s="207"/>
      <c r="KHW37" s="207"/>
      <c r="KHX37" s="77"/>
      <c r="KHY37" s="210"/>
      <c r="KHZ37" s="207"/>
      <c r="KIA37" s="207"/>
      <c r="KIB37" s="211"/>
      <c r="KIC37" s="26"/>
      <c r="KID37" s="26"/>
      <c r="KIE37" s="26"/>
      <c r="KIF37" s="205"/>
      <c r="KIG37" s="24"/>
      <c r="KIH37" s="36"/>
      <c r="KII37" s="24"/>
      <c r="KIJ37" s="212"/>
      <c r="KIK37" s="205"/>
      <c r="KIL37" s="24"/>
      <c r="KIM37" s="6"/>
      <c r="KIN37" s="6"/>
      <c r="KIO37" s="207"/>
      <c r="KIP37" s="207"/>
      <c r="KIQ37" s="208"/>
      <c r="KIR37" s="80"/>
      <c r="KIS37" s="209"/>
      <c r="KIT37" s="205"/>
      <c r="KIV37" s="207"/>
      <c r="KIW37" s="207"/>
      <c r="KIX37" s="208"/>
      <c r="KIY37" s="80"/>
      <c r="KIZ37" s="209"/>
      <c r="KJA37" s="207"/>
      <c r="KJB37" s="207"/>
      <c r="KJC37" s="77"/>
      <c r="KJD37" s="210"/>
      <c r="KJE37" s="207"/>
      <c r="KJF37" s="207"/>
      <c r="KJG37" s="211"/>
      <c r="KJH37" s="26"/>
      <c r="KJI37" s="26"/>
      <c r="KJJ37" s="26"/>
      <c r="KJK37" s="205"/>
      <c r="KJL37" s="24"/>
      <c r="KJM37" s="36"/>
      <c r="KJN37" s="24"/>
      <c r="KJO37" s="212"/>
      <c r="KJP37" s="205"/>
      <c r="KJQ37" s="24"/>
      <c r="KJR37" s="6"/>
      <c r="KJS37" s="6"/>
      <c r="KJT37" s="207"/>
      <c r="KJU37" s="207"/>
      <c r="KJV37" s="208"/>
      <c r="KJW37" s="80"/>
      <c r="KJX37" s="209"/>
      <c r="KJY37" s="205"/>
      <c r="KKA37" s="207"/>
      <c r="KKB37" s="207"/>
      <c r="KKC37" s="208"/>
      <c r="KKD37" s="80"/>
      <c r="KKE37" s="209"/>
      <c r="KKF37" s="207"/>
      <c r="KKG37" s="207"/>
      <c r="KKH37" s="77"/>
      <c r="KKI37" s="210"/>
      <c r="KKJ37" s="207"/>
      <c r="KKK37" s="207"/>
      <c r="KKL37" s="211"/>
      <c r="KKM37" s="26"/>
      <c r="KKN37" s="26"/>
      <c r="KKO37" s="26"/>
      <c r="KKP37" s="205"/>
      <c r="KKQ37" s="24"/>
      <c r="KKR37" s="36"/>
      <c r="KKS37" s="24"/>
      <c r="KKT37" s="212"/>
      <c r="KKU37" s="205"/>
      <c r="KKV37" s="24"/>
      <c r="KKW37" s="6"/>
      <c r="KKX37" s="6"/>
      <c r="KKY37" s="207"/>
      <c r="KKZ37" s="207"/>
      <c r="KLA37" s="208"/>
      <c r="KLB37" s="80"/>
      <c r="KLC37" s="209"/>
      <c r="KLD37" s="205"/>
      <c r="KLF37" s="207"/>
      <c r="KLG37" s="207"/>
      <c r="KLH37" s="208"/>
      <c r="KLI37" s="80"/>
      <c r="KLJ37" s="209"/>
      <c r="KLK37" s="207"/>
      <c r="KLL37" s="207"/>
      <c r="KLM37" s="77"/>
      <c r="KLN37" s="210"/>
      <c r="KLO37" s="207"/>
      <c r="KLP37" s="207"/>
      <c r="KLQ37" s="211"/>
      <c r="KLR37" s="26"/>
      <c r="KLS37" s="26"/>
      <c r="KLT37" s="26"/>
      <c r="KLU37" s="205"/>
      <c r="KLV37" s="24"/>
      <c r="KLW37" s="36"/>
      <c r="KLX37" s="24"/>
      <c r="KLY37" s="212"/>
      <c r="KLZ37" s="205"/>
      <c r="KMA37" s="24"/>
      <c r="KMB37" s="6"/>
      <c r="KMC37" s="6"/>
      <c r="KMD37" s="207"/>
      <c r="KME37" s="207"/>
      <c r="KMF37" s="208"/>
      <c r="KMG37" s="80"/>
      <c r="KMH37" s="209"/>
      <c r="KMI37" s="205"/>
      <c r="KMK37" s="207"/>
      <c r="KML37" s="207"/>
      <c r="KMM37" s="208"/>
      <c r="KMN37" s="80"/>
      <c r="KMO37" s="209"/>
      <c r="KMP37" s="207"/>
      <c r="KMQ37" s="207"/>
      <c r="KMR37" s="77"/>
      <c r="KMS37" s="210"/>
      <c r="KMT37" s="207"/>
      <c r="KMU37" s="207"/>
      <c r="KMV37" s="211"/>
      <c r="KMW37" s="26"/>
      <c r="KMX37" s="26"/>
      <c r="KMY37" s="26"/>
      <c r="KMZ37" s="205"/>
      <c r="KNA37" s="24"/>
      <c r="KNB37" s="36"/>
      <c r="KNC37" s="24"/>
      <c r="KND37" s="212"/>
      <c r="KNE37" s="205"/>
      <c r="KNF37" s="24"/>
      <c r="KNG37" s="6"/>
      <c r="KNH37" s="6"/>
      <c r="KNI37" s="207"/>
      <c r="KNJ37" s="207"/>
      <c r="KNK37" s="208"/>
      <c r="KNL37" s="80"/>
      <c r="KNM37" s="209"/>
      <c r="KNN37" s="205"/>
      <c r="KNP37" s="207"/>
      <c r="KNQ37" s="207"/>
      <c r="KNR37" s="208"/>
      <c r="KNS37" s="80"/>
      <c r="KNT37" s="209"/>
      <c r="KNU37" s="207"/>
      <c r="KNV37" s="207"/>
      <c r="KNW37" s="77"/>
      <c r="KNX37" s="210"/>
      <c r="KNY37" s="207"/>
      <c r="KNZ37" s="207"/>
      <c r="KOA37" s="211"/>
      <c r="KOB37" s="26"/>
      <c r="KOC37" s="26"/>
      <c r="KOD37" s="26"/>
      <c r="KOE37" s="205"/>
      <c r="KOF37" s="24"/>
      <c r="KOG37" s="36"/>
      <c r="KOH37" s="24"/>
      <c r="KOI37" s="212"/>
      <c r="KOJ37" s="205"/>
      <c r="KOK37" s="24"/>
      <c r="KOL37" s="6"/>
      <c r="KOM37" s="6"/>
      <c r="KON37" s="207"/>
      <c r="KOO37" s="207"/>
      <c r="KOP37" s="208"/>
      <c r="KOQ37" s="80"/>
      <c r="KOR37" s="209"/>
      <c r="KOS37" s="205"/>
      <c r="KOU37" s="207"/>
      <c r="KOV37" s="207"/>
      <c r="KOW37" s="208"/>
      <c r="KOX37" s="80"/>
      <c r="KOY37" s="209"/>
      <c r="KOZ37" s="207"/>
      <c r="KPA37" s="207"/>
      <c r="KPB37" s="77"/>
      <c r="KPC37" s="210"/>
      <c r="KPD37" s="207"/>
      <c r="KPE37" s="207"/>
      <c r="KPF37" s="211"/>
      <c r="KPG37" s="26"/>
      <c r="KPH37" s="26"/>
      <c r="KPI37" s="26"/>
      <c r="KPJ37" s="205"/>
      <c r="KPK37" s="24"/>
      <c r="KPL37" s="36"/>
      <c r="KPM37" s="24"/>
      <c r="KPN37" s="212"/>
      <c r="KPO37" s="205"/>
      <c r="KPP37" s="24"/>
      <c r="KPQ37" s="6"/>
      <c r="KPR37" s="6"/>
      <c r="KPS37" s="207"/>
      <c r="KPT37" s="207"/>
      <c r="KPU37" s="208"/>
      <c r="KPV37" s="80"/>
      <c r="KPW37" s="209"/>
      <c r="KPX37" s="205"/>
      <c r="KPZ37" s="207"/>
      <c r="KQA37" s="207"/>
      <c r="KQB37" s="208"/>
      <c r="KQC37" s="80"/>
      <c r="KQD37" s="209"/>
      <c r="KQE37" s="207"/>
      <c r="KQF37" s="207"/>
      <c r="KQG37" s="77"/>
      <c r="KQH37" s="210"/>
      <c r="KQI37" s="207"/>
      <c r="KQJ37" s="207"/>
      <c r="KQK37" s="211"/>
      <c r="KQL37" s="26"/>
      <c r="KQM37" s="26"/>
      <c r="KQN37" s="26"/>
      <c r="KQO37" s="205"/>
      <c r="KQP37" s="24"/>
      <c r="KQQ37" s="36"/>
      <c r="KQR37" s="24"/>
      <c r="KQS37" s="212"/>
      <c r="KQT37" s="205"/>
      <c r="KQU37" s="24"/>
      <c r="KQV37" s="6"/>
      <c r="KQW37" s="6"/>
      <c r="KQX37" s="207"/>
      <c r="KQY37" s="207"/>
      <c r="KQZ37" s="208"/>
      <c r="KRA37" s="80"/>
      <c r="KRB37" s="209"/>
      <c r="KRC37" s="205"/>
      <c r="KRE37" s="207"/>
      <c r="KRF37" s="207"/>
      <c r="KRG37" s="208"/>
      <c r="KRH37" s="80"/>
      <c r="KRI37" s="209"/>
      <c r="KRJ37" s="207"/>
      <c r="KRK37" s="207"/>
      <c r="KRL37" s="77"/>
      <c r="KRM37" s="210"/>
      <c r="KRN37" s="207"/>
      <c r="KRO37" s="207"/>
      <c r="KRP37" s="211"/>
      <c r="KRQ37" s="26"/>
      <c r="KRR37" s="26"/>
      <c r="KRS37" s="26"/>
      <c r="KRT37" s="205"/>
      <c r="KRU37" s="24"/>
      <c r="KRV37" s="36"/>
      <c r="KRW37" s="24"/>
      <c r="KRX37" s="212"/>
      <c r="KRY37" s="205"/>
      <c r="KRZ37" s="24"/>
      <c r="KSA37" s="6"/>
      <c r="KSB37" s="6"/>
      <c r="KSC37" s="207"/>
      <c r="KSD37" s="207"/>
      <c r="KSE37" s="208"/>
      <c r="KSF37" s="80"/>
      <c r="KSG37" s="209"/>
      <c r="KSH37" s="205"/>
      <c r="KSJ37" s="207"/>
      <c r="KSK37" s="207"/>
      <c r="KSL37" s="208"/>
      <c r="KSM37" s="80"/>
      <c r="KSN37" s="209"/>
      <c r="KSO37" s="207"/>
      <c r="KSP37" s="207"/>
      <c r="KSQ37" s="77"/>
      <c r="KSR37" s="210"/>
      <c r="KSS37" s="207"/>
      <c r="KST37" s="207"/>
      <c r="KSU37" s="211"/>
      <c r="KSV37" s="26"/>
      <c r="KSW37" s="26"/>
      <c r="KSX37" s="26"/>
      <c r="KSY37" s="205"/>
      <c r="KSZ37" s="24"/>
      <c r="KTA37" s="36"/>
      <c r="KTB37" s="24"/>
      <c r="KTC37" s="212"/>
      <c r="KTD37" s="205"/>
      <c r="KTE37" s="24"/>
      <c r="KTF37" s="6"/>
      <c r="KTG37" s="6"/>
      <c r="KTH37" s="207"/>
      <c r="KTI37" s="207"/>
      <c r="KTJ37" s="208"/>
      <c r="KTK37" s="80"/>
      <c r="KTL37" s="209"/>
      <c r="KTM37" s="205"/>
      <c r="KTO37" s="207"/>
      <c r="KTP37" s="207"/>
      <c r="KTQ37" s="208"/>
      <c r="KTR37" s="80"/>
      <c r="KTS37" s="209"/>
      <c r="KTT37" s="207"/>
      <c r="KTU37" s="207"/>
      <c r="KTV37" s="77"/>
      <c r="KTW37" s="210"/>
      <c r="KTX37" s="207"/>
      <c r="KTY37" s="207"/>
      <c r="KTZ37" s="211"/>
      <c r="KUA37" s="26"/>
      <c r="KUB37" s="26"/>
      <c r="KUC37" s="26"/>
      <c r="KUD37" s="205"/>
      <c r="KUE37" s="24"/>
      <c r="KUF37" s="36"/>
      <c r="KUG37" s="24"/>
      <c r="KUH37" s="212"/>
      <c r="KUI37" s="205"/>
      <c r="KUJ37" s="24"/>
      <c r="KUK37" s="6"/>
      <c r="KUL37" s="6"/>
      <c r="KUM37" s="207"/>
      <c r="KUN37" s="207"/>
      <c r="KUO37" s="208"/>
      <c r="KUP37" s="80"/>
      <c r="KUQ37" s="209"/>
      <c r="KUR37" s="205"/>
      <c r="KUT37" s="207"/>
      <c r="KUU37" s="207"/>
      <c r="KUV37" s="208"/>
      <c r="KUW37" s="80"/>
      <c r="KUX37" s="209"/>
      <c r="KUY37" s="207"/>
      <c r="KUZ37" s="207"/>
      <c r="KVA37" s="77"/>
      <c r="KVB37" s="210"/>
      <c r="KVC37" s="207"/>
      <c r="KVD37" s="207"/>
      <c r="KVE37" s="211"/>
      <c r="KVF37" s="26"/>
      <c r="KVG37" s="26"/>
      <c r="KVH37" s="26"/>
      <c r="KVI37" s="205"/>
      <c r="KVJ37" s="24"/>
      <c r="KVK37" s="36"/>
      <c r="KVL37" s="24"/>
      <c r="KVM37" s="212"/>
      <c r="KVN37" s="205"/>
      <c r="KVO37" s="24"/>
      <c r="KVP37" s="6"/>
      <c r="KVQ37" s="6"/>
      <c r="KVR37" s="207"/>
      <c r="KVS37" s="207"/>
      <c r="KVT37" s="208"/>
      <c r="KVU37" s="80"/>
      <c r="KVV37" s="209"/>
      <c r="KVW37" s="205"/>
      <c r="KVY37" s="207"/>
      <c r="KVZ37" s="207"/>
      <c r="KWA37" s="208"/>
      <c r="KWB37" s="80"/>
      <c r="KWC37" s="209"/>
      <c r="KWD37" s="207"/>
      <c r="KWE37" s="207"/>
      <c r="KWF37" s="77"/>
      <c r="KWG37" s="210"/>
      <c r="KWH37" s="207"/>
      <c r="KWI37" s="207"/>
      <c r="KWJ37" s="211"/>
      <c r="KWK37" s="26"/>
      <c r="KWL37" s="26"/>
      <c r="KWM37" s="26"/>
      <c r="KWN37" s="205"/>
      <c r="KWO37" s="24"/>
      <c r="KWP37" s="36"/>
      <c r="KWQ37" s="24"/>
      <c r="KWR37" s="212"/>
      <c r="KWS37" s="205"/>
      <c r="KWT37" s="24"/>
      <c r="KWU37" s="6"/>
      <c r="KWV37" s="6"/>
      <c r="KWW37" s="207"/>
      <c r="KWX37" s="207"/>
      <c r="KWY37" s="208"/>
      <c r="KWZ37" s="80"/>
      <c r="KXA37" s="209"/>
      <c r="KXB37" s="205"/>
      <c r="KXD37" s="207"/>
      <c r="KXE37" s="207"/>
      <c r="KXF37" s="208"/>
      <c r="KXG37" s="80"/>
      <c r="KXH37" s="209"/>
      <c r="KXI37" s="207"/>
      <c r="KXJ37" s="207"/>
      <c r="KXK37" s="77"/>
      <c r="KXL37" s="210"/>
      <c r="KXM37" s="207"/>
      <c r="KXN37" s="207"/>
      <c r="KXO37" s="211"/>
      <c r="KXP37" s="26"/>
      <c r="KXQ37" s="26"/>
      <c r="KXR37" s="26"/>
      <c r="KXS37" s="205"/>
      <c r="KXT37" s="24"/>
      <c r="KXU37" s="36"/>
      <c r="KXV37" s="24"/>
      <c r="KXW37" s="212"/>
      <c r="KXX37" s="205"/>
      <c r="KXY37" s="24"/>
      <c r="KXZ37" s="6"/>
      <c r="KYA37" s="6"/>
      <c r="KYB37" s="207"/>
      <c r="KYC37" s="207"/>
      <c r="KYD37" s="208"/>
      <c r="KYE37" s="80"/>
      <c r="KYF37" s="209"/>
      <c r="KYG37" s="205"/>
      <c r="KYI37" s="207"/>
      <c r="KYJ37" s="207"/>
      <c r="KYK37" s="208"/>
      <c r="KYL37" s="80"/>
      <c r="KYM37" s="209"/>
      <c r="KYN37" s="207"/>
      <c r="KYO37" s="207"/>
      <c r="KYP37" s="77"/>
      <c r="KYQ37" s="210"/>
      <c r="KYR37" s="207"/>
      <c r="KYS37" s="207"/>
      <c r="KYT37" s="211"/>
      <c r="KYU37" s="26"/>
      <c r="KYV37" s="26"/>
      <c r="KYW37" s="26"/>
      <c r="KYX37" s="205"/>
      <c r="KYY37" s="24"/>
      <c r="KYZ37" s="36"/>
      <c r="KZA37" s="24"/>
      <c r="KZB37" s="212"/>
      <c r="KZC37" s="205"/>
      <c r="KZD37" s="24"/>
      <c r="KZE37" s="6"/>
      <c r="KZF37" s="6"/>
      <c r="KZG37" s="207"/>
      <c r="KZH37" s="207"/>
      <c r="KZI37" s="208"/>
      <c r="KZJ37" s="80"/>
      <c r="KZK37" s="209"/>
      <c r="KZL37" s="205"/>
      <c r="KZN37" s="207"/>
      <c r="KZO37" s="207"/>
      <c r="KZP37" s="208"/>
      <c r="KZQ37" s="80"/>
      <c r="KZR37" s="209"/>
      <c r="KZS37" s="207"/>
      <c r="KZT37" s="207"/>
      <c r="KZU37" s="77"/>
      <c r="KZV37" s="210"/>
      <c r="KZW37" s="207"/>
      <c r="KZX37" s="207"/>
      <c r="KZY37" s="211"/>
      <c r="KZZ37" s="26"/>
      <c r="LAA37" s="26"/>
      <c r="LAB37" s="26"/>
      <c r="LAC37" s="205"/>
      <c r="LAD37" s="24"/>
      <c r="LAE37" s="36"/>
      <c r="LAF37" s="24"/>
      <c r="LAG37" s="212"/>
      <c r="LAH37" s="205"/>
      <c r="LAI37" s="24"/>
      <c r="LAJ37" s="6"/>
      <c r="LAK37" s="6"/>
      <c r="LAL37" s="207"/>
      <c r="LAM37" s="207"/>
      <c r="LAN37" s="208"/>
      <c r="LAO37" s="80"/>
      <c r="LAP37" s="209"/>
      <c r="LAQ37" s="205"/>
      <c r="LAS37" s="207"/>
      <c r="LAT37" s="207"/>
      <c r="LAU37" s="208"/>
      <c r="LAV37" s="80"/>
      <c r="LAW37" s="209"/>
      <c r="LAX37" s="207"/>
      <c r="LAY37" s="207"/>
      <c r="LAZ37" s="77"/>
      <c r="LBA37" s="210"/>
      <c r="LBB37" s="207"/>
      <c r="LBC37" s="207"/>
      <c r="LBD37" s="211"/>
      <c r="LBE37" s="26"/>
      <c r="LBF37" s="26"/>
      <c r="LBG37" s="26"/>
      <c r="LBH37" s="205"/>
      <c r="LBI37" s="24"/>
      <c r="LBJ37" s="36"/>
      <c r="LBK37" s="24"/>
      <c r="LBL37" s="212"/>
      <c r="LBM37" s="205"/>
      <c r="LBN37" s="24"/>
      <c r="LBO37" s="6"/>
      <c r="LBP37" s="6"/>
      <c r="LBQ37" s="207"/>
      <c r="LBR37" s="207"/>
      <c r="LBS37" s="208"/>
      <c r="LBT37" s="80"/>
      <c r="LBU37" s="209"/>
      <c r="LBV37" s="205"/>
      <c r="LBX37" s="207"/>
      <c r="LBY37" s="207"/>
      <c r="LBZ37" s="208"/>
      <c r="LCA37" s="80"/>
      <c r="LCB37" s="209"/>
      <c r="LCC37" s="207"/>
      <c r="LCD37" s="207"/>
      <c r="LCE37" s="77"/>
      <c r="LCF37" s="210"/>
      <c r="LCG37" s="207"/>
      <c r="LCH37" s="207"/>
      <c r="LCI37" s="211"/>
      <c r="LCJ37" s="26"/>
      <c r="LCK37" s="26"/>
      <c r="LCL37" s="26"/>
      <c r="LCM37" s="205"/>
      <c r="LCN37" s="24"/>
      <c r="LCO37" s="36"/>
      <c r="LCP37" s="24"/>
      <c r="LCQ37" s="212"/>
      <c r="LCR37" s="205"/>
      <c r="LCS37" s="24"/>
      <c r="LCT37" s="6"/>
      <c r="LCU37" s="6"/>
      <c r="LCV37" s="207"/>
      <c r="LCW37" s="207"/>
      <c r="LCX37" s="208"/>
      <c r="LCY37" s="80"/>
      <c r="LCZ37" s="209"/>
      <c r="LDA37" s="205"/>
      <c r="LDC37" s="207"/>
      <c r="LDD37" s="207"/>
      <c r="LDE37" s="208"/>
      <c r="LDF37" s="80"/>
      <c r="LDG37" s="209"/>
      <c r="LDH37" s="207"/>
      <c r="LDI37" s="207"/>
      <c r="LDJ37" s="77"/>
      <c r="LDK37" s="210"/>
      <c r="LDL37" s="207"/>
      <c r="LDM37" s="207"/>
      <c r="LDN37" s="211"/>
      <c r="LDO37" s="26"/>
      <c r="LDP37" s="26"/>
      <c r="LDQ37" s="26"/>
      <c r="LDR37" s="205"/>
      <c r="LDS37" s="24"/>
      <c r="LDT37" s="36"/>
      <c r="LDU37" s="24"/>
      <c r="LDV37" s="212"/>
      <c r="LDW37" s="205"/>
      <c r="LDX37" s="24"/>
      <c r="LDY37" s="6"/>
      <c r="LDZ37" s="6"/>
      <c r="LEA37" s="207"/>
      <c r="LEB37" s="207"/>
      <c r="LEC37" s="208"/>
      <c r="LED37" s="80"/>
      <c r="LEE37" s="209"/>
      <c r="LEF37" s="205"/>
      <c r="LEH37" s="207"/>
      <c r="LEI37" s="207"/>
      <c r="LEJ37" s="208"/>
      <c r="LEK37" s="80"/>
      <c r="LEL37" s="209"/>
      <c r="LEM37" s="207"/>
      <c r="LEN37" s="207"/>
      <c r="LEO37" s="77"/>
      <c r="LEP37" s="210"/>
      <c r="LEQ37" s="207"/>
      <c r="LER37" s="207"/>
      <c r="LES37" s="211"/>
      <c r="LET37" s="26"/>
      <c r="LEU37" s="26"/>
      <c r="LEV37" s="26"/>
      <c r="LEW37" s="205"/>
      <c r="LEX37" s="24"/>
      <c r="LEY37" s="36"/>
      <c r="LEZ37" s="24"/>
      <c r="LFA37" s="212"/>
      <c r="LFB37" s="205"/>
      <c r="LFC37" s="24"/>
      <c r="LFD37" s="6"/>
      <c r="LFE37" s="6"/>
      <c r="LFF37" s="207"/>
      <c r="LFG37" s="207"/>
      <c r="LFH37" s="208"/>
      <c r="LFI37" s="80"/>
      <c r="LFJ37" s="209"/>
      <c r="LFK37" s="205"/>
      <c r="LFM37" s="207"/>
      <c r="LFN37" s="207"/>
      <c r="LFO37" s="208"/>
      <c r="LFP37" s="80"/>
      <c r="LFQ37" s="209"/>
      <c r="LFR37" s="207"/>
      <c r="LFS37" s="207"/>
      <c r="LFT37" s="77"/>
      <c r="LFU37" s="210"/>
      <c r="LFV37" s="207"/>
      <c r="LFW37" s="207"/>
      <c r="LFX37" s="211"/>
      <c r="LFY37" s="26"/>
      <c r="LFZ37" s="26"/>
      <c r="LGA37" s="26"/>
      <c r="LGB37" s="205"/>
      <c r="LGC37" s="24"/>
      <c r="LGD37" s="36"/>
      <c r="LGE37" s="24"/>
      <c r="LGF37" s="212"/>
      <c r="LGG37" s="205"/>
      <c r="LGH37" s="24"/>
      <c r="LGI37" s="6"/>
      <c r="LGJ37" s="6"/>
      <c r="LGK37" s="207"/>
      <c r="LGL37" s="207"/>
      <c r="LGM37" s="208"/>
      <c r="LGN37" s="80"/>
      <c r="LGO37" s="209"/>
      <c r="LGP37" s="205"/>
      <c r="LGR37" s="207"/>
      <c r="LGS37" s="207"/>
      <c r="LGT37" s="208"/>
      <c r="LGU37" s="80"/>
      <c r="LGV37" s="209"/>
      <c r="LGW37" s="207"/>
      <c r="LGX37" s="207"/>
      <c r="LGY37" s="77"/>
      <c r="LGZ37" s="210"/>
      <c r="LHA37" s="207"/>
      <c r="LHB37" s="207"/>
      <c r="LHC37" s="211"/>
      <c r="LHD37" s="26"/>
      <c r="LHE37" s="26"/>
      <c r="LHF37" s="26"/>
      <c r="LHG37" s="205"/>
      <c r="LHH37" s="24"/>
      <c r="LHI37" s="36"/>
      <c r="LHJ37" s="24"/>
      <c r="LHK37" s="212"/>
      <c r="LHL37" s="205"/>
      <c r="LHM37" s="24"/>
      <c r="LHN37" s="6"/>
      <c r="LHO37" s="6"/>
      <c r="LHP37" s="207"/>
      <c r="LHQ37" s="207"/>
      <c r="LHR37" s="208"/>
      <c r="LHS37" s="80"/>
      <c r="LHT37" s="209"/>
      <c r="LHU37" s="205"/>
      <c r="LHW37" s="207"/>
      <c r="LHX37" s="207"/>
      <c r="LHY37" s="208"/>
      <c r="LHZ37" s="80"/>
      <c r="LIA37" s="209"/>
      <c r="LIB37" s="207"/>
      <c r="LIC37" s="207"/>
      <c r="LID37" s="77"/>
      <c r="LIE37" s="210"/>
      <c r="LIF37" s="207"/>
      <c r="LIG37" s="207"/>
      <c r="LIH37" s="211"/>
      <c r="LII37" s="26"/>
      <c r="LIJ37" s="26"/>
      <c r="LIK37" s="26"/>
      <c r="LIL37" s="205"/>
      <c r="LIM37" s="24"/>
      <c r="LIN37" s="36"/>
      <c r="LIO37" s="24"/>
      <c r="LIP37" s="212"/>
      <c r="LIQ37" s="205"/>
      <c r="LIR37" s="24"/>
      <c r="LIS37" s="6"/>
      <c r="LIT37" s="6"/>
      <c r="LIU37" s="207"/>
      <c r="LIV37" s="207"/>
      <c r="LIW37" s="208"/>
      <c r="LIX37" s="80"/>
      <c r="LIY37" s="209"/>
      <c r="LIZ37" s="205"/>
      <c r="LJB37" s="207"/>
      <c r="LJC37" s="207"/>
      <c r="LJD37" s="208"/>
      <c r="LJE37" s="80"/>
      <c r="LJF37" s="209"/>
      <c r="LJG37" s="207"/>
      <c r="LJH37" s="207"/>
      <c r="LJI37" s="77"/>
      <c r="LJJ37" s="210"/>
      <c r="LJK37" s="207"/>
      <c r="LJL37" s="207"/>
      <c r="LJM37" s="211"/>
      <c r="LJN37" s="26"/>
      <c r="LJO37" s="26"/>
      <c r="LJP37" s="26"/>
      <c r="LJQ37" s="205"/>
      <c r="LJR37" s="24"/>
      <c r="LJS37" s="36"/>
      <c r="LJT37" s="24"/>
      <c r="LJU37" s="212"/>
      <c r="LJV37" s="205"/>
      <c r="LJW37" s="24"/>
      <c r="LJX37" s="6"/>
      <c r="LJY37" s="6"/>
      <c r="LJZ37" s="207"/>
      <c r="LKA37" s="207"/>
      <c r="LKB37" s="208"/>
      <c r="LKC37" s="80"/>
      <c r="LKD37" s="209"/>
      <c r="LKE37" s="205"/>
      <c r="LKG37" s="207"/>
      <c r="LKH37" s="207"/>
      <c r="LKI37" s="208"/>
      <c r="LKJ37" s="80"/>
      <c r="LKK37" s="209"/>
      <c r="LKL37" s="207"/>
      <c r="LKM37" s="207"/>
      <c r="LKN37" s="77"/>
      <c r="LKO37" s="210"/>
      <c r="LKP37" s="207"/>
      <c r="LKQ37" s="207"/>
      <c r="LKR37" s="211"/>
      <c r="LKS37" s="26"/>
      <c r="LKT37" s="26"/>
      <c r="LKU37" s="26"/>
      <c r="LKV37" s="205"/>
      <c r="LKW37" s="24"/>
      <c r="LKX37" s="36"/>
      <c r="LKY37" s="24"/>
      <c r="LKZ37" s="212"/>
      <c r="LLA37" s="205"/>
      <c r="LLB37" s="24"/>
      <c r="LLC37" s="6"/>
      <c r="LLD37" s="6"/>
      <c r="LLE37" s="207"/>
      <c r="LLF37" s="207"/>
      <c r="LLG37" s="208"/>
      <c r="LLH37" s="80"/>
      <c r="LLI37" s="209"/>
      <c r="LLJ37" s="205"/>
      <c r="LLL37" s="207"/>
      <c r="LLM37" s="207"/>
      <c r="LLN37" s="208"/>
      <c r="LLO37" s="80"/>
      <c r="LLP37" s="209"/>
      <c r="LLQ37" s="207"/>
      <c r="LLR37" s="207"/>
      <c r="LLS37" s="77"/>
      <c r="LLT37" s="210"/>
      <c r="LLU37" s="207"/>
      <c r="LLV37" s="207"/>
      <c r="LLW37" s="211"/>
      <c r="LLX37" s="26"/>
      <c r="LLY37" s="26"/>
      <c r="LLZ37" s="26"/>
      <c r="LMA37" s="205"/>
      <c r="LMB37" s="24"/>
      <c r="LMC37" s="36"/>
      <c r="LMD37" s="24"/>
      <c r="LME37" s="212"/>
      <c r="LMF37" s="205"/>
      <c r="LMG37" s="24"/>
      <c r="LMH37" s="6"/>
      <c r="LMI37" s="6"/>
      <c r="LMJ37" s="207"/>
      <c r="LMK37" s="207"/>
      <c r="LML37" s="208"/>
      <c r="LMM37" s="80"/>
      <c r="LMN37" s="209"/>
      <c r="LMO37" s="205"/>
      <c r="LMQ37" s="207"/>
      <c r="LMR37" s="207"/>
      <c r="LMS37" s="208"/>
      <c r="LMT37" s="80"/>
      <c r="LMU37" s="209"/>
      <c r="LMV37" s="207"/>
      <c r="LMW37" s="207"/>
      <c r="LMX37" s="77"/>
      <c r="LMY37" s="210"/>
      <c r="LMZ37" s="207"/>
      <c r="LNA37" s="207"/>
      <c r="LNB37" s="211"/>
      <c r="LNC37" s="26"/>
      <c r="LND37" s="26"/>
      <c r="LNE37" s="26"/>
      <c r="LNF37" s="205"/>
      <c r="LNG37" s="24"/>
      <c r="LNH37" s="36"/>
      <c r="LNI37" s="24"/>
      <c r="LNJ37" s="212"/>
      <c r="LNK37" s="205"/>
      <c r="LNL37" s="24"/>
      <c r="LNM37" s="6"/>
      <c r="LNN37" s="6"/>
      <c r="LNO37" s="207"/>
      <c r="LNP37" s="207"/>
      <c r="LNQ37" s="208"/>
      <c r="LNR37" s="80"/>
      <c r="LNS37" s="209"/>
      <c r="LNT37" s="205"/>
      <c r="LNV37" s="207"/>
      <c r="LNW37" s="207"/>
      <c r="LNX37" s="208"/>
      <c r="LNY37" s="80"/>
      <c r="LNZ37" s="209"/>
      <c r="LOA37" s="207"/>
      <c r="LOB37" s="207"/>
      <c r="LOC37" s="77"/>
      <c r="LOD37" s="210"/>
      <c r="LOE37" s="207"/>
      <c r="LOF37" s="207"/>
      <c r="LOG37" s="211"/>
      <c r="LOH37" s="26"/>
      <c r="LOI37" s="26"/>
      <c r="LOJ37" s="26"/>
      <c r="LOK37" s="205"/>
      <c r="LOL37" s="24"/>
      <c r="LOM37" s="36"/>
      <c r="LON37" s="24"/>
      <c r="LOO37" s="212"/>
      <c r="LOP37" s="205"/>
      <c r="LOQ37" s="24"/>
      <c r="LOR37" s="6"/>
      <c r="LOS37" s="6"/>
      <c r="LOT37" s="207"/>
      <c r="LOU37" s="207"/>
      <c r="LOV37" s="208"/>
      <c r="LOW37" s="80"/>
      <c r="LOX37" s="209"/>
      <c r="LOY37" s="205"/>
      <c r="LPA37" s="207"/>
      <c r="LPB37" s="207"/>
      <c r="LPC37" s="208"/>
      <c r="LPD37" s="80"/>
      <c r="LPE37" s="209"/>
      <c r="LPF37" s="207"/>
      <c r="LPG37" s="207"/>
      <c r="LPH37" s="77"/>
      <c r="LPI37" s="210"/>
      <c r="LPJ37" s="207"/>
      <c r="LPK37" s="207"/>
      <c r="LPL37" s="211"/>
      <c r="LPM37" s="26"/>
      <c r="LPN37" s="26"/>
      <c r="LPO37" s="26"/>
      <c r="LPP37" s="205"/>
      <c r="LPQ37" s="24"/>
      <c r="LPR37" s="36"/>
      <c r="LPS37" s="24"/>
      <c r="LPT37" s="212"/>
      <c r="LPU37" s="205"/>
      <c r="LPV37" s="24"/>
      <c r="LPW37" s="6"/>
      <c r="LPX37" s="6"/>
      <c r="LPY37" s="207"/>
      <c r="LPZ37" s="207"/>
      <c r="LQA37" s="208"/>
      <c r="LQB37" s="80"/>
      <c r="LQC37" s="209"/>
      <c r="LQD37" s="205"/>
      <c r="LQF37" s="207"/>
      <c r="LQG37" s="207"/>
      <c r="LQH37" s="208"/>
      <c r="LQI37" s="80"/>
      <c r="LQJ37" s="209"/>
      <c r="LQK37" s="207"/>
      <c r="LQL37" s="207"/>
      <c r="LQM37" s="77"/>
      <c r="LQN37" s="210"/>
      <c r="LQO37" s="207"/>
      <c r="LQP37" s="207"/>
      <c r="LQQ37" s="211"/>
      <c r="LQR37" s="26"/>
      <c r="LQS37" s="26"/>
      <c r="LQT37" s="26"/>
      <c r="LQU37" s="205"/>
      <c r="LQV37" s="24"/>
      <c r="LQW37" s="36"/>
      <c r="LQX37" s="24"/>
      <c r="LQY37" s="212"/>
      <c r="LQZ37" s="205"/>
      <c r="LRA37" s="24"/>
      <c r="LRB37" s="6"/>
      <c r="LRC37" s="6"/>
      <c r="LRD37" s="207"/>
      <c r="LRE37" s="207"/>
      <c r="LRF37" s="208"/>
      <c r="LRG37" s="80"/>
      <c r="LRH37" s="209"/>
      <c r="LRI37" s="205"/>
      <c r="LRK37" s="207"/>
      <c r="LRL37" s="207"/>
      <c r="LRM37" s="208"/>
      <c r="LRN37" s="80"/>
      <c r="LRO37" s="209"/>
      <c r="LRP37" s="207"/>
      <c r="LRQ37" s="207"/>
      <c r="LRR37" s="77"/>
      <c r="LRS37" s="210"/>
      <c r="LRT37" s="207"/>
      <c r="LRU37" s="207"/>
      <c r="LRV37" s="211"/>
      <c r="LRW37" s="26"/>
      <c r="LRX37" s="26"/>
      <c r="LRY37" s="26"/>
      <c r="LRZ37" s="205"/>
      <c r="LSA37" s="24"/>
      <c r="LSB37" s="36"/>
      <c r="LSC37" s="24"/>
      <c r="LSD37" s="212"/>
      <c r="LSE37" s="205"/>
      <c r="LSF37" s="24"/>
      <c r="LSG37" s="6"/>
      <c r="LSH37" s="6"/>
      <c r="LSI37" s="207"/>
      <c r="LSJ37" s="207"/>
      <c r="LSK37" s="208"/>
      <c r="LSL37" s="80"/>
      <c r="LSM37" s="209"/>
      <c r="LSN37" s="205"/>
      <c r="LSP37" s="207"/>
      <c r="LSQ37" s="207"/>
      <c r="LSR37" s="208"/>
      <c r="LSS37" s="80"/>
      <c r="LST37" s="209"/>
      <c r="LSU37" s="207"/>
      <c r="LSV37" s="207"/>
      <c r="LSW37" s="77"/>
      <c r="LSX37" s="210"/>
      <c r="LSY37" s="207"/>
      <c r="LSZ37" s="207"/>
      <c r="LTA37" s="211"/>
      <c r="LTB37" s="26"/>
      <c r="LTC37" s="26"/>
      <c r="LTD37" s="26"/>
      <c r="LTE37" s="205"/>
      <c r="LTF37" s="24"/>
      <c r="LTG37" s="36"/>
      <c r="LTH37" s="24"/>
      <c r="LTI37" s="212"/>
      <c r="LTJ37" s="205"/>
      <c r="LTK37" s="24"/>
      <c r="LTL37" s="6"/>
      <c r="LTM37" s="6"/>
      <c r="LTN37" s="207"/>
      <c r="LTO37" s="207"/>
      <c r="LTP37" s="208"/>
      <c r="LTQ37" s="80"/>
      <c r="LTR37" s="209"/>
      <c r="LTS37" s="205"/>
      <c r="LTU37" s="207"/>
      <c r="LTV37" s="207"/>
      <c r="LTW37" s="208"/>
      <c r="LTX37" s="80"/>
      <c r="LTY37" s="209"/>
      <c r="LTZ37" s="207"/>
      <c r="LUA37" s="207"/>
      <c r="LUB37" s="77"/>
      <c r="LUC37" s="210"/>
      <c r="LUD37" s="207"/>
      <c r="LUE37" s="207"/>
      <c r="LUF37" s="211"/>
      <c r="LUG37" s="26"/>
      <c r="LUH37" s="26"/>
      <c r="LUI37" s="26"/>
      <c r="LUJ37" s="205"/>
      <c r="LUK37" s="24"/>
      <c r="LUL37" s="36"/>
      <c r="LUM37" s="24"/>
      <c r="LUN37" s="212"/>
      <c r="LUO37" s="205"/>
      <c r="LUP37" s="24"/>
      <c r="LUQ37" s="6"/>
      <c r="LUR37" s="6"/>
      <c r="LUS37" s="207"/>
      <c r="LUT37" s="207"/>
      <c r="LUU37" s="208"/>
      <c r="LUV37" s="80"/>
      <c r="LUW37" s="209"/>
      <c r="LUX37" s="205"/>
      <c r="LUZ37" s="207"/>
      <c r="LVA37" s="207"/>
      <c r="LVB37" s="208"/>
      <c r="LVC37" s="80"/>
      <c r="LVD37" s="209"/>
      <c r="LVE37" s="207"/>
      <c r="LVF37" s="207"/>
      <c r="LVG37" s="77"/>
      <c r="LVH37" s="210"/>
      <c r="LVI37" s="207"/>
      <c r="LVJ37" s="207"/>
      <c r="LVK37" s="211"/>
      <c r="LVL37" s="26"/>
      <c r="LVM37" s="26"/>
      <c r="LVN37" s="26"/>
      <c r="LVO37" s="205"/>
      <c r="LVP37" s="24"/>
      <c r="LVQ37" s="36"/>
      <c r="LVR37" s="24"/>
      <c r="LVS37" s="212"/>
      <c r="LVT37" s="205"/>
      <c r="LVU37" s="24"/>
      <c r="LVV37" s="6"/>
      <c r="LVW37" s="6"/>
      <c r="LVX37" s="207"/>
      <c r="LVY37" s="207"/>
      <c r="LVZ37" s="208"/>
      <c r="LWA37" s="80"/>
      <c r="LWB37" s="209"/>
      <c r="LWC37" s="205"/>
      <c r="LWE37" s="207"/>
      <c r="LWF37" s="207"/>
      <c r="LWG37" s="208"/>
      <c r="LWH37" s="80"/>
      <c r="LWI37" s="209"/>
      <c r="LWJ37" s="207"/>
      <c r="LWK37" s="207"/>
      <c r="LWL37" s="77"/>
      <c r="LWM37" s="210"/>
      <c r="LWN37" s="207"/>
      <c r="LWO37" s="207"/>
      <c r="LWP37" s="211"/>
      <c r="LWQ37" s="26"/>
      <c r="LWR37" s="26"/>
      <c r="LWS37" s="26"/>
      <c r="LWT37" s="205"/>
      <c r="LWU37" s="24"/>
      <c r="LWV37" s="36"/>
      <c r="LWW37" s="24"/>
      <c r="LWX37" s="212"/>
      <c r="LWY37" s="205"/>
      <c r="LWZ37" s="24"/>
      <c r="LXA37" s="6"/>
      <c r="LXB37" s="6"/>
      <c r="LXC37" s="207"/>
      <c r="LXD37" s="207"/>
      <c r="LXE37" s="208"/>
      <c r="LXF37" s="80"/>
      <c r="LXG37" s="209"/>
      <c r="LXH37" s="205"/>
      <c r="LXJ37" s="207"/>
      <c r="LXK37" s="207"/>
      <c r="LXL37" s="208"/>
      <c r="LXM37" s="80"/>
      <c r="LXN37" s="209"/>
      <c r="LXO37" s="207"/>
      <c r="LXP37" s="207"/>
      <c r="LXQ37" s="77"/>
      <c r="LXR37" s="210"/>
      <c r="LXS37" s="207"/>
      <c r="LXT37" s="207"/>
      <c r="LXU37" s="211"/>
      <c r="LXV37" s="26"/>
      <c r="LXW37" s="26"/>
      <c r="LXX37" s="26"/>
      <c r="LXY37" s="205"/>
      <c r="LXZ37" s="24"/>
      <c r="LYA37" s="36"/>
      <c r="LYB37" s="24"/>
      <c r="LYC37" s="212"/>
      <c r="LYD37" s="205"/>
      <c r="LYE37" s="24"/>
      <c r="LYF37" s="6"/>
      <c r="LYG37" s="6"/>
      <c r="LYH37" s="207"/>
      <c r="LYI37" s="207"/>
      <c r="LYJ37" s="208"/>
      <c r="LYK37" s="80"/>
      <c r="LYL37" s="209"/>
      <c r="LYM37" s="205"/>
      <c r="LYO37" s="207"/>
      <c r="LYP37" s="207"/>
      <c r="LYQ37" s="208"/>
      <c r="LYR37" s="80"/>
      <c r="LYS37" s="209"/>
      <c r="LYT37" s="207"/>
      <c r="LYU37" s="207"/>
      <c r="LYV37" s="77"/>
      <c r="LYW37" s="210"/>
      <c r="LYX37" s="207"/>
      <c r="LYY37" s="207"/>
      <c r="LYZ37" s="211"/>
      <c r="LZA37" s="26"/>
      <c r="LZB37" s="26"/>
      <c r="LZC37" s="26"/>
      <c r="LZD37" s="205"/>
      <c r="LZE37" s="24"/>
      <c r="LZF37" s="36"/>
      <c r="LZG37" s="24"/>
      <c r="LZH37" s="212"/>
      <c r="LZI37" s="205"/>
      <c r="LZJ37" s="24"/>
      <c r="LZK37" s="6"/>
      <c r="LZL37" s="6"/>
      <c r="LZM37" s="207"/>
      <c r="LZN37" s="207"/>
      <c r="LZO37" s="208"/>
      <c r="LZP37" s="80"/>
      <c r="LZQ37" s="209"/>
      <c r="LZR37" s="205"/>
      <c r="LZT37" s="207"/>
      <c r="LZU37" s="207"/>
      <c r="LZV37" s="208"/>
      <c r="LZW37" s="80"/>
      <c r="LZX37" s="209"/>
      <c r="LZY37" s="207"/>
      <c r="LZZ37" s="207"/>
      <c r="MAA37" s="77"/>
      <c r="MAB37" s="210"/>
      <c r="MAC37" s="207"/>
      <c r="MAD37" s="207"/>
      <c r="MAE37" s="211"/>
      <c r="MAF37" s="26"/>
      <c r="MAG37" s="26"/>
      <c r="MAH37" s="26"/>
      <c r="MAI37" s="205"/>
      <c r="MAJ37" s="24"/>
      <c r="MAK37" s="36"/>
      <c r="MAL37" s="24"/>
      <c r="MAM37" s="212"/>
      <c r="MAN37" s="205"/>
      <c r="MAO37" s="24"/>
      <c r="MAP37" s="6"/>
      <c r="MAQ37" s="6"/>
      <c r="MAR37" s="207"/>
      <c r="MAS37" s="207"/>
      <c r="MAT37" s="208"/>
      <c r="MAU37" s="80"/>
      <c r="MAV37" s="209"/>
      <c r="MAW37" s="205"/>
      <c r="MAY37" s="207"/>
      <c r="MAZ37" s="207"/>
      <c r="MBA37" s="208"/>
      <c r="MBB37" s="80"/>
      <c r="MBC37" s="209"/>
      <c r="MBD37" s="207"/>
      <c r="MBE37" s="207"/>
      <c r="MBF37" s="77"/>
      <c r="MBG37" s="210"/>
      <c r="MBH37" s="207"/>
      <c r="MBI37" s="207"/>
      <c r="MBJ37" s="211"/>
      <c r="MBK37" s="26"/>
      <c r="MBL37" s="26"/>
      <c r="MBM37" s="26"/>
      <c r="MBN37" s="205"/>
      <c r="MBO37" s="24"/>
      <c r="MBP37" s="36"/>
      <c r="MBQ37" s="24"/>
      <c r="MBR37" s="212"/>
      <c r="MBS37" s="205"/>
      <c r="MBT37" s="24"/>
      <c r="MBU37" s="6"/>
      <c r="MBV37" s="6"/>
      <c r="MBW37" s="207"/>
      <c r="MBX37" s="207"/>
      <c r="MBY37" s="208"/>
      <c r="MBZ37" s="80"/>
      <c r="MCA37" s="209"/>
      <c r="MCB37" s="205"/>
      <c r="MCD37" s="207"/>
      <c r="MCE37" s="207"/>
      <c r="MCF37" s="208"/>
      <c r="MCG37" s="80"/>
      <c r="MCH37" s="209"/>
      <c r="MCI37" s="207"/>
      <c r="MCJ37" s="207"/>
      <c r="MCK37" s="77"/>
      <c r="MCL37" s="210"/>
      <c r="MCM37" s="207"/>
      <c r="MCN37" s="207"/>
      <c r="MCO37" s="211"/>
      <c r="MCP37" s="26"/>
      <c r="MCQ37" s="26"/>
      <c r="MCR37" s="26"/>
      <c r="MCS37" s="205"/>
      <c r="MCT37" s="24"/>
      <c r="MCU37" s="36"/>
      <c r="MCV37" s="24"/>
      <c r="MCW37" s="212"/>
      <c r="MCX37" s="205"/>
      <c r="MCY37" s="24"/>
      <c r="MCZ37" s="6"/>
      <c r="MDA37" s="6"/>
      <c r="MDB37" s="207"/>
      <c r="MDC37" s="207"/>
      <c r="MDD37" s="208"/>
      <c r="MDE37" s="80"/>
      <c r="MDF37" s="209"/>
      <c r="MDG37" s="205"/>
      <c r="MDI37" s="207"/>
      <c r="MDJ37" s="207"/>
      <c r="MDK37" s="208"/>
      <c r="MDL37" s="80"/>
      <c r="MDM37" s="209"/>
      <c r="MDN37" s="207"/>
      <c r="MDO37" s="207"/>
      <c r="MDP37" s="77"/>
      <c r="MDQ37" s="210"/>
      <c r="MDR37" s="207"/>
      <c r="MDS37" s="207"/>
      <c r="MDT37" s="211"/>
      <c r="MDU37" s="26"/>
      <c r="MDV37" s="26"/>
      <c r="MDW37" s="26"/>
      <c r="MDX37" s="205"/>
      <c r="MDY37" s="24"/>
      <c r="MDZ37" s="36"/>
      <c r="MEA37" s="24"/>
      <c r="MEB37" s="212"/>
      <c r="MEC37" s="205"/>
      <c r="MED37" s="24"/>
      <c r="MEE37" s="6"/>
      <c r="MEF37" s="6"/>
      <c r="MEG37" s="207"/>
      <c r="MEH37" s="207"/>
      <c r="MEI37" s="208"/>
      <c r="MEJ37" s="80"/>
      <c r="MEK37" s="209"/>
      <c r="MEL37" s="205"/>
      <c r="MEN37" s="207"/>
      <c r="MEO37" s="207"/>
      <c r="MEP37" s="208"/>
      <c r="MEQ37" s="80"/>
      <c r="MER37" s="209"/>
      <c r="MES37" s="207"/>
      <c r="MET37" s="207"/>
      <c r="MEU37" s="77"/>
      <c r="MEV37" s="210"/>
      <c r="MEW37" s="207"/>
      <c r="MEX37" s="207"/>
      <c r="MEY37" s="211"/>
      <c r="MEZ37" s="26"/>
      <c r="MFA37" s="26"/>
      <c r="MFB37" s="26"/>
      <c r="MFC37" s="205"/>
      <c r="MFD37" s="24"/>
      <c r="MFE37" s="36"/>
      <c r="MFF37" s="24"/>
      <c r="MFG37" s="212"/>
      <c r="MFH37" s="205"/>
      <c r="MFI37" s="24"/>
      <c r="MFJ37" s="6"/>
      <c r="MFK37" s="6"/>
      <c r="MFL37" s="207"/>
      <c r="MFM37" s="207"/>
      <c r="MFN37" s="208"/>
      <c r="MFO37" s="80"/>
      <c r="MFP37" s="209"/>
      <c r="MFQ37" s="205"/>
      <c r="MFS37" s="207"/>
      <c r="MFT37" s="207"/>
      <c r="MFU37" s="208"/>
      <c r="MFV37" s="80"/>
      <c r="MFW37" s="209"/>
      <c r="MFX37" s="207"/>
      <c r="MFY37" s="207"/>
      <c r="MFZ37" s="77"/>
      <c r="MGA37" s="210"/>
      <c r="MGB37" s="207"/>
      <c r="MGC37" s="207"/>
      <c r="MGD37" s="211"/>
      <c r="MGE37" s="26"/>
      <c r="MGF37" s="26"/>
      <c r="MGG37" s="26"/>
      <c r="MGH37" s="205"/>
      <c r="MGI37" s="24"/>
      <c r="MGJ37" s="36"/>
      <c r="MGK37" s="24"/>
      <c r="MGL37" s="212"/>
      <c r="MGM37" s="205"/>
      <c r="MGN37" s="24"/>
      <c r="MGO37" s="6"/>
      <c r="MGP37" s="6"/>
      <c r="MGQ37" s="207"/>
      <c r="MGR37" s="207"/>
      <c r="MGS37" s="208"/>
      <c r="MGT37" s="80"/>
      <c r="MGU37" s="209"/>
      <c r="MGV37" s="205"/>
      <c r="MGX37" s="207"/>
      <c r="MGY37" s="207"/>
      <c r="MGZ37" s="208"/>
      <c r="MHA37" s="80"/>
      <c r="MHB37" s="209"/>
      <c r="MHC37" s="207"/>
      <c r="MHD37" s="207"/>
      <c r="MHE37" s="77"/>
      <c r="MHF37" s="210"/>
      <c r="MHG37" s="207"/>
      <c r="MHH37" s="207"/>
      <c r="MHI37" s="211"/>
      <c r="MHJ37" s="26"/>
      <c r="MHK37" s="26"/>
      <c r="MHL37" s="26"/>
      <c r="MHM37" s="205"/>
      <c r="MHN37" s="24"/>
      <c r="MHO37" s="36"/>
      <c r="MHP37" s="24"/>
      <c r="MHQ37" s="212"/>
      <c r="MHR37" s="205"/>
      <c r="MHS37" s="24"/>
      <c r="MHT37" s="6"/>
      <c r="MHU37" s="6"/>
      <c r="MHV37" s="207"/>
      <c r="MHW37" s="207"/>
      <c r="MHX37" s="208"/>
      <c r="MHY37" s="80"/>
      <c r="MHZ37" s="209"/>
      <c r="MIA37" s="205"/>
      <c r="MIC37" s="207"/>
      <c r="MID37" s="207"/>
      <c r="MIE37" s="208"/>
      <c r="MIF37" s="80"/>
      <c r="MIG37" s="209"/>
      <c r="MIH37" s="207"/>
      <c r="MII37" s="207"/>
      <c r="MIJ37" s="77"/>
      <c r="MIK37" s="210"/>
      <c r="MIL37" s="207"/>
      <c r="MIM37" s="207"/>
      <c r="MIN37" s="211"/>
      <c r="MIO37" s="26"/>
      <c r="MIP37" s="26"/>
      <c r="MIQ37" s="26"/>
      <c r="MIR37" s="205"/>
      <c r="MIS37" s="24"/>
      <c r="MIT37" s="36"/>
      <c r="MIU37" s="24"/>
      <c r="MIV37" s="212"/>
      <c r="MIW37" s="205"/>
      <c r="MIX37" s="24"/>
      <c r="MIY37" s="6"/>
      <c r="MIZ37" s="6"/>
      <c r="MJA37" s="207"/>
      <c r="MJB37" s="207"/>
      <c r="MJC37" s="208"/>
      <c r="MJD37" s="80"/>
      <c r="MJE37" s="209"/>
      <c r="MJF37" s="205"/>
      <c r="MJH37" s="207"/>
      <c r="MJI37" s="207"/>
      <c r="MJJ37" s="208"/>
      <c r="MJK37" s="80"/>
      <c r="MJL37" s="209"/>
      <c r="MJM37" s="207"/>
      <c r="MJN37" s="207"/>
      <c r="MJO37" s="77"/>
      <c r="MJP37" s="210"/>
      <c r="MJQ37" s="207"/>
      <c r="MJR37" s="207"/>
      <c r="MJS37" s="211"/>
      <c r="MJT37" s="26"/>
      <c r="MJU37" s="26"/>
      <c r="MJV37" s="26"/>
      <c r="MJW37" s="205"/>
      <c r="MJX37" s="24"/>
      <c r="MJY37" s="36"/>
      <c r="MJZ37" s="24"/>
      <c r="MKA37" s="212"/>
      <c r="MKB37" s="205"/>
      <c r="MKC37" s="24"/>
      <c r="MKD37" s="6"/>
      <c r="MKE37" s="6"/>
      <c r="MKF37" s="207"/>
      <c r="MKG37" s="207"/>
      <c r="MKH37" s="208"/>
      <c r="MKI37" s="80"/>
      <c r="MKJ37" s="209"/>
      <c r="MKK37" s="205"/>
      <c r="MKM37" s="207"/>
      <c r="MKN37" s="207"/>
      <c r="MKO37" s="208"/>
      <c r="MKP37" s="80"/>
      <c r="MKQ37" s="209"/>
      <c r="MKR37" s="207"/>
      <c r="MKS37" s="207"/>
      <c r="MKT37" s="77"/>
      <c r="MKU37" s="210"/>
      <c r="MKV37" s="207"/>
      <c r="MKW37" s="207"/>
      <c r="MKX37" s="211"/>
      <c r="MKY37" s="26"/>
      <c r="MKZ37" s="26"/>
      <c r="MLA37" s="26"/>
      <c r="MLB37" s="205"/>
      <c r="MLC37" s="24"/>
      <c r="MLD37" s="36"/>
      <c r="MLE37" s="24"/>
      <c r="MLF37" s="212"/>
      <c r="MLG37" s="205"/>
      <c r="MLH37" s="24"/>
      <c r="MLI37" s="6"/>
      <c r="MLJ37" s="6"/>
      <c r="MLK37" s="207"/>
      <c r="MLL37" s="207"/>
      <c r="MLM37" s="208"/>
      <c r="MLN37" s="80"/>
      <c r="MLO37" s="209"/>
      <c r="MLP37" s="205"/>
      <c r="MLR37" s="207"/>
      <c r="MLS37" s="207"/>
      <c r="MLT37" s="208"/>
      <c r="MLU37" s="80"/>
      <c r="MLV37" s="209"/>
      <c r="MLW37" s="207"/>
      <c r="MLX37" s="207"/>
      <c r="MLY37" s="77"/>
      <c r="MLZ37" s="210"/>
      <c r="MMA37" s="207"/>
      <c r="MMB37" s="207"/>
      <c r="MMC37" s="211"/>
      <c r="MMD37" s="26"/>
      <c r="MME37" s="26"/>
      <c r="MMF37" s="26"/>
      <c r="MMG37" s="205"/>
      <c r="MMH37" s="24"/>
      <c r="MMI37" s="36"/>
      <c r="MMJ37" s="24"/>
      <c r="MMK37" s="212"/>
      <c r="MML37" s="205"/>
      <c r="MMM37" s="24"/>
      <c r="MMN37" s="6"/>
      <c r="MMO37" s="6"/>
      <c r="MMP37" s="207"/>
      <c r="MMQ37" s="207"/>
      <c r="MMR37" s="208"/>
      <c r="MMS37" s="80"/>
      <c r="MMT37" s="209"/>
      <c r="MMU37" s="205"/>
      <c r="MMW37" s="207"/>
      <c r="MMX37" s="207"/>
      <c r="MMY37" s="208"/>
      <c r="MMZ37" s="80"/>
      <c r="MNA37" s="209"/>
      <c r="MNB37" s="207"/>
      <c r="MNC37" s="207"/>
      <c r="MND37" s="77"/>
      <c r="MNE37" s="210"/>
      <c r="MNF37" s="207"/>
      <c r="MNG37" s="207"/>
      <c r="MNH37" s="211"/>
      <c r="MNI37" s="26"/>
      <c r="MNJ37" s="26"/>
      <c r="MNK37" s="26"/>
      <c r="MNL37" s="205"/>
      <c r="MNM37" s="24"/>
      <c r="MNN37" s="36"/>
      <c r="MNO37" s="24"/>
      <c r="MNP37" s="212"/>
      <c r="MNQ37" s="205"/>
      <c r="MNR37" s="24"/>
      <c r="MNS37" s="6"/>
      <c r="MNT37" s="6"/>
      <c r="MNU37" s="207"/>
      <c r="MNV37" s="207"/>
      <c r="MNW37" s="208"/>
      <c r="MNX37" s="80"/>
      <c r="MNY37" s="209"/>
      <c r="MNZ37" s="205"/>
      <c r="MOB37" s="207"/>
      <c r="MOC37" s="207"/>
      <c r="MOD37" s="208"/>
      <c r="MOE37" s="80"/>
      <c r="MOF37" s="209"/>
      <c r="MOG37" s="207"/>
      <c r="MOH37" s="207"/>
      <c r="MOI37" s="77"/>
      <c r="MOJ37" s="210"/>
      <c r="MOK37" s="207"/>
      <c r="MOL37" s="207"/>
      <c r="MOM37" s="211"/>
      <c r="MON37" s="26"/>
      <c r="MOO37" s="26"/>
      <c r="MOP37" s="26"/>
      <c r="MOQ37" s="205"/>
      <c r="MOR37" s="24"/>
      <c r="MOS37" s="36"/>
      <c r="MOT37" s="24"/>
      <c r="MOU37" s="212"/>
      <c r="MOV37" s="205"/>
      <c r="MOW37" s="24"/>
      <c r="MOX37" s="6"/>
      <c r="MOY37" s="6"/>
      <c r="MOZ37" s="207"/>
      <c r="MPA37" s="207"/>
      <c r="MPB37" s="208"/>
      <c r="MPC37" s="80"/>
      <c r="MPD37" s="209"/>
      <c r="MPE37" s="205"/>
      <c r="MPG37" s="207"/>
      <c r="MPH37" s="207"/>
      <c r="MPI37" s="208"/>
      <c r="MPJ37" s="80"/>
      <c r="MPK37" s="209"/>
      <c r="MPL37" s="207"/>
      <c r="MPM37" s="207"/>
      <c r="MPN37" s="77"/>
      <c r="MPO37" s="210"/>
      <c r="MPP37" s="207"/>
      <c r="MPQ37" s="207"/>
      <c r="MPR37" s="211"/>
      <c r="MPS37" s="26"/>
      <c r="MPT37" s="26"/>
      <c r="MPU37" s="26"/>
      <c r="MPV37" s="205"/>
      <c r="MPW37" s="24"/>
      <c r="MPX37" s="36"/>
      <c r="MPY37" s="24"/>
      <c r="MPZ37" s="212"/>
      <c r="MQA37" s="205"/>
      <c r="MQB37" s="24"/>
      <c r="MQC37" s="6"/>
      <c r="MQD37" s="6"/>
      <c r="MQE37" s="207"/>
      <c r="MQF37" s="207"/>
      <c r="MQG37" s="208"/>
      <c r="MQH37" s="80"/>
      <c r="MQI37" s="209"/>
      <c r="MQJ37" s="205"/>
      <c r="MQL37" s="207"/>
      <c r="MQM37" s="207"/>
      <c r="MQN37" s="208"/>
      <c r="MQO37" s="80"/>
      <c r="MQP37" s="209"/>
      <c r="MQQ37" s="207"/>
      <c r="MQR37" s="207"/>
      <c r="MQS37" s="77"/>
      <c r="MQT37" s="210"/>
      <c r="MQU37" s="207"/>
      <c r="MQV37" s="207"/>
      <c r="MQW37" s="211"/>
      <c r="MQX37" s="26"/>
      <c r="MQY37" s="26"/>
      <c r="MQZ37" s="26"/>
      <c r="MRA37" s="205"/>
      <c r="MRB37" s="24"/>
      <c r="MRC37" s="36"/>
      <c r="MRD37" s="24"/>
      <c r="MRE37" s="212"/>
      <c r="MRF37" s="205"/>
      <c r="MRG37" s="24"/>
      <c r="MRH37" s="6"/>
      <c r="MRI37" s="6"/>
      <c r="MRJ37" s="207"/>
      <c r="MRK37" s="207"/>
      <c r="MRL37" s="208"/>
      <c r="MRM37" s="80"/>
      <c r="MRN37" s="209"/>
      <c r="MRO37" s="205"/>
      <c r="MRQ37" s="207"/>
      <c r="MRR37" s="207"/>
      <c r="MRS37" s="208"/>
      <c r="MRT37" s="80"/>
      <c r="MRU37" s="209"/>
      <c r="MRV37" s="207"/>
      <c r="MRW37" s="207"/>
      <c r="MRX37" s="77"/>
      <c r="MRY37" s="210"/>
      <c r="MRZ37" s="207"/>
      <c r="MSA37" s="207"/>
      <c r="MSB37" s="211"/>
      <c r="MSC37" s="26"/>
      <c r="MSD37" s="26"/>
      <c r="MSE37" s="26"/>
      <c r="MSF37" s="205"/>
      <c r="MSG37" s="24"/>
      <c r="MSH37" s="36"/>
      <c r="MSI37" s="24"/>
      <c r="MSJ37" s="212"/>
      <c r="MSK37" s="205"/>
      <c r="MSL37" s="24"/>
      <c r="MSM37" s="6"/>
      <c r="MSN37" s="6"/>
      <c r="MSO37" s="207"/>
      <c r="MSP37" s="207"/>
      <c r="MSQ37" s="208"/>
      <c r="MSR37" s="80"/>
      <c r="MSS37" s="209"/>
      <c r="MST37" s="205"/>
      <c r="MSV37" s="207"/>
      <c r="MSW37" s="207"/>
      <c r="MSX37" s="208"/>
      <c r="MSY37" s="80"/>
      <c r="MSZ37" s="209"/>
      <c r="MTA37" s="207"/>
      <c r="MTB37" s="207"/>
      <c r="MTC37" s="77"/>
      <c r="MTD37" s="210"/>
      <c r="MTE37" s="207"/>
      <c r="MTF37" s="207"/>
      <c r="MTG37" s="211"/>
      <c r="MTH37" s="26"/>
      <c r="MTI37" s="26"/>
      <c r="MTJ37" s="26"/>
      <c r="MTK37" s="205"/>
      <c r="MTL37" s="24"/>
      <c r="MTM37" s="36"/>
      <c r="MTN37" s="24"/>
      <c r="MTO37" s="212"/>
      <c r="MTP37" s="205"/>
      <c r="MTQ37" s="24"/>
      <c r="MTR37" s="6"/>
      <c r="MTS37" s="6"/>
      <c r="MTT37" s="207"/>
      <c r="MTU37" s="207"/>
      <c r="MTV37" s="208"/>
      <c r="MTW37" s="80"/>
      <c r="MTX37" s="209"/>
      <c r="MTY37" s="205"/>
      <c r="MUA37" s="207"/>
      <c r="MUB37" s="207"/>
      <c r="MUC37" s="208"/>
      <c r="MUD37" s="80"/>
      <c r="MUE37" s="209"/>
      <c r="MUF37" s="207"/>
      <c r="MUG37" s="207"/>
      <c r="MUH37" s="77"/>
      <c r="MUI37" s="210"/>
      <c r="MUJ37" s="207"/>
      <c r="MUK37" s="207"/>
      <c r="MUL37" s="211"/>
      <c r="MUM37" s="26"/>
      <c r="MUN37" s="26"/>
      <c r="MUO37" s="26"/>
      <c r="MUP37" s="205"/>
      <c r="MUQ37" s="24"/>
      <c r="MUR37" s="36"/>
      <c r="MUS37" s="24"/>
      <c r="MUT37" s="212"/>
      <c r="MUU37" s="205"/>
      <c r="MUV37" s="24"/>
      <c r="MUW37" s="6"/>
      <c r="MUX37" s="6"/>
      <c r="MUY37" s="207"/>
      <c r="MUZ37" s="207"/>
      <c r="MVA37" s="208"/>
      <c r="MVB37" s="80"/>
      <c r="MVC37" s="209"/>
      <c r="MVD37" s="205"/>
      <c r="MVF37" s="207"/>
      <c r="MVG37" s="207"/>
      <c r="MVH37" s="208"/>
      <c r="MVI37" s="80"/>
      <c r="MVJ37" s="209"/>
      <c r="MVK37" s="207"/>
      <c r="MVL37" s="207"/>
      <c r="MVM37" s="77"/>
      <c r="MVN37" s="210"/>
      <c r="MVO37" s="207"/>
      <c r="MVP37" s="207"/>
      <c r="MVQ37" s="211"/>
      <c r="MVR37" s="26"/>
      <c r="MVS37" s="26"/>
      <c r="MVT37" s="26"/>
      <c r="MVU37" s="205"/>
      <c r="MVV37" s="24"/>
      <c r="MVW37" s="36"/>
      <c r="MVX37" s="24"/>
      <c r="MVY37" s="212"/>
      <c r="MVZ37" s="205"/>
      <c r="MWA37" s="24"/>
      <c r="MWB37" s="6"/>
      <c r="MWC37" s="6"/>
      <c r="MWD37" s="207"/>
      <c r="MWE37" s="207"/>
      <c r="MWF37" s="208"/>
      <c r="MWG37" s="80"/>
      <c r="MWH37" s="209"/>
      <c r="MWI37" s="205"/>
      <c r="MWK37" s="207"/>
      <c r="MWL37" s="207"/>
      <c r="MWM37" s="208"/>
      <c r="MWN37" s="80"/>
      <c r="MWO37" s="209"/>
      <c r="MWP37" s="207"/>
      <c r="MWQ37" s="207"/>
      <c r="MWR37" s="77"/>
      <c r="MWS37" s="210"/>
      <c r="MWT37" s="207"/>
      <c r="MWU37" s="207"/>
      <c r="MWV37" s="211"/>
      <c r="MWW37" s="26"/>
      <c r="MWX37" s="26"/>
      <c r="MWY37" s="26"/>
      <c r="MWZ37" s="205"/>
      <c r="MXA37" s="24"/>
      <c r="MXB37" s="36"/>
      <c r="MXC37" s="24"/>
      <c r="MXD37" s="212"/>
      <c r="MXE37" s="205"/>
      <c r="MXF37" s="24"/>
      <c r="MXG37" s="6"/>
      <c r="MXH37" s="6"/>
      <c r="MXI37" s="207"/>
      <c r="MXJ37" s="207"/>
      <c r="MXK37" s="208"/>
      <c r="MXL37" s="80"/>
      <c r="MXM37" s="209"/>
      <c r="MXN37" s="205"/>
      <c r="MXP37" s="207"/>
      <c r="MXQ37" s="207"/>
      <c r="MXR37" s="208"/>
      <c r="MXS37" s="80"/>
      <c r="MXT37" s="209"/>
      <c r="MXU37" s="207"/>
      <c r="MXV37" s="207"/>
      <c r="MXW37" s="77"/>
      <c r="MXX37" s="210"/>
      <c r="MXY37" s="207"/>
      <c r="MXZ37" s="207"/>
      <c r="MYA37" s="211"/>
      <c r="MYB37" s="26"/>
      <c r="MYC37" s="26"/>
      <c r="MYD37" s="26"/>
      <c r="MYE37" s="205"/>
      <c r="MYF37" s="24"/>
      <c r="MYG37" s="36"/>
      <c r="MYH37" s="24"/>
      <c r="MYI37" s="212"/>
      <c r="MYJ37" s="205"/>
      <c r="MYK37" s="24"/>
      <c r="MYL37" s="6"/>
      <c r="MYM37" s="6"/>
      <c r="MYN37" s="207"/>
      <c r="MYO37" s="207"/>
      <c r="MYP37" s="208"/>
      <c r="MYQ37" s="80"/>
      <c r="MYR37" s="209"/>
      <c r="MYS37" s="205"/>
      <c r="MYU37" s="207"/>
      <c r="MYV37" s="207"/>
      <c r="MYW37" s="208"/>
      <c r="MYX37" s="80"/>
      <c r="MYY37" s="209"/>
      <c r="MYZ37" s="207"/>
      <c r="MZA37" s="207"/>
      <c r="MZB37" s="77"/>
      <c r="MZC37" s="210"/>
      <c r="MZD37" s="207"/>
      <c r="MZE37" s="207"/>
      <c r="MZF37" s="211"/>
      <c r="MZG37" s="26"/>
      <c r="MZH37" s="26"/>
      <c r="MZI37" s="26"/>
      <c r="MZJ37" s="205"/>
      <c r="MZK37" s="24"/>
      <c r="MZL37" s="36"/>
      <c r="MZM37" s="24"/>
      <c r="MZN37" s="212"/>
      <c r="MZO37" s="205"/>
      <c r="MZP37" s="24"/>
      <c r="MZQ37" s="6"/>
      <c r="MZR37" s="6"/>
      <c r="MZS37" s="207"/>
      <c r="MZT37" s="207"/>
      <c r="MZU37" s="208"/>
      <c r="MZV37" s="80"/>
      <c r="MZW37" s="209"/>
      <c r="MZX37" s="205"/>
      <c r="MZZ37" s="207"/>
      <c r="NAA37" s="207"/>
      <c r="NAB37" s="208"/>
      <c r="NAC37" s="80"/>
      <c r="NAD37" s="209"/>
      <c r="NAE37" s="207"/>
      <c r="NAF37" s="207"/>
      <c r="NAG37" s="77"/>
      <c r="NAH37" s="210"/>
      <c r="NAI37" s="207"/>
      <c r="NAJ37" s="207"/>
      <c r="NAK37" s="211"/>
      <c r="NAL37" s="26"/>
      <c r="NAM37" s="26"/>
      <c r="NAN37" s="26"/>
      <c r="NAO37" s="205"/>
      <c r="NAP37" s="24"/>
      <c r="NAQ37" s="36"/>
      <c r="NAR37" s="24"/>
      <c r="NAS37" s="212"/>
      <c r="NAT37" s="205"/>
      <c r="NAU37" s="24"/>
      <c r="NAV37" s="6"/>
      <c r="NAW37" s="6"/>
      <c r="NAX37" s="207"/>
      <c r="NAY37" s="207"/>
      <c r="NAZ37" s="208"/>
      <c r="NBA37" s="80"/>
      <c r="NBB37" s="209"/>
      <c r="NBC37" s="205"/>
      <c r="NBE37" s="207"/>
      <c r="NBF37" s="207"/>
      <c r="NBG37" s="208"/>
      <c r="NBH37" s="80"/>
      <c r="NBI37" s="209"/>
      <c r="NBJ37" s="207"/>
      <c r="NBK37" s="207"/>
      <c r="NBL37" s="77"/>
      <c r="NBM37" s="210"/>
      <c r="NBN37" s="207"/>
      <c r="NBO37" s="207"/>
      <c r="NBP37" s="211"/>
      <c r="NBQ37" s="26"/>
      <c r="NBR37" s="26"/>
      <c r="NBS37" s="26"/>
      <c r="NBT37" s="205"/>
      <c r="NBU37" s="24"/>
      <c r="NBV37" s="36"/>
      <c r="NBW37" s="24"/>
      <c r="NBX37" s="212"/>
      <c r="NBY37" s="205"/>
      <c r="NBZ37" s="24"/>
      <c r="NCA37" s="6"/>
      <c r="NCB37" s="6"/>
      <c r="NCC37" s="207"/>
      <c r="NCD37" s="207"/>
      <c r="NCE37" s="208"/>
      <c r="NCF37" s="80"/>
      <c r="NCG37" s="209"/>
      <c r="NCH37" s="205"/>
      <c r="NCJ37" s="207"/>
      <c r="NCK37" s="207"/>
      <c r="NCL37" s="208"/>
      <c r="NCM37" s="80"/>
      <c r="NCN37" s="209"/>
      <c r="NCO37" s="207"/>
      <c r="NCP37" s="207"/>
      <c r="NCQ37" s="77"/>
      <c r="NCR37" s="210"/>
      <c r="NCS37" s="207"/>
      <c r="NCT37" s="207"/>
      <c r="NCU37" s="211"/>
      <c r="NCV37" s="26"/>
      <c r="NCW37" s="26"/>
      <c r="NCX37" s="26"/>
      <c r="NCY37" s="205"/>
      <c r="NCZ37" s="24"/>
      <c r="NDA37" s="36"/>
      <c r="NDB37" s="24"/>
      <c r="NDC37" s="212"/>
      <c r="NDD37" s="205"/>
      <c r="NDE37" s="24"/>
      <c r="NDF37" s="6"/>
      <c r="NDG37" s="6"/>
      <c r="NDH37" s="207"/>
      <c r="NDI37" s="207"/>
      <c r="NDJ37" s="208"/>
      <c r="NDK37" s="80"/>
      <c r="NDL37" s="209"/>
      <c r="NDM37" s="205"/>
      <c r="NDO37" s="207"/>
      <c r="NDP37" s="207"/>
      <c r="NDQ37" s="208"/>
      <c r="NDR37" s="80"/>
      <c r="NDS37" s="209"/>
      <c r="NDT37" s="207"/>
      <c r="NDU37" s="207"/>
      <c r="NDV37" s="77"/>
      <c r="NDW37" s="210"/>
      <c r="NDX37" s="207"/>
      <c r="NDY37" s="207"/>
      <c r="NDZ37" s="211"/>
      <c r="NEA37" s="26"/>
      <c r="NEB37" s="26"/>
      <c r="NEC37" s="26"/>
      <c r="NED37" s="205"/>
      <c r="NEE37" s="24"/>
      <c r="NEF37" s="36"/>
      <c r="NEG37" s="24"/>
      <c r="NEH37" s="212"/>
      <c r="NEI37" s="205"/>
      <c r="NEJ37" s="24"/>
      <c r="NEK37" s="6"/>
      <c r="NEL37" s="6"/>
      <c r="NEM37" s="207"/>
      <c r="NEN37" s="207"/>
      <c r="NEO37" s="208"/>
      <c r="NEP37" s="80"/>
      <c r="NEQ37" s="209"/>
      <c r="NER37" s="205"/>
      <c r="NET37" s="207"/>
      <c r="NEU37" s="207"/>
      <c r="NEV37" s="208"/>
      <c r="NEW37" s="80"/>
      <c r="NEX37" s="209"/>
      <c r="NEY37" s="207"/>
      <c r="NEZ37" s="207"/>
      <c r="NFA37" s="77"/>
      <c r="NFB37" s="210"/>
      <c r="NFC37" s="207"/>
      <c r="NFD37" s="207"/>
      <c r="NFE37" s="211"/>
      <c r="NFF37" s="26"/>
      <c r="NFG37" s="26"/>
      <c r="NFH37" s="26"/>
      <c r="NFI37" s="205"/>
      <c r="NFJ37" s="24"/>
      <c r="NFK37" s="36"/>
      <c r="NFL37" s="24"/>
      <c r="NFM37" s="212"/>
      <c r="NFN37" s="205"/>
      <c r="NFO37" s="24"/>
      <c r="NFP37" s="6"/>
      <c r="NFQ37" s="6"/>
      <c r="NFR37" s="207"/>
      <c r="NFS37" s="207"/>
      <c r="NFT37" s="208"/>
      <c r="NFU37" s="80"/>
      <c r="NFV37" s="209"/>
      <c r="NFW37" s="205"/>
      <c r="NFY37" s="207"/>
      <c r="NFZ37" s="207"/>
      <c r="NGA37" s="208"/>
      <c r="NGB37" s="80"/>
      <c r="NGC37" s="209"/>
      <c r="NGD37" s="207"/>
      <c r="NGE37" s="207"/>
      <c r="NGF37" s="77"/>
      <c r="NGG37" s="210"/>
      <c r="NGH37" s="207"/>
      <c r="NGI37" s="207"/>
      <c r="NGJ37" s="211"/>
      <c r="NGK37" s="26"/>
      <c r="NGL37" s="26"/>
      <c r="NGM37" s="26"/>
      <c r="NGN37" s="205"/>
      <c r="NGO37" s="24"/>
      <c r="NGP37" s="36"/>
      <c r="NGQ37" s="24"/>
      <c r="NGR37" s="212"/>
      <c r="NGS37" s="205"/>
      <c r="NGT37" s="24"/>
      <c r="NGU37" s="6"/>
      <c r="NGV37" s="6"/>
      <c r="NGW37" s="207"/>
      <c r="NGX37" s="207"/>
      <c r="NGY37" s="208"/>
      <c r="NGZ37" s="80"/>
      <c r="NHA37" s="209"/>
      <c r="NHB37" s="205"/>
      <c r="NHD37" s="207"/>
      <c r="NHE37" s="207"/>
      <c r="NHF37" s="208"/>
      <c r="NHG37" s="80"/>
      <c r="NHH37" s="209"/>
      <c r="NHI37" s="207"/>
      <c r="NHJ37" s="207"/>
      <c r="NHK37" s="77"/>
      <c r="NHL37" s="210"/>
      <c r="NHM37" s="207"/>
      <c r="NHN37" s="207"/>
      <c r="NHO37" s="211"/>
      <c r="NHP37" s="26"/>
      <c r="NHQ37" s="26"/>
      <c r="NHR37" s="26"/>
      <c r="NHS37" s="205"/>
      <c r="NHT37" s="24"/>
      <c r="NHU37" s="36"/>
      <c r="NHV37" s="24"/>
      <c r="NHW37" s="212"/>
      <c r="NHX37" s="205"/>
      <c r="NHY37" s="24"/>
      <c r="NHZ37" s="6"/>
      <c r="NIA37" s="6"/>
      <c r="NIB37" s="207"/>
      <c r="NIC37" s="207"/>
      <c r="NID37" s="208"/>
      <c r="NIE37" s="80"/>
      <c r="NIF37" s="209"/>
      <c r="NIG37" s="205"/>
      <c r="NII37" s="207"/>
      <c r="NIJ37" s="207"/>
      <c r="NIK37" s="208"/>
      <c r="NIL37" s="80"/>
      <c r="NIM37" s="209"/>
      <c r="NIN37" s="207"/>
      <c r="NIO37" s="207"/>
      <c r="NIP37" s="77"/>
      <c r="NIQ37" s="210"/>
      <c r="NIR37" s="207"/>
      <c r="NIS37" s="207"/>
      <c r="NIT37" s="211"/>
      <c r="NIU37" s="26"/>
      <c r="NIV37" s="26"/>
      <c r="NIW37" s="26"/>
      <c r="NIX37" s="205"/>
      <c r="NIY37" s="24"/>
      <c r="NIZ37" s="36"/>
      <c r="NJA37" s="24"/>
      <c r="NJB37" s="212"/>
      <c r="NJC37" s="205"/>
      <c r="NJD37" s="24"/>
      <c r="NJE37" s="6"/>
      <c r="NJF37" s="6"/>
      <c r="NJG37" s="207"/>
      <c r="NJH37" s="207"/>
      <c r="NJI37" s="208"/>
      <c r="NJJ37" s="80"/>
      <c r="NJK37" s="209"/>
      <c r="NJL37" s="205"/>
      <c r="NJN37" s="207"/>
      <c r="NJO37" s="207"/>
      <c r="NJP37" s="208"/>
      <c r="NJQ37" s="80"/>
      <c r="NJR37" s="209"/>
      <c r="NJS37" s="207"/>
      <c r="NJT37" s="207"/>
      <c r="NJU37" s="77"/>
      <c r="NJV37" s="210"/>
      <c r="NJW37" s="207"/>
      <c r="NJX37" s="207"/>
      <c r="NJY37" s="211"/>
      <c r="NJZ37" s="26"/>
      <c r="NKA37" s="26"/>
      <c r="NKB37" s="26"/>
      <c r="NKC37" s="205"/>
      <c r="NKD37" s="24"/>
      <c r="NKE37" s="36"/>
      <c r="NKF37" s="24"/>
      <c r="NKG37" s="212"/>
      <c r="NKH37" s="205"/>
      <c r="NKI37" s="24"/>
      <c r="NKJ37" s="6"/>
      <c r="NKK37" s="6"/>
      <c r="NKL37" s="207"/>
      <c r="NKM37" s="207"/>
      <c r="NKN37" s="208"/>
      <c r="NKO37" s="80"/>
      <c r="NKP37" s="209"/>
      <c r="NKQ37" s="205"/>
      <c r="NKS37" s="207"/>
      <c r="NKT37" s="207"/>
      <c r="NKU37" s="208"/>
      <c r="NKV37" s="80"/>
      <c r="NKW37" s="209"/>
      <c r="NKX37" s="207"/>
      <c r="NKY37" s="207"/>
      <c r="NKZ37" s="77"/>
      <c r="NLA37" s="210"/>
      <c r="NLB37" s="207"/>
      <c r="NLC37" s="207"/>
      <c r="NLD37" s="211"/>
      <c r="NLE37" s="26"/>
      <c r="NLF37" s="26"/>
      <c r="NLG37" s="26"/>
      <c r="NLH37" s="205"/>
      <c r="NLI37" s="24"/>
      <c r="NLJ37" s="36"/>
      <c r="NLK37" s="24"/>
      <c r="NLL37" s="212"/>
      <c r="NLM37" s="205"/>
      <c r="NLN37" s="24"/>
      <c r="NLO37" s="6"/>
      <c r="NLP37" s="6"/>
      <c r="NLQ37" s="207"/>
      <c r="NLR37" s="207"/>
      <c r="NLS37" s="208"/>
      <c r="NLT37" s="80"/>
      <c r="NLU37" s="209"/>
      <c r="NLV37" s="205"/>
      <c r="NLX37" s="207"/>
      <c r="NLY37" s="207"/>
      <c r="NLZ37" s="208"/>
      <c r="NMA37" s="80"/>
      <c r="NMB37" s="209"/>
      <c r="NMC37" s="207"/>
      <c r="NMD37" s="207"/>
      <c r="NME37" s="77"/>
      <c r="NMF37" s="210"/>
      <c r="NMG37" s="207"/>
      <c r="NMH37" s="207"/>
      <c r="NMI37" s="211"/>
      <c r="NMJ37" s="26"/>
      <c r="NMK37" s="26"/>
      <c r="NML37" s="26"/>
      <c r="NMM37" s="205"/>
      <c r="NMN37" s="24"/>
      <c r="NMO37" s="36"/>
      <c r="NMP37" s="24"/>
      <c r="NMQ37" s="212"/>
      <c r="NMR37" s="205"/>
      <c r="NMS37" s="24"/>
      <c r="NMT37" s="6"/>
      <c r="NMU37" s="6"/>
      <c r="NMV37" s="207"/>
      <c r="NMW37" s="207"/>
      <c r="NMX37" s="208"/>
      <c r="NMY37" s="80"/>
      <c r="NMZ37" s="209"/>
      <c r="NNA37" s="205"/>
      <c r="NNC37" s="207"/>
      <c r="NND37" s="207"/>
      <c r="NNE37" s="208"/>
      <c r="NNF37" s="80"/>
      <c r="NNG37" s="209"/>
      <c r="NNH37" s="207"/>
      <c r="NNI37" s="207"/>
      <c r="NNJ37" s="77"/>
      <c r="NNK37" s="210"/>
      <c r="NNL37" s="207"/>
      <c r="NNM37" s="207"/>
      <c r="NNN37" s="211"/>
      <c r="NNO37" s="26"/>
      <c r="NNP37" s="26"/>
      <c r="NNQ37" s="26"/>
      <c r="NNR37" s="205"/>
      <c r="NNS37" s="24"/>
      <c r="NNT37" s="36"/>
      <c r="NNU37" s="24"/>
      <c r="NNV37" s="212"/>
      <c r="NNW37" s="205"/>
      <c r="NNX37" s="24"/>
      <c r="NNY37" s="6"/>
      <c r="NNZ37" s="6"/>
      <c r="NOA37" s="207"/>
      <c r="NOB37" s="207"/>
      <c r="NOC37" s="208"/>
      <c r="NOD37" s="80"/>
      <c r="NOE37" s="209"/>
      <c r="NOF37" s="205"/>
      <c r="NOH37" s="207"/>
      <c r="NOI37" s="207"/>
      <c r="NOJ37" s="208"/>
      <c r="NOK37" s="80"/>
      <c r="NOL37" s="209"/>
      <c r="NOM37" s="207"/>
      <c r="NON37" s="207"/>
      <c r="NOO37" s="77"/>
      <c r="NOP37" s="210"/>
      <c r="NOQ37" s="207"/>
      <c r="NOR37" s="207"/>
      <c r="NOS37" s="211"/>
      <c r="NOT37" s="26"/>
      <c r="NOU37" s="26"/>
      <c r="NOV37" s="26"/>
      <c r="NOW37" s="205"/>
      <c r="NOX37" s="24"/>
      <c r="NOY37" s="36"/>
      <c r="NOZ37" s="24"/>
      <c r="NPA37" s="212"/>
      <c r="NPB37" s="205"/>
      <c r="NPC37" s="24"/>
      <c r="NPD37" s="6"/>
      <c r="NPE37" s="6"/>
      <c r="NPF37" s="207"/>
      <c r="NPG37" s="207"/>
      <c r="NPH37" s="208"/>
      <c r="NPI37" s="80"/>
      <c r="NPJ37" s="209"/>
      <c r="NPK37" s="205"/>
      <c r="NPM37" s="207"/>
      <c r="NPN37" s="207"/>
      <c r="NPO37" s="208"/>
      <c r="NPP37" s="80"/>
      <c r="NPQ37" s="209"/>
      <c r="NPR37" s="207"/>
      <c r="NPS37" s="207"/>
      <c r="NPT37" s="77"/>
      <c r="NPU37" s="210"/>
      <c r="NPV37" s="207"/>
      <c r="NPW37" s="207"/>
      <c r="NPX37" s="211"/>
      <c r="NPY37" s="26"/>
      <c r="NPZ37" s="26"/>
      <c r="NQA37" s="26"/>
      <c r="NQB37" s="205"/>
      <c r="NQC37" s="24"/>
      <c r="NQD37" s="36"/>
      <c r="NQE37" s="24"/>
      <c r="NQF37" s="212"/>
      <c r="NQG37" s="205"/>
      <c r="NQH37" s="24"/>
      <c r="NQI37" s="6"/>
      <c r="NQJ37" s="6"/>
      <c r="NQK37" s="207"/>
      <c r="NQL37" s="207"/>
      <c r="NQM37" s="208"/>
      <c r="NQN37" s="80"/>
      <c r="NQO37" s="209"/>
      <c r="NQP37" s="205"/>
      <c r="NQR37" s="207"/>
      <c r="NQS37" s="207"/>
      <c r="NQT37" s="208"/>
      <c r="NQU37" s="80"/>
      <c r="NQV37" s="209"/>
      <c r="NQW37" s="207"/>
      <c r="NQX37" s="207"/>
      <c r="NQY37" s="77"/>
      <c r="NQZ37" s="210"/>
      <c r="NRA37" s="207"/>
      <c r="NRB37" s="207"/>
      <c r="NRC37" s="211"/>
      <c r="NRD37" s="26"/>
      <c r="NRE37" s="26"/>
      <c r="NRF37" s="26"/>
      <c r="NRG37" s="205"/>
      <c r="NRH37" s="24"/>
      <c r="NRI37" s="36"/>
      <c r="NRJ37" s="24"/>
      <c r="NRK37" s="212"/>
      <c r="NRL37" s="205"/>
      <c r="NRM37" s="24"/>
      <c r="NRN37" s="6"/>
      <c r="NRO37" s="6"/>
      <c r="NRP37" s="207"/>
      <c r="NRQ37" s="207"/>
      <c r="NRR37" s="208"/>
      <c r="NRS37" s="80"/>
      <c r="NRT37" s="209"/>
      <c r="NRU37" s="205"/>
      <c r="NRW37" s="207"/>
      <c r="NRX37" s="207"/>
      <c r="NRY37" s="208"/>
      <c r="NRZ37" s="80"/>
      <c r="NSA37" s="209"/>
      <c r="NSB37" s="207"/>
      <c r="NSC37" s="207"/>
      <c r="NSD37" s="77"/>
      <c r="NSE37" s="210"/>
      <c r="NSF37" s="207"/>
      <c r="NSG37" s="207"/>
      <c r="NSH37" s="211"/>
      <c r="NSI37" s="26"/>
      <c r="NSJ37" s="26"/>
      <c r="NSK37" s="26"/>
      <c r="NSL37" s="205"/>
      <c r="NSM37" s="24"/>
      <c r="NSN37" s="36"/>
      <c r="NSO37" s="24"/>
      <c r="NSP37" s="212"/>
      <c r="NSQ37" s="205"/>
      <c r="NSR37" s="24"/>
      <c r="NSS37" s="6"/>
      <c r="NST37" s="6"/>
      <c r="NSU37" s="207"/>
      <c r="NSV37" s="207"/>
      <c r="NSW37" s="208"/>
      <c r="NSX37" s="80"/>
      <c r="NSY37" s="209"/>
      <c r="NSZ37" s="205"/>
      <c r="NTB37" s="207"/>
      <c r="NTC37" s="207"/>
      <c r="NTD37" s="208"/>
      <c r="NTE37" s="80"/>
      <c r="NTF37" s="209"/>
      <c r="NTG37" s="207"/>
      <c r="NTH37" s="207"/>
      <c r="NTI37" s="77"/>
      <c r="NTJ37" s="210"/>
      <c r="NTK37" s="207"/>
      <c r="NTL37" s="207"/>
      <c r="NTM37" s="211"/>
      <c r="NTN37" s="26"/>
      <c r="NTO37" s="26"/>
      <c r="NTP37" s="26"/>
      <c r="NTQ37" s="205"/>
      <c r="NTR37" s="24"/>
      <c r="NTS37" s="36"/>
      <c r="NTT37" s="24"/>
      <c r="NTU37" s="212"/>
      <c r="NTV37" s="205"/>
      <c r="NTW37" s="24"/>
      <c r="NTX37" s="6"/>
      <c r="NTY37" s="6"/>
      <c r="NTZ37" s="207"/>
      <c r="NUA37" s="207"/>
      <c r="NUB37" s="208"/>
      <c r="NUC37" s="80"/>
      <c r="NUD37" s="209"/>
      <c r="NUE37" s="205"/>
      <c r="NUG37" s="207"/>
      <c r="NUH37" s="207"/>
      <c r="NUI37" s="208"/>
      <c r="NUJ37" s="80"/>
      <c r="NUK37" s="209"/>
      <c r="NUL37" s="207"/>
      <c r="NUM37" s="207"/>
      <c r="NUN37" s="77"/>
      <c r="NUO37" s="210"/>
      <c r="NUP37" s="207"/>
      <c r="NUQ37" s="207"/>
      <c r="NUR37" s="211"/>
      <c r="NUS37" s="26"/>
      <c r="NUT37" s="26"/>
      <c r="NUU37" s="26"/>
      <c r="NUV37" s="205"/>
      <c r="NUW37" s="24"/>
      <c r="NUX37" s="36"/>
      <c r="NUY37" s="24"/>
      <c r="NUZ37" s="212"/>
      <c r="NVA37" s="205"/>
      <c r="NVB37" s="24"/>
      <c r="NVC37" s="6"/>
      <c r="NVD37" s="6"/>
      <c r="NVE37" s="207"/>
      <c r="NVF37" s="207"/>
      <c r="NVG37" s="208"/>
      <c r="NVH37" s="80"/>
      <c r="NVI37" s="209"/>
      <c r="NVJ37" s="205"/>
      <c r="NVL37" s="207"/>
      <c r="NVM37" s="207"/>
      <c r="NVN37" s="208"/>
      <c r="NVO37" s="80"/>
      <c r="NVP37" s="209"/>
      <c r="NVQ37" s="207"/>
      <c r="NVR37" s="207"/>
      <c r="NVS37" s="77"/>
      <c r="NVT37" s="210"/>
      <c r="NVU37" s="207"/>
      <c r="NVV37" s="207"/>
      <c r="NVW37" s="211"/>
      <c r="NVX37" s="26"/>
      <c r="NVY37" s="26"/>
      <c r="NVZ37" s="26"/>
      <c r="NWA37" s="205"/>
      <c r="NWB37" s="24"/>
      <c r="NWC37" s="36"/>
      <c r="NWD37" s="24"/>
      <c r="NWE37" s="212"/>
      <c r="NWF37" s="205"/>
      <c r="NWG37" s="24"/>
      <c r="NWH37" s="6"/>
      <c r="NWI37" s="6"/>
      <c r="NWJ37" s="207"/>
      <c r="NWK37" s="207"/>
      <c r="NWL37" s="208"/>
      <c r="NWM37" s="80"/>
      <c r="NWN37" s="209"/>
      <c r="NWO37" s="205"/>
      <c r="NWQ37" s="207"/>
      <c r="NWR37" s="207"/>
      <c r="NWS37" s="208"/>
      <c r="NWT37" s="80"/>
      <c r="NWU37" s="209"/>
      <c r="NWV37" s="207"/>
      <c r="NWW37" s="207"/>
      <c r="NWX37" s="77"/>
      <c r="NWY37" s="210"/>
      <c r="NWZ37" s="207"/>
      <c r="NXA37" s="207"/>
      <c r="NXB37" s="211"/>
      <c r="NXC37" s="26"/>
      <c r="NXD37" s="26"/>
      <c r="NXE37" s="26"/>
      <c r="NXF37" s="205"/>
      <c r="NXG37" s="24"/>
      <c r="NXH37" s="36"/>
      <c r="NXI37" s="24"/>
      <c r="NXJ37" s="212"/>
      <c r="NXK37" s="205"/>
      <c r="NXL37" s="24"/>
      <c r="NXM37" s="6"/>
      <c r="NXN37" s="6"/>
      <c r="NXO37" s="207"/>
      <c r="NXP37" s="207"/>
      <c r="NXQ37" s="208"/>
      <c r="NXR37" s="80"/>
      <c r="NXS37" s="209"/>
      <c r="NXT37" s="205"/>
      <c r="NXV37" s="207"/>
      <c r="NXW37" s="207"/>
      <c r="NXX37" s="208"/>
      <c r="NXY37" s="80"/>
      <c r="NXZ37" s="209"/>
      <c r="NYA37" s="207"/>
      <c r="NYB37" s="207"/>
      <c r="NYC37" s="77"/>
      <c r="NYD37" s="210"/>
      <c r="NYE37" s="207"/>
      <c r="NYF37" s="207"/>
      <c r="NYG37" s="211"/>
      <c r="NYH37" s="26"/>
      <c r="NYI37" s="26"/>
      <c r="NYJ37" s="26"/>
      <c r="NYK37" s="205"/>
      <c r="NYL37" s="24"/>
      <c r="NYM37" s="36"/>
      <c r="NYN37" s="24"/>
      <c r="NYO37" s="212"/>
      <c r="NYP37" s="205"/>
      <c r="NYQ37" s="24"/>
      <c r="NYR37" s="6"/>
      <c r="NYS37" s="6"/>
      <c r="NYT37" s="207"/>
      <c r="NYU37" s="207"/>
      <c r="NYV37" s="208"/>
      <c r="NYW37" s="80"/>
      <c r="NYX37" s="209"/>
      <c r="NYY37" s="205"/>
      <c r="NZA37" s="207"/>
      <c r="NZB37" s="207"/>
      <c r="NZC37" s="208"/>
      <c r="NZD37" s="80"/>
      <c r="NZE37" s="209"/>
      <c r="NZF37" s="207"/>
      <c r="NZG37" s="207"/>
      <c r="NZH37" s="77"/>
      <c r="NZI37" s="210"/>
      <c r="NZJ37" s="207"/>
      <c r="NZK37" s="207"/>
      <c r="NZL37" s="211"/>
      <c r="NZM37" s="26"/>
      <c r="NZN37" s="26"/>
      <c r="NZO37" s="26"/>
      <c r="NZP37" s="205"/>
      <c r="NZQ37" s="24"/>
      <c r="NZR37" s="36"/>
      <c r="NZS37" s="24"/>
      <c r="NZT37" s="212"/>
      <c r="NZU37" s="205"/>
      <c r="NZV37" s="24"/>
      <c r="NZW37" s="6"/>
      <c r="NZX37" s="6"/>
      <c r="NZY37" s="207"/>
      <c r="NZZ37" s="207"/>
      <c r="OAA37" s="208"/>
      <c r="OAB37" s="80"/>
      <c r="OAC37" s="209"/>
      <c r="OAD37" s="205"/>
      <c r="OAF37" s="207"/>
      <c r="OAG37" s="207"/>
      <c r="OAH37" s="208"/>
      <c r="OAI37" s="80"/>
      <c r="OAJ37" s="209"/>
      <c r="OAK37" s="207"/>
      <c r="OAL37" s="207"/>
      <c r="OAM37" s="77"/>
      <c r="OAN37" s="210"/>
      <c r="OAO37" s="207"/>
      <c r="OAP37" s="207"/>
      <c r="OAQ37" s="211"/>
      <c r="OAR37" s="26"/>
      <c r="OAS37" s="26"/>
      <c r="OAT37" s="26"/>
      <c r="OAU37" s="205"/>
      <c r="OAV37" s="24"/>
      <c r="OAW37" s="36"/>
      <c r="OAX37" s="24"/>
      <c r="OAY37" s="212"/>
      <c r="OAZ37" s="205"/>
      <c r="OBA37" s="24"/>
      <c r="OBB37" s="6"/>
      <c r="OBC37" s="6"/>
      <c r="OBD37" s="207"/>
      <c r="OBE37" s="207"/>
      <c r="OBF37" s="208"/>
      <c r="OBG37" s="80"/>
      <c r="OBH37" s="209"/>
      <c r="OBI37" s="205"/>
      <c r="OBK37" s="207"/>
      <c r="OBL37" s="207"/>
      <c r="OBM37" s="208"/>
      <c r="OBN37" s="80"/>
      <c r="OBO37" s="209"/>
      <c r="OBP37" s="207"/>
      <c r="OBQ37" s="207"/>
      <c r="OBR37" s="77"/>
      <c r="OBS37" s="210"/>
      <c r="OBT37" s="207"/>
      <c r="OBU37" s="207"/>
      <c r="OBV37" s="211"/>
      <c r="OBW37" s="26"/>
      <c r="OBX37" s="26"/>
      <c r="OBY37" s="26"/>
      <c r="OBZ37" s="205"/>
      <c r="OCA37" s="24"/>
      <c r="OCB37" s="36"/>
      <c r="OCC37" s="24"/>
      <c r="OCD37" s="212"/>
      <c r="OCE37" s="205"/>
      <c r="OCF37" s="24"/>
      <c r="OCG37" s="6"/>
      <c r="OCH37" s="6"/>
      <c r="OCI37" s="207"/>
      <c r="OCJ37" s="207"/>
      <c r="OCK37" s="208"/>
      <c r="OCL37" s="80"/>
      <c r="OCM37" s="209"/>
      <c r="OCN37" s="205"/>
      <c r="OCP37" s="207"/>
      <c r="OCQ37" s="207"/>
      <c r="OCR37" s="208"/>
      <c r="OCS37" s="80"/>
      <c r="OCT37" s="209"/>
      <c r="OCU37" s="207"/>
      <c r="OCV37" s="207"/>
      <c r="OCW37" s="77"/>
      <c r="OCX37" s="210"/>
      <c r="OCY37" s="207"/>
      <c r="OCZ37" s="207"/>
      <c r="ODA37" s="211"/>
      <c r="ODB37" s="26"/>
      <c r="ODC37" s="26"/>
      <c r="ODD37" s="26"/>
      <c r="ODE37" s="205"/>
      <c r="ODF37" s="24"/>
      <c r="ODG37" s="36"/>
      <c r="ODH37" s="24"/>
      <c r="ODI37" s="212"/>
      <c r="ODJ37" s="205"/>
      <c r="ODK37" s="24"/>
      <c r="ODL37" s="6"/>
      <c r="ODM37" s="6"/>
      <c r="ODN37" s="207"/>
      <c r="ODO37" s="207"/>
      <c r="ODP37" s="208"/>
      <c r="ODQ37" s="80"/>
      <c r="ODR37" s="209"/>
      <c r="ODS37" s="205"/>
      <c r="ODU37" s="207"/>
      <c r="ODV37" s="207"/>
      <c r="ODW37" s="208"/>
      <c r="ODX37" s="80"/>
      <c r="ODY37" s="209"/>
      <c r="ODZ37" s="207"/>
      <c r="OEA37" s="207"/>
      <c r="OEB37" s="77"/>
      <c r="OEC37" s="210"/>
      <c r="OED37" s="207"/>
      <c r="OEE37" s="207"/>
      <c r="OEF37" s="211"/>
      <c r="OEG37" s="26"/>
      <c r="OEH37" s="26"/>
      <c r="OEI37" s="26"/>
      <c r="OEJ37" s="205"/>
      <c r="OEK37" s="24"/>
      <c r="OEL37" s="36"/>
      <c r="OEM37" s="24"/>
      <c r="OEN37" s="212"/>
      <c r="OEO37" s="205"/>
      <c r="OEP37" s="24"/>
      <c r="OEQ37" s="6"/>
      <c r="OER37" s="6"/>
      <c r="OES37" s="207"/>
      <c r="OET37" s="207"/>
      <c r="OEU37" s="208"/>
      <c r="OEV37" s="80"/>
      <c r="OEW37" s="209"/>
      <c r="OEX37" s="205"/>
      <c r="OEZ37" s="207"/>
      <c r="OFA37" s="207"/>
      <c r="OFB37" s="208"/>
      <c r="OFC37" s="80"/>
      <c r="OFD37" s="209"/>
      <c r="OFE37" s="207"/>
      <c r="OFF37" s="207"/>
      <c r="OFG37" s="77"/>
      <c r="OFH37" s="210"/>
      <c r="OFI37" s="207"/>
      <c r="OFJ37" s="207"/>
      <c r="OFK37" s="211"/>
      <c r="OFL37" s="26"/>
      <c r="OFM37" s="26"/>
      <c r="OFN37" s="26"/>
      <c r="OFO37" s="205"/>
      <c r="OFP37" s="24"/>
      <c r="OFQ37" s="36"/>
      <c r="OFR37" s="24"/>
      <c r="OFS37" s="212"/>
      <c r="OFT37" s="205"/>
      <c r="OFU37" s="24"/>
      <c r="OFV37" s="6"/>
      <c r="OFW37" s="6"/>
      <c r="OFX37" s="207"/>
      <c r="OFY37" s="207"/>
      <c r="OFZ37" s="208"/>
      <c r="OGA37" s="80"/>
      <c r="OGB37" s="209"/>
      <c r="OGC37" s="205"/>
      <c r="OGE37" s="207"/>
      <c r="OGF37" s="207"/>
      <c r="OGG37" s="208"/>
      <c r="OGH37" s="80"/>
      <c r="OGI37" s="209"/>
      <c r="OGJ37" s="207"/>
      <c r="OGK37" s="207"/>
      <c r="OGL37" s="77"/>
      <c r="OGM37" s="210"/>
      <c r="OGN37" s="207"/>
      <c r="OGO37" s="207"/>
      <c r="OGP37" s="211"/>
      <c r="OGQ37" s="26"/>
      <c r="OGR37" s="26"/>
      <c r="OGS37" s="26"/>
      <c r="OGT37" s="205"/>
      <c r="OGU37" s="24"/>
      <c r="OGV37" s="36"/>
      <c r="OGW37" s="24"/>
      <c r="OGX37" s="212"/>
      <c r="OGY37" s="205"/>
      <c r="OGZ37" s="24"/>
      <c r="OHA37" s="6"/>
      <c r="OHB37" s="6"/>
      <c r="OHC37" s="207"/>
      <c r="OHD37" s="207"/>
      <c r="OHE37" s="208"/>
      <c r="OHF37" s="80"/>
      <c r="OHG37" s="209"/>
      <c r="OHH37" s="205"/>
      <c r="OHJ37" s="207"/>
      <c r="OHK37" s="207"/>
      <c r="OHL37" s="208"/>
      <c r="OHM37" s="80"/>
      <c r="OHN37" s="209"/>
      <c r="OHO37" s="207"/>
      <c r="OHP37" s="207"/>
      <c r="OHQ37" s="77"/>
      <c r="OHR37" s="210"/>
      <c r="OHS37" s="207"/>
      <c r="OHT37" s="207"/>
      <c r="OHU37" s="211"/>
      <c r="OHV37" s="26"/>
      <c r="OHW37" s="26"/>
      <c r="OHX37" s="26"/>
      <c r="OHY37" s="205"/>
      <c r="OHZ37" s="24"/>
      <c r="OIA37" s="36"/>
      <c r="OIB37" s="24"/>
      <c r="OIC37" s="212"/>
      <c r="OID37" s="205"/>
      <c r="OIE37" s="24"/>
      <c r="OIF37" s="6"/>
      <c r="OIG37" s="6"/>
      <c r="OIH37" s="207"/>
      <c r="OII37" s="207"/>
      <c r="OIJ37" s="208"/>
      <c r="OIK37" s="80"/>
      <c r="OIL37" s="209"/>
      <c r="OIM37" s="205"/>
      <c r="OIO37" s="207"/>
      <c r="OIP37" s="207"/>
      <c r="OIQ37" s="208"/>
      <c r="OIR37" s="80"/>
      <c r="OIS37" s="209"/>
      <c r="OIT37" s="207"/>
      <c r="OIU37" s="207"/>
      <c r="OIV37" s="77"/>
      <c r="OIW37" s="210"/>
      <c r="OIX37" s="207"/>
      <c r="OIY37" s="207"/>
      <c r="OIZ37" s="211"/>
      <c r="OJA37" s="26"/>
      <c r="OJB37" s="26"/>
      <c r="OJC37" s="26"/>
      <c r="OJD37" s="205"/>
      <c r="OJE37" s="24"/>
      <c r="OJF37" s="36"/>
      <c r="OJG37" s="24"/>
      <c r="OJH37" s="212"/>
      <c r="OJI37" s="205"/>
      <c r="OJJ37" s="24"/>
      <c r="OJK37" s="6"/>
      <c r="OJL37" s="6"/>
      <c r="OJM37" s="207"/>
      <c r="OJN37" s="207"/>
      <c r="OJO37" s="208"/>
      <c r="OJP37" s="80"/>
      <c r="OJQ37" s="209"/>
      <c r="OJR37" s="205"/>
      <c r="OJT37" s="207"/>
      <c r="OJU37" s="207"/>
      <c r="OJV37" s="208"/>
      <c r="OJW37" s="80"/>
      <c r="OJX37" s="209"/>
      <c r="OJY37" s="207"/>
      <c r="OJZ37" s="207"/>
      <c r="OKA37" s="77"/>
      <c r="OKB37" s="210"/>
      <c r="OKC37" s="207"/>
      <c r="OKD37" s="207"/>
      <c r="OKE37" s="211"/>
      <c r="OKF37" s="26"/>
      <c r="OKG37" s="26"/>
      <c r="OKH37" s="26"/>
      <c r="OKI37" s="205"/>
      <c r="OKJ37" s="24"/>
      <c r="OKK37" s="36"/>
      <c r="OKL37" s="24"/>
      <c r="OKM37" s="212"/>
      <c r="OKN37" s="205"/>
      <c r="OKO37" s="24"/>
      <c r="OKP37" s="6"/>
      <c r="OKQ37" s="6"/>
      <c r="OKR37" s="207"/>
      <c r="OKS37" s="207"/>
      <c r="OKT37" s="208"/>
      <c r="OKU37" s="80"/>
      <c r="OKV37" s="209"/>
      <c r="OKW37" s="205"/>
      <c r="OKY37" s="207"/>
      <c r="OKZ37" s="207"/>
      <c r="OLA37" s="208"/>
      <c r="OLB37" s="80"/>
      <c r="OLC37" s="209"/>
      <c r="OLD37" s="207"/>
      <c r="OLE37" s="207"/>
      <c r="OLF37" s="77"/>
      <c r="OLG37" s="210"/>
      <c r="OLH37" s="207"/>
      <c r="OLI37" s="207"/>
      <c r="OLJ37" s="211"/>
      <c r="OLK37" s="26"/>
      <c r="OLL37" s="26"/>
      <c r="OLM37" s="26"/>
      <c r="OLN37" s="205"/>
      <c r="OLO37" s="24"/>
      <c r="OLP37" s="36"/>
      <c r="OLQ37" s="24"/>
      <c r="OLR37" s="212"/>
      <c r="OLS37" s="205"/>
      <c r="OLT37" s="24"/>
      <c r="OLU37" s="6"/>
      <c r="OLV37" s="6"/>
      <c r="OLW37" s="207"/>
      <c r="OLX37" s="207"/>
      <c r="OLY37" s="208"/>
      <c r="OLZ37" s="80"/>
      <c r="OMA37" s="209"/>
      <c r="OMB37" s="205"/>
      <c r="OMD37" s="207"/>
      <c r="OME37" s="207"/>
      <c r="OMF37" s="208"/>
      <c r="OMG37" s="80"/>
      <c r="OMH37" s="209"/>
      <c r="OMI37" s="207"/>
      <c r="OMJ37" s="207"/>
      <c r="OMK37" s="77"/>
      <c r="OML37" s="210"/>
      <c r="OMM37" s="207"/>
      <c r="OMN37" s="207"/>
      <c r="OMO37" s="211"/>
      <c r="OMP37" s="26"/>
      <c r="OMQ37" s="26"/>
      <c r="OMR37" s="26"/>
      <c r="OMS37" s="205"/>
      <c r="OMT37" s="24"/>
      <c r="OMU37" s="36"/>
      <c r="OMV37" s="24"/>
      <c r="OMW37" s="212"/>
      <c r="OMX37" s="205"/>
      <c r="OMY37" s="24"/>
      <c r="OMZ37" s="6"/>
      <c r="ONA37" s="6"/>
      <c r="ONB37" s="207"/>
      <c r="ONC37" s="207"/>
      <c r="OND37" s="208"/>
      <c r="ONE37" s="80"/>
      <c r="ONF37" s="209"/>
      <c r="ONG37" s="205"/>
      <c r="ONI37" s="207"/>
      <c r="ONJ37" s="207"/>
      <c r="ONK37" s="208"/>
      <c r="ONL37" s="80"/>
      <c r="ONM37" s="209"/>
      <c r="ONN37" s="207"/>
      <c r="ONO37" s="207"/>
      <c r="ONP37" s="77"/>
      <c r="ONQ37" s="210"/>
      <c r="ONR37" s="207"/>
      <c r="ONS37" s="207"/>
      <c r="ONT37" s="211"/>
      <c r="ONU37" s="26"/>
      <c r="ONV37" s="26"/>
      <c r="ONW37" s="26"/>
      <c r="ONX37" s="205"/>
      <c r="ONY37" s="24"/>
      <c r="ONZ37" s="36"/>
      <c r="OOA37" s="24"/>
      <c r="OOB37" s="212"/>
      <c r="OOC37" s="205"/>
      <c r="OOD37" s="24"/>
      <c r="OOE37" s="6"/>
      <c r="OOF37" s="6"/>
      <c r="OOG37" s="207"/>
      <c r="OOH37" s="207"/>
      <c r="OOI37" s="208"/>
      <c r="OOJ37" s="80"/>
      <c r="OOK37" s="209"/>
      <c r="OOL37" s="205"/>
      <c r="OON37" s="207"/>
      <c r="OOO37" s="207"/>
      <c r="OOP37" s="208"/>
      <c r="OOQ37" s="80"/>
      <c r="OOR37" s="209"/>
      <c r="OOS37" s="207"/>
      <c r="OOT37" s="207"/>
      <c r="OOU37" s="77"/>
      <c r="OOV37" s="210"/>
      <c r="OOW37" s="207"/>
      <c r="OOX37" s="207"/>
      <c r="OOY37" s="211"/>
      <c r="OOZ37" s="26"/>
      <c r="OPA37" s="26"/>
      <c r="OPB37" s="26"/>
      <c r="OPC37" s="205"/>
      <c r="OPD37" s="24"/>
      <c r="OPE37" s="36"/>
      <c r="OPF37" s="24"/>
      <c r="OPG37" s="212"/>
      <c r="OPH37" s="205"/>
      <c r="OPI37" s="24"/>
      <c r="OPJ37" s="6"/>
      <c r="OPK37" s="6"/>
      <c r="OPL37" s="207"/>
      <c r="OPM37" s="207"/>
      <c r="OPN37" s="208"/>
      <c r="OPO37" s="80"/>
      <c r="OPP37" s="209"/>
      <c r="OPQ37" s="205"/>
      <c r="OPS37" s="207"/>
      <c r="OPT37" s="207"/>
      <c r="OPU37" s="208"/>
      <c r="OPV37" s="80"/>
      <c r="OPW37" s="209"/>
      <c r="OPX37" s="207"/>
      <c r="OPY37" s="207"/>
      <c r="OPZ37" s="77"/>
      <c r="OQA37" s="210"/>
      <c r="OQB37" s="207"/>
      <c r="OQC37" s="207"/>
      <c r="OQD37" s="211"/>
      <c r="OQE37" s="26"/>
      <c r="OQF37" s="26"/>
      <c r="OQG37" s="26"/>
      <c r="OQH37" s="205"/>
      <c r="OQI37" s="24"/>
      <c r="OQJ37" s="36"/>
      <c r="OQK37" s="24"/>
      <c r="OQL37" s="212"/>
      <c r="OQM37" s="205"/>
      <c r="OQN37" s="24"/>
      <c r="OQO37" s="6"/>
      <c r="OQP37" s="6"/>
      <c r="OQQ37" s="207"/>
      <c r="OQR37" s="207"/>
      <c r="OQS37" s="208"/>
      <c r="OQT37" s="80"/>
      <c r="OQU37" s="209"/>
      <c r="OQV37" s="205"/>
      <c r="OQX37" s="207"/>
      <c r="OQY37" s="207"/>
      <c r="OQZ37" s="208"/>
      <c r="ORA37" s="80"/>
      <c r="ORB37" s="209"/>
      <c r="ORC37" s="207"/>
      <c r="ORD37" s="207"/>
      <c r="ORE37" s="77"/>
      <c r="ORF37" s="210"/>
      <c r="ORG37" s="207"/>
      <c r="ORH37" s="207"/>
      <c r="ORI37" s="211"/>
      <c r="ORJ37" s="26"/>
      <c r="ORK37" s="26"/>
      <c r="ORL37" s="26"/>
      <c r="ORM37" s="205"/>
      <c r="ORN37" s="24"/>
      <c r="ORO37" s="36"/>
      <c r="ORP37" s="24"/>
      <c r="ORQ37" s="212"/>
      <c r="ORR37" s="205"/>
      <c r="ORS37" s="24"/>
      <c r="ORT37" s="6"/>
      <c r="ORU37" s="6"/>
      <c r="ORV37" s="207"/>
      <c r="ORW37" s="207"/>
      <c r="ORX37" s="208"/>
      <c r="ORY37" s="80"/>
      <c r="ORZ37" s="209"/>
      <c r="OSA37" s="205"/>
      <c r="OSC37" s="207"/>
      <c r="OSD37" s="207"/>
      <c r="OSE37" s="208"/>
      <c r="OSF37" s="80"/>
      <c r="OSG37" s="209"/>
      <c r="OSH37" s="207"/>
      <c r="OSI37" s="207"/>
      <c r="OSJ37" s="77"/>
      <c r="OSK37" s="210"/>
      <c r="OSL37" s="207"/>
      <c r="OSM37" s="207"/>
      <c r="OSN37" s="211"/>
      <c r="OSO37" s="26"/>
      <c r="OSP37" s="26"/>
      <c r="OSQ37" s="26"/>
      <c r="OSR37" s="205"/>
      <c r="OSS37" s="24"/>
      <c r="OST37" s="36"/>
      <c r="OSU37" s="24"/>
      <c r="OSV37" s="212"/>
      <c r="OSW37" s="205"/>
      <c r="OSX37" s="24"/>
      <c r="OSY37" s="6"/>
      <c r="OSZ37" s="6"/>
      <c r="OTA37" s="207"/>
      <c r="OTB37" s="207"/>
      <c r="OTC37" s="208"/>
      <c r="OTD37" s="80"/>
      <c r="OTE37" s="209"/>
      <c r="OTF37" s="205"/>
      <c r="OTH37" s="207"/>
      <c r="OTI37" s="207"/>
      <c r="OTJ37" s="208"/>
      <c r="OTK37" s="80"/>
      <c r="OTL37" s="209"/>
      <c r="OTM37" s="207"/>
      <c r="OTN37" s="207"/>
      <c r="OTO37" s="77"/>
      <c r="OTP37" s="210"/>
      <c r="OTQ37" s="207"/>
      <c r="OTR37" s="207"/>
      <c r="OTS37" s="211"/>
      <c r="OTT37" s="26"/>
      <c r="OTU37" s="26"/>
      <c r="OTV37" s="26"/>
      <c r="OTW37" s="205"/>
      <c r="OTX37" s="24"/>
      <c r="OTY37" s="36"/>
      <c r="OTZ37" s="24"/>
      <c r="OUA37" s="212"/>
      <c r="OUB37" s="205"/>
      <c r="OUC37" s="24"/>
      <c r="OUD37" s="6"/>
      <c r="OUE37" s="6"/>
      <c r="OUF37" s="207"/>
      <c r="OUG37" s="207"/>
      <c r="OUH37" s="208"/>
      <c r="OUI37" s="80"/>
      <c r="OUJ37" s="209"/>
      <c r="OUK37" s="205"/>
      <c r="OUM37" s="207"/>
      <c r="OUN37" s="207"/>
      <c r="OUO37" s="208"/>
      <c r="OUP37" s="80"/>
      <c r="OUQ37" s="209"/>
      <c r="OUR37" s="207"/>
      <c r="OUS37" s="207"/>
      <c r="OUT37" s="77"/>
      <c r="OUU37" s="210"/>
      <c r="OUV37" s="207"/>
      <c r="OUW37" s="207"/>
      <c r="OUX37" s="211"/>
      <c r="OUY37" s="26"/>
      <c r="OUZ37" s="26"/>
      <c r="OVA37" s="26"/>
      <c r="OVB37" s="205"/>
      <c r="OVC37" s="24"/>
      <c r="OVD37" s="36"/>
      <c r="OVE37" s="24"/>
      <c r="OVF37" s="212"/>
      <c r="OVG37" s="205"/>
      <c r="OVH37" s="24"/>
      <c r="OVI37" s="6"/>
      <c r="OVJ37" s="6"/>
      <c r="OVK37" s="207"/>
      <c r="OVL37" s="207"/>
      <c r="OVM37" s="208"/>
      <c r="OVN37" s="80"/>
      <c r="OVO37" s="209"/>
      <c r="OVP37" s="205"/>
      <c r="OVR37" s="207"/>
      <c r="OVS37" s="207"/>
      <c r="OVT37" s="208"/>
      <c r="OVU37" s="80"/>
      <c r="OVV37" s="209"/>
      <c r="OVW37" s="207"/>
      <c r="OVX37" s="207"/>
      <c r="OVY37" s="77"/>
      <c r="OVZ37" s="210"/>
      <c r="OWA37" s="207"/>
      <c r="OWB37" s="207"/>
      <c r="OWC37" s="211"/>
      <c r="OWD37" s="26"/>
      <c r="OWE37" s="26"/>
      <c r="OWF37" s="26"/>
      <c r="OWG37" s="205"/>
      <c r="OWH37" s="24"/>
      <c r="OWI37" s="36"/>
      <c r="OWJ37" s="24"/>
      <c r="OWK37" s="212"/>
      <c r="OWL37" s="205"/>
      <c r="OWM37" s="24"/>
      <c r="OWN37" s="6"/>
      <c r="OWO37" s="6"/>
      <c r="OWP37" s="207"/>
      <c r="OWQ37" s="207"/>
      <c r="OWR37" s="208"/>
      <c r="OWS37" s="80"/>
      <c r="OWT37" s="209"/>
      <c r="OWU37" s="205"/>
      <c r="OWW37" s="207"/>
      <c r="OWX37" s="207"/>
      <c r="OWY37" s="208"/>
      <c r="OWZ37" s="80"/>
      <c r="OXA37" s="209"/>
      <c r="OXB37" s="207"/>
      <c r="OXC37" s="207"/>
      <c r="OXD37" s="77"/>
      <c r="OXE37" s="210"/>
      <c r="OXF37" s="207"/>
      <c r="OXG37" s="207"/>
      <c r="OXH37" s="211"/>
      <c r="OXI37" s="26"/>
      <c r="OXJ37" s="26"/>
      <c r="OXK37" s="26"/>
      <c r="OXL37" s="205"/>
      <c r="OXM37" s="24"/>
      <c r="OXN37" s="36"/>
      <c r="OXO37" s="24"/>
      <c r="OXP37" s="212"/>
      <c r="OXQ37" s="205"/>
      <c r="OXR37" s="24"/>
      <c r="OXS37" s="6"/>
      <c r="OXT37" s="6"/>
      <c r="OXU37" s="207"/>
      <c r="OXV37" s="207"/>
      <c r="OXW37" s="208"/>
      <c r="OXX37" s="80"/>
      <c r="OXY37" s="209"/>
      <c r="OXZ37" s="205"/>
      <c r="OYB37" s="207"/>
      <c r="OYC37" s="207"/>
      <c r="OYD37" s="208"/>
      <c r="OYE37" s="80"/>
      <c r="OYF37" s="209"/>
      <c r="OYG37" s="207"/>
      <c r="OYH37" s="207"/>
      <c r="OYI37" s="77"/>
      <c r="OYJ37" s="210"/>
      <c r="OYK37" s="207"/>
      <c r="OYL37" s="207"/>
      <c r="OYM37" s="211"/>
      <c r="OYN37" s="26"/>
      <c r="OYO37" s="26"/>
      <c r="OYP37" s="26"/>
      <c r="OYQ37" s="205"/>
      <c r="OYR37" s="24"/>
      <c r="OYS37" s="36"/>
      <c r="OYT37" s="24"/>
      <c r="OYU37" s="212"/>
      <c r="OYV37" s="205"/>
      <c r="OYW37" s="24"/>
      <c r="OYX37" s="6"/>
      <c r="OYY37" s="6"/>
      <c r="OYZ37" s="207"/>
      <c r="OZA37" s="207"/>
      <c r="OZB37" s="208"/>
      <c r="OZC37" s="80"/>
      <c r="OZD37" s="209"/>
      <c r="OZE37" s="205"/>
      <c r="OZG37" s="207"/>
      <c r="OZH37" s="207"/>
      <c r="OZI37" s="208"/>
      <c r="OZJ37" s="80"/>
      <c r="OZK37" s="209"/>
      <c r="OZL37" s="207"/>
      <c r="OZM37" s="207"/>
      <c r="OZN37" s="77"/>
      <c r="OZO37" s="210"/>
      <c r="OZP37" s="207"/>
      <c r="OZQ37" s="207"/>
      <c r="OZR37" s="211"/>
      <c r="OZS37" s="26"/>
      <c r="OZT37" s="26"/>
      <c r="OZU37" s="26"/>
      <c r="OZV37" s="205"/>
      <c r="OZW37" s="24"/>
      <c r="OZX37" s="36"/>
      <c r="OZY37" s="24"/>
      <c r="OZZ37" s="212"/>
      <c r="PAA37" s="205"/>
      <c r="PAB37" s="24"/>
      <c r="PAC37" s="6"/>
      <c r="PAD37" s="6"/>
      <c r="PAE37" s="207"/>
      <c r="PAF37" s="207"/>
      <c r="PAG37" s="208"/>
      <c r="PAH37" s="80"/>
      <c r="PAI37" s="209"/>
      <c r="PAJ37" s="205"/>
      <c r="PAL37" s="207"/>
      <c r="PAM37" s="207"/>
      <c r="PAN37" s="208"/>
      <c r="PAO37" s="80"/>
      <c r="PAP37" s="209"/>
      <c r="PAQ37" s="207"/>
      <c r="PAR37" s="207"/>
      <c r="PAS37" s="77"/>
      <c r="PAT37" s="210"/>
      <c r="PAU37" s="207"/>
      <c r="PAV37" s="207"/>
      <c r="PAW37" s="211"/>
      <c r="PAX37" s="26"/>
      <c r="PAY37" s="26"/>
      <c r="PAZ37" s="26"/>
      <c r="PBA37" s="205"/>
      <c r="PBB37" s="24"/>
      <c r="PBC37" s="36"/>
      <c r="PBD37" s="24"/>
      <c r="PBE37" s="212"/>
      <c r="PBF37" s="205"/>
      <c r="PBG37" s="24"/>
      <c r="PBH37" s="6"/>
      <c r="PBI37" s="6"/>
      <c r="PBJ37" s="207"/>
      <c r="PBK37" s="207"/>
      <c r="PBL37" s="208"/>
      <c r="PBM37" s="80"/>
      <c r="PBN37" s="209"/>
      <c r="PBO37" s="205"/>
      <c r="PBQ37" s="207"/>
      <c r="PBR37" s="207"/>
      <c r="PBS37" s="208"/>
      <c r="PBT37" s="80"/>
      <c r="PBU37" s="209"/>
      <c r="PBV37" s="207"/>
      <c r="PBW37" s="207"/>
      <c r="PBX37" s="77"/>
      <c r="PBY37" s="210"/>
      <c r="PBZ37" s="207"/>
      <c r="PCA37" s="207"/>
      <c r="PCB37" s="211"/>
      <c r="PCC37" s="26"/>
      <c r="PCD37" s="26"/>
      <c r="PCE37" s="26"/>
      <c r="PCF37" s="205"/>
      <c r="PCG37" s="24"/>
      <c r="PCH37" s="36"/>
      <c r="PCI37" s="24"/>
      <c r="PCJ37" s="212"/>
      <c r="PCK37" s="205"/>
      <c r="PCL37" s="24"/>
      <c r="PCM37" s="6"/>
      <c r="PCN37" s="6"/>
      <c r="PCO37" s="207"/>
      <c r="PCP37" s="207"/>
      <c r="PCQ37" s="208"/>
      <c r="PCR37" s="80"/>
      <c r="PCS37" s="209"/>
      <c r="PCT37" s="205"/>
      <c r="PCV37" s="207"/>
      <c r="PCW37" s="207"/>
      <c r="PCX37" s="208"/>
      <c r="PCY37" s="80"/>
      <c r="PCZ37" s="209"/>
      <c r="PDA37" s="207"/>
      <c r="PDB37" s="207"/>
      <c r="PDC37" s="77"/>
      <c r="PDD37" s="210"/>
      <c r="PDE37" s="207"/>
      <c r="PDF37" s="207"/>
      <c r="PDG37" s="211"/>
      <c r="PDH37" s="26"/>
      <c r="PDI37" s="26"/>
      <c r="PDJ37" s="26"/>
      <c r="PDK37" s="205"/>
      <c r="PDL37" s="24"/>
      <c r="PDM37" s="36"/>
      <c r="PDN37" s="24"/>
      <c r="PDO37" s="212"/>
      <c r="PDP37" s="205"/>
      <c r="PDQ37" s="24"/>
      <c r="PDR37" s="6"/>
      <c r="PDS37" s="6"/>
      <c r="PDT37" s="207"/>
      <c r="PDU37" s="207"/>
      <c r="PDV37" s="208"/>
      <c r="PDW37" s="80"/>
      <c r="PDX37" s="209"/>
      <c r="PDY37" s="205"/>
      <c r="PEA37" s="207"/>
      <c r="PEB37" s="207"/>
      <c r="PEC37" s="208"/>
      <c r="PED37" s="80"/>
      <c r="PEE37" s="209"/>
      <c r="PEF37" s="207"/>
      <c r="PEG37" s="207"/>
      <c r="PEH37" s="77"/>
      <c r="PEI37" s="210"/>
      <c r="PEJ37" s="207"/>
      <c r="PEK37" s="207"/>
      <c r="PEL37" s="211"/>
      <c r="PEM37" s="26"/>
      <c r="PEN37" s="26"/>
      <c r="PEO37" s="26"/>
      <c r="PEP37" s="205"/>
      <c r="PEQ37" s="24"/>
      <c r="PER37" s="36"/>
      <c r="PES37" s="24"/>
      <c r="PET37" s="212"/>
      <c r="PEU37" s="205"/>
      <c r="PEV37" s="24"/>
      <c r="PEW37" s="6"/>
      <c r="PEX37" s="6"/>
      <c r="PEY37" s="207"/>
      <c r="PEZ37" s="207"/>
      <c r="PFA37" s="208"/>
      <c r="PFB37" s="80"/>
      <c r="PFC37" s="209"/>
      <c r="PFD37" s="205"/>
      <c r="PFF37" s="207"/>
      <c r="PFG37" s="207"/>
      <c r="PFH37" s="208"/>
      <c r="PFI37" s="80"/>
      <c r="PFJ37" s="209"/>
      <c r="PFK37" s="207"/>
      <c r="PFL37" s="207"/>
      <c r="PFM37" s="77"/>
      <c r="PFN37" s="210"/>
      <c r="PFO37" s="207"/>
      <c r="PFP37" s="207"/>
      <c r="PFQ37" s="211"/>
      <c r="PFR37" s="26"/>
      <c r="PFS37" s="26"/>
      <c r="PFT37" s="26"/>
      <c r="PFU37" s="205"/>
      <c r="PFV37" s="24"/>
      <c r="PFW37" s="36"/>
      <c r="PFX37" s="24"/>
      <c r="PFY37" s="212"/>
      <c r="PFZ37" s="205"/>
      <c r="PGA37" s="24"/>
      <c r="PGB37" s="6"/>
      <c r="PGC37" s="6"/>
      <c r="PGD37" s="207"/>
      <c r="PGE37" s="207"/>
      <c r="PGF37" s="208"/>
      <c r="PGG37" s="80"/>
      <c r="PGH37" s="209"/>
      <c r="PGI37" s="205"/>
      <c r="PGK37" s="207"/>
      <c r="PGL37" s="207"/>
      <c r="PGM37" s="208"/>
      <c r="PGN37" s="80"/>
      <c r="PGO37" s="209"/>
      <c r="PGP37" s="207"/>
      <c r="PGQ37" s="207"/>
      <c r="PGR37" s="77"/>
      <c r="PGS37" s="210"/>
      <c r="PGT37" s="207"/>
      <c r="PGU37" s="207"/>
      <c r="PGV37" s="211"/>
      <c r="PGW37" s="26"/>
      <c r="PGX37" s="26"/>
      <c r="PGY37" s="26"/>
      <c r="PGZ37" s="205"/>
      <c r="PHA37" s="24"/>
      <c r="PHB37" s="36"/>
      <c r="PHC37" s="24"/>
      <c r="PHD37" s="212"/>
      <c r="PHE37" s="205"/>
      <c r="PHF37" s="24"/>
      <c r="PHG37" s="6"/>
      <c r="PHH37" s="6"/>
      <c r="PHI37" s="207"/>
      <c r="PHJ37" s="207"/>
      <c r="PHK37" s="208"/>
      <c r="PHL37" s="80"/>
      <c r="PHM37" s="209"/>
      <c r="PHN37" s="205"/>
      <c r="PHP37" s="207"/>
      <c r="PHQ37" s="207"/>
      <c r="PHR37" s="208"/>
      <c r="PHS37" s="80"/>
      <c r="PHT37" s="209"/>
      <c r="PHU37" s="207"/>
      <c r="PHV37" s="207"/>
      <c r="PHW37" s="77"/>
      <c r="PHX37" s="210"/>
      <c r="PHY37" s="207"/>
      <c r="PHZ37" s="207"/>
      <c r="PIA37" s="211"/>
      <c r="PIB37" s="26"/>
      <c r="PIC37" s="26"/>
      <c r="PID37" s="26"/>
      <c r="PIE37" s="205"/>
      <c r="PIF37" s="24"/>
      <c r="PIG37" s="36"/>
      <c r="PIH37" s="24"/>
      <c r="PII37" s="212"/>
      <c r="PIJ37" s="205"/>
      <c r="PIK37" s="24"/>
      <c r="PIL37" s="6"/>
      <c r="PIM37" s="6"/>
      <c r="PIN37" s="207"/>
      <c r="PIO37" s="207"/>
      <c r="PIP37" s="208"/>
      <c r="PIQ37" s="80"/>
      <c r="PIR37" s="209"/>
      <c r="PIS37" s="205"/>
      <c r="PIU37" s="207"/>
      <c r="PIV37" s="207"/>
      <c r="PIW37" s="208"/>
      <c r="PIX37" s="80"/>
      <c r="PIY37" s="209"/>
      <c r="PIZ37" s="207"/>
      <c r="PJA37" s="207"/>
      <c r="PJB37" s="77"/>
      <c r="PJC37" s="210"/>
      <c r="PJD37" s="207"/>
      <c r="PJE37" s="207"/>
      <c r="PJF37" s="211"/>
      <c r="PJG37" s="26"/>
      <c r="PJH37" s="26"/>
      <c r="PJI37" s="26"/>
      <c r="PJJ37" s="205"/>
      <c r="PJK37" s="24"/>
      <c r="PJL37" s="36"/>
      <c r="PJM37" s="24"/>
      <c r="PJN37" s="212"/>
      <c r="PJO37" s="205"/>
      <c r="PJP37" s="24"/>
      <c r="PJQ37" s="6"/>
      <c r="PJR37" s="6"/>
      <c r="PJS37" s="207"/>
      <c r="PJT37" s="207"/>
      <c r="PJU37" s="208"/>
      <c r="PJV37" s="80"/>
      <c r="PJW37" s="209"/>
      <c r="PJX37" s="205"/>
      <c r="PJZ37" s="207"/>
      <c r="PKA37" s="207"/>
      <c r="PKB37" s="208"/>
      <c r="PKC37" s="80"/>
      <c r="PKD37" s="209"/>
      <c r="PKE37" s="207"/>
      <c r="PKF37" s="207"/>
      <c r="PKG37" s="77"/>
      <c r="PKH37" s="210"/>
      <c r="PKI37" s="207"/>
      <c r="PKJ37" s="207"/>
      <c r="PKK37" s="211"/>
      <c r="PKL37" s="26"/>
      <c r="PKM37" s="26"/>
      <c r="PKN37" s="26"/>
      <c r="PKO37" s="205"/>
      <c r="PKP37" s="24"/>
      <c r="PKQ37" s="36"/>
      <c r="PKR37" s="24"/>
      <c r="PKS37" s="212"/>
      <c r="PKT37" s="205"/>
      <c r="PKU37" s="24"/>
      <c r="PKV37" s="6"/>
      <c r="PKW37" s="6"/>
      <c r="PKX37" s="207"/>
      <c r="PKY37" s="207"/>
      <c r="PKZ37" s="208"/>
      <c r="PLA37" s="80"/>
      <c r="PLB37" s="209"/>
      <c r="PLC37" s="205"/>
      <c r="PLE37" s="207"/>
      <c r="PLF37" s="207"/>
      <c r="PLG37" s="208"/>
      <c r="PLH37" s="80"/>
      <c r="PLI37" s="209"/>
      <c r="PLJ37" s="207"/>
      <c r="PLK37" s="207"/>
      <c r="PLL37" s="77"/>
      <c r="PLM37" s="210"/>
      <c r="PLN37" s="207"/>
      <c r="PLO37" s="207"/>
      <c r="PLP37" s="211"/>
      <c r="PLQ37" s="26"/>
      <c r="PLR37" s="26"/>
      <c r="PLS37" s="26"/>
      <c r="PLT37" s="205"/>
      <c r="PLU37" s="24"/>
      <c r="PLV37" s="36"/>
      <c r="PLW37" s="24"/>
      <c r="PLX37" s="212"/>
      <c r="PLY37" s="205"/>
      <c r="PLZ37" s="24"/>
      <c r="PMA37" s="6"/>
      <c r="PMB37" s="6"/>
      <c r="PMC37" s="207"/>
      <c r="PMD37" s="207"/>
      <c r="PME37" s="208"/>
      <c r="PMF37" s="80"/>
      <c r="PMG37" s="209"/>
      <c r="PMH37" s="205"/>
      <c r="PMJ37" s="207"/>
      <c r="PMK37" s="207"/>
      <c r="PML37" s="208"/>
      <c r="PMM37" s="80"/>
      <c r="PMN37" s="209"/>
      <c r="PMO37" s="207"/>
      <c r="PMP37" s="207"/>
      <c r="PMQ37" s="77"/>
      <c r="PMR37" s="210"/>
      <c r="PMS37" s="207"/>
      <c r="PMT37" s="207"/>
      <c r="PMU37" s="211"/>
      <c r="PMV37" s="26"/>
      <c r="PMW37" s="26"/>
      <c r="PMX37" s="26"/>
      <c r="PMY37" s="205"/>
      <c r="PMZ37" s="24"/>
      <c r="PNA37" s="36"/>
      <c r="PNB37" s="24"/>
      <c r="PNC37" s="212"/>
      <c r="PND37" s="205"/>
      <c r="PNE37" s="24"/>
      <c r="PNF37" s="6"/>
      <c r="PNG37" s="6"/>
      <c r="PNH37" s="207"/>
      <c r="PNI37" s="207"/>
      <c r="PNJ37" s="208"/>
      <c r="PNK37" s="80"/>
      <c r="PNL37" s="209"/>
      <c r="PNM37" s="205"/>
      <c r="PNO37" s="207"/>
      <c r="PNP37" s="207"/>
      <c r="PNQ37" s="208"/>
      <c r="PNR37" s="80"/>
      <c r="PNS37" s="209"/>
      <c r="PNT37" s="207"/>
      <c r="PNU37" s="207"/>
      <c r="PNV37" s="77"/>
      <c r="PNW37" s="210"/>
      <c r="PNX37" s="207"/>
      <c r="PNY37" s="207"/>
      <c r="PNZ37" s="211"/>
      <c r="POA37" s="26"/>
      <c r="POB37" s="26"/>
      <c r="POC37" s="26"/>
      <c r="POD37" s="205"/>
      <c r="POE37" s="24"/>
      <c r="POF37" s="36"/>
      <c r="POG37" s="24"/>
      <c r="POH37" s="212"/>
      <c r="POI37" s="205"/>
      <c r="POJ37" s="24"/>
      <c r="POK37" s="6"/>
      <c r="POL37" s="6"/>
      <c r="POM37" s="207"/>
      <c r="PON37" s="207"/>
      <c r="POO37" s="208"/>
      <c r="POP37" s="80"/>
      <c r="POQ37" s="209"/>
      <c r="POR37" s="205"/>
      <c r="POT37" s="207"/>
      <c r="POU37" s="207"/>
      <c r="POV37" s="208"/>
      <c r="POW37" s="80"/>
      <c r="POX37" s="209"/>
      <c r="POY37" s="207"/>
      <c r="POZ37" s="207"/>
      <c r="PPA37" s="77"/>
      <c r="PPB37" s="210"/>
      <c r="PPC37" s="207"/>
      <c r="PPD37" s="207"/>
      <c r="PPE37" s="211"/>
      <c r="PPF37" s="26"/>
      <c r="PPG37" s="26"/>
      <c r="PPH37" s="26"/>
      <c r="PPI37" s="205"/>
      <c r="PPJ37" s="24"/>
      <c r="PPK37" s="36"/>
      <c r="PPL37" s="24"/>
      <c r="PPM37" s="212"/>
      <c r="PPN37" s="205"/>
      <c r="PPO37" s="24"/>
      <c r="PPP37" s="6"/>
      <c r="PPQ37" s="6"/>
      <c r="PPR37" s="207"/>
      <c r="PPS37" s="207"/>
      <c r="PPT37" s="208"/>
      <c r="PPU37" s="80"/>
      <c r="PPV37" s="209"/>
      <c r="PPW37" s="205"/>
      <c r="PPY37" s="207"/>
      <c r="PPZ37" s="207"/>
      <c r="PQA37" s="208"/>
      <c r="PQB37" s="80"/>
      <c r="PQC37" s="209"/>
      <c r="PQD37" s="207"/>
      <c r="PQE37" s="207"/>
      <c r="PQF37" s="77"/>
      <c r="PQG37" s="210"/>
      <c r="PQH37" s="207"/>
      <c r="PQI37" s="207"/>
      <c r="PQJ37" s="211"/>
      <c r="PQK37" s="26"/>
      <c r="PQL37" s="26"/>
      <c r="PQM37" s="26"/>
      <c r="PQN37" s="205"/>
      <c r="PQO37" s="24"/>
      <c r="PQP37" s="36"/>
      <c r="PQQ37" s="24"/>
      <c r="PQR37" s="212"/>
      <c r="PQS37" s="205"/>
      <c r="PQT37" s="24"/>
      <c r="PQU37" s="6"/>
      <c r="PQV37" s="6"/>
      <c r="PQW37" s="207"/>
      <c r="PQX37" s="207"/>
      <c r="PQY37" s="208"/>
      <c r="PQZ37" s="80"/>
      <c r="PRA37" s="209"/>
      <c r="PRB37" s="205"/>
      <c r="PRD37" s="207"/>
      <c r="PRE37" s="207"/>
      <c r="PRF37" s="208"/>
      <c r="PRG37" s="80"/>
      <c r="PRH37" s="209"/>
      <c r="PRI37" s="207"/>
      <c r="PRJ37" s="207"/>
      <c r="PRK37" s="77"/>
      <c r="PRL37" s="210"/>
      <c r="PRM37" s="207"/>
      <c r="PRN37" s="207"/>
      <c r="PRO37" s="211"/>
      <c r="PRP37" s="26"/>
      <c r="PRQ37" s="26"/>
      <c r="PRR37" s="26"/>
      <c r="PRS37" s="205"/>
      <c r="PRT37" s="24"/>
      <c r="PRU37" s="36"/>
      <c r="PRV37" s="24"/>
      <c r="PRW37" s="212"/>
      <c r="PRX37" s="205"/>
      <c r="PRY37" s="24"/>
      <c r="PRZ37" s="6"/>
      <c r="PSA37" s="6"/>
      <c r="PSB37" s="207"/>
      <c r="PSC37" s="207"/>
      <c r="PSD37" s="208"/>
      <c r="PSE37" s="80"/>
      <c r="PSF37" s="209"/>
      <c r="PSG37" s="205"/>
      <c r="PSI37" s="207"/>
      <c r="PSJ37" s="207"/>
      <c r="PSK37" s="208"/>
      <c r="PSL37" s="80"/>
      <c r="PSM37" s="209"/>
      <c r="PSN37" s="207"/>
      <c r="PSO37" s="207"/>
      <c r="PSP37" s="77"/>
      <c r="PSQ37" s="210"/>
      <c r="PSR37" s="207"/>
      <c r="PSS37" s="207"/>
      <c r="PST37" s="211"/>
      <c r="PSU37" s="26"/>
      <c r="PSV37" s="26"/>
      <c r="PSW37" s="26"/>
      <c r="PSX37" s="205"/>
      <c r="PSY37" s="24"/>
      <c r="PSZ37" s="36"/>
      <c r="PTA37" s="24"/>
      <c r="PTB37" s="212"/>
      <c r="PTC37" s="205"/>
      <c r="PTD37" s="24"/>
      <c r="PTE37" s="6"/>
      <c r="PTF37" s="6"/>
      <c r="PTG37" s="207"/>
      <c r="PTH37" s="207"/>
      <c r="PTI37" s="208"/>
      <c r="PTJ37" s="80"/>
      <c r="PTK37" s="209"/>
      <c r="PTL37" s="205"/>
      <c r="PTN37" s="207"/>
      <c r="PTO37" s="207"/>
      <c r="PTP37" s="208"/>
      <c r="PTQ37" s="80"/>
      <c r="PTR37" s="209"/>
      <c r="PTS37" s="207"/>
      <c r="PTT37" s="207"/>
      <c r="PTU37" s="77"/>
      <c r="PTV37" s="210"/>
      <c r="PTW37" s="207"/>
      <c r="PTX37" s="207"/>
      <c r="PTY37" s="211"/>
      <c r="PTZ37" s="26"/>
      <c r="PUA37" s="26"/>
      <c r="PUB37" s="26"/>
      <c r="PUC37" s="205"/>
      <c r="PUD37" s="24"/>
      <c r="PUE37" s="36"/>
      <c r="PUF37" s="24"/>
      <c r="PUG37" s="212"/>
      <c r="PUH37" s="205"/>
      <c r="PUI37" s="24"/>
      <c r="PUJ37" s="6"/>
      <c r="PUK37" s="6"/>
      <c r="PUL37" s="207"/>
      <c r="PUM37" s="207"/>
      <c r="PUN37" s="208"/>
      <c r="PUO37" s="80"/>
      <c r="PUP37" s="209"/>
      <c r="PUQ37" s="205"/>
      <c r="PUS37" s="207"/>
      <c r="PUT37" s="207"/>
      <c r="PUU37" s="208"/>
      <c r="PUV37" s="80"/>
      <c r="PUW37" s="209"/>
      <c r="PUX37" s="207"/>
      <c r="PUY37" s="207"/>
      <c r="PUZ37" s="77"/>
      <c r="PVA37" s="210"/>
      <c r="PVB37" s="207"/>
      <c r="PVC37" s="207"/>
      <c r="PVD37" s="211"/>
      <c r="PVE37" s="26"/>
      <c r="PVF37" s="26"/>
      <c r="PVG37" s="26"/>
      <c r="PVH37" s="205"/>
      <c r="PVI37" s="24"/>
      <c r="PVJ37" s="36"/>
      <c r="PVK37" s="24"/>
      <c r="PVL37" s="212"/>
      <c r="PVM37" s="205"/>
      <c r="PVN37" s="24"/>
      <c r="PVO37" s="6"/>
      <c r="PVP37" s="6"/>
      <c r="PVQ37" s="207"/>
      <c r="PVR37" s="207"/>
      <c r="PVS37" s="208"/>
      <c r="PVT37" s="80"/>
      <c r="PVU37" s="209"/>
      <c r="PVV37" s="205"/>
      <c r="PVX37" s="207"/>
      <c r="PVY37" s="207"/>
      <c r="PVZ37" s="208"/>
      <c r="PWA37" s="80"/>
      <c r="PWB37" s="209"/>
      <c r="PWC37" s="207"/>
      <c r="PWD37" s="207"/>
      <c r="PWE37" s="77"/>
      <c r="PWF37" s="210"/>
      <c r="PWG37" s="207"/>
      <c r="PWH37" s="207"/>
      <c r="PWI37" s="211"/>
      <c r="PWJ37" s="26"/>
      <c r="PWK37" s="26"/>
      <c r="PWL37" s="26"/>
      <c r="PWM37" s="205"/>
      <c r="PWN37" s="24"/>
      <c r="PWO37" s="36"/>
      <c r="PWP37" s="24"/>
      <c r="PWQ37" s="212"/>
      <c r="PWR37" s="205"/>
      <c r="PWS37" s="24"/>
      <c r="PWT37" s="6"/>
      <c r="PWU37" s="6"/>
      <c r="PWV37" s="207"/>
      <c r="PWW37" s="207"/>
      <c r="PWX37" s="208"/>
      <c r="PWY37" s="80"/>
      <c r="PWZ37" s="209"/>
      <c r="PXA37" s="205"/>
      <c r="PXC37" s="207"/>
      <c r="PXD37" s="207"/>
      <c r="PXE37" s="208"/>
      <c r="PXF37" s="80"/>
      <c r="PXG37" s="209"/>
      <c r="PXH37" s="207"/>
      <c r="PXI37" s="207"/>
      <c r="PXJ37" s="77"/>
      <c r="PXK37" s="210"/>
      <c r="PXL37" s="207"/>
      <c r="PXM37" s="207"/>
      <c r="PXN37" s="211"/>
      <c r="PXO37" s="26"/>
      <c r="PXP37" s="26"/>
      <c r="PXQ37" s="26"/>
      <c r="PXR37" s="205"/>
      <c r="PXS37" s="24"/>
      <c r="PXT37" s="36"/>
      <c r="PXU37" s="24"/>
      <c r="PXV37" s="212"/>
      <c r="PXW37" s="205"/>
      <c r="PXX37" s="24"/>
      <c r="PXY37" s="6"/>
      <c r="PXZ37" s="6"/>
      <c r="PYA37" s="207"/>
      <c r="PYB37" s="207"/>
      <c r="PYC37" s="208"/>
      <c r="PYD37" s="80"/>
      <c r="PYE37" s="209"/>
      <c r="PYF37" s="205"/>
      <c r="PYH37" s="207"/>
      <c r="PYI37" s="207"/>
      <c r="PYJ37" s="208"/>
      <c r="PYK37" s="80"/>
      <c r="PYL37" s="209"/>
      <c r="PYM37" s="207"/>
      <c r="PYN37" s="207"/>
      <c r="PYO37" s="77"/>
      <c r="PYP37" s="210"/>
      <c r="PYQ37" s="207"/>
      <c r="PYR37" s="207"/>
      <c r="PYS37" s="211"/>
      <c r="PYT37" s="26"/>
      <c r="PYU37" s="26"/>
      <c r="PYV37" s="26"/>
      <c r="PYW37" s="205"/>
      <c r="PYX37" s="24"/>
      <c r="PYY37" s="36"/>
      <c r="PYZ37" s="24"/>
      <c r="PZA37" s="212"/>
      <c r="PZB37" s="205"/>
      <c r="PZC37" s="24"/>
      <c r="PZD37" s="6"/>
      <c r="PZE37" s="6"/>
      <c r="PZF37" s="207"/>
      <c r="PZG37" s="207"/>
      <c r="PZH37" s="208"/>
      <c r="PZI37" s="80"/>
      <c r="PZJ37" s="209"/>
      <c r="PZK37" s="205"/>
      <c r="PZM37" s="207"/>
      <c r="PZN37" s="207"/>
      <c r="PZO37" s="208"/>
      <c r="PZP37" s="80"/>
      <c r="PZQ37" s="209"/>
      <c r="PZR37" s="207"/>
      <c r="PZS37" s="207"/>
      <c r="PZT37" s="77"/>
      <c r="PZU37" s="210"/>
      <c r="PZV37" s="207"/>
      <c r="PZW37" s="207"/>
      <c r="PZX37" s="211"/>
      <c r="PZY37" s="26"/>
      <c r="PZZ37" s="26"/>
      <c r="QAA37" s="26"/>
      <c r="QAB37" s="205"/>
      <c r="QAC37" s="24"/>
      <c r="QAD37" s="36"/>
      <c r="QAE37" s="24"/>
      <c r="QAF37" s="212"/>
      <c r="QAG37" s="205"/>
      <c r="QAH37" s="24"/>
      <c r="QAI37" s="6"/>
      <c r="QAJ37" s="6"/>
      <c r="QAK37" s="207"/>
      <c r="QAL37" s="207"/>
      <c r="QAM37" s="208"/>
      <c r="QAN37" s="80"/>
      <c r="QAO37" s="209"/>
      <c r="QAP37" s="205"/>
      <c r="QAR37" s="207"/>
      <c r="QAS37" s="207"/>
      <c r="QAT37" s="208"/>
      <c r="QAU37" s="80"/>
      <c r="QAV37" s="209"/>
      <c r="QAW37" s="207"/>
      <c r="QAX37" s="207"/>
      <c r="QAY37" s="77"/>
      <c r="QAZ37" s="210"/>
      <c r="QBA37" s="207"/>
      <c r="QBB37" s="207"/>
      <c r="QBC37" s="211"/>
      <c r="QBD37" s="26"/>
      <c r="QBE37" s="26"/>
      <c r="QBF37" s="26"/>
      <c r="QBG37" s="205"/>
      <c r="QBH37" s="24"/>
      <c r="QBI37" s="36"/>
      <c r="QBJ37" s="24"/>
      <c r="QBK37" s="212"/>
      <c r="QBL37" s="205"/>
      <c r="QBM37" s="24"/>
      <c r="QBN37" s="6"/>
      <c r="QBO37" s="6"/>
      <c r="QBP37" s="207"/>
      <c r="QBQ37" s="207"/>
      <c r="QBR37" s="208"/>
      <c r="QBS37" s="80"/>
      <c r="QBT37" s="209"/>
      <c r="QBU37" s="205"/>
      <c r="QBW37" s="207"/>
      <c r="QBX37" s="207"/>
      <c r="QBY37" s="208"/>
      <c r="QBZ37" s="80"/>
      <c r="QCA37" s="209"/>
      <c r="QCB37" s="207"/>
      <c r="QCC37" s="207"/>
      <c r="QCD37" s="77"/>
      <c r="QCE37" s="210"/>
      <c r="QCF37" s="207"/>
      <c r="QCG37" s="207"/>
      <c r="QCH37" s="211"/>
      <c r="QCI37" s="26"/>
      <c r="QCJ37" s="26"/>
      <c r="QCK37" s="26"/>
      <c r="QCL37" s="205"/>
      <c r="QCM37" s="24"/>
      <c r="QCN37" s="36"/>
      <c r="QCO37" s="24"/>
      <c r="QCP37" s="212"/>
      <c r="QCQ37" s="205"/>
      <c r="QCR37" s="24"/>
      <c r="QCS37" s="6"/>
      <c r="QCT37" s="6"/>
      <c r="QCU37" s="207"/>
      <c r="QCV37" s="207"/>
      <c r="QCW37" s="208"/>
      <c r="QCX37" s="80"/>
      <c r="QCY37" s="209"/>
      <c r="QCZ37" s="205"/>
      <c r="QDB37" s="207"/>
      <c r="QDC37" s="207"/>
      <c r="QDD37" s="208"/>
      <c r="QDE37" s="80"/>
      <c r="QDF37" s="209"/>
      <c r="QDG37" s="207"/>
      <c r="QDH37" s="207"/>
      <c r="QDI37" s="77"/>
      <c r="QDJ37" s="210"/>
      <c r="QDK37" s="207"/>
      <c r="QDL37" s="207"/>
      <c r="QDM37" s="211"/>
      <c r="QDN37" s="26"/>
      <c r="QDO37" s="26"/>
      <c r="QDP37" s="26"/>
      <c r="QDQ37" s="205"/>
      <c r="QDR37" s="24"/>
      <c r="QDS37" s="36"/>
      <c r="QDT37" s="24"/>
      <c r="QDU37" s="212"/>
      <c r="QDV37" s="205"/>
      <c r="QDW37" s="24"/>
      <c r="QDX37" s="6"/>
      <c r="QDY37" s="6"/>
      <c r="QDZ37" s="207"/>
      <c r="QEA37" s="207"/>
      <c r="QEB37" s="208"/>
      <c r="QEC37" s="80"/>
      <c r="QED37" s="209"/>
      <c r="QEE37" s="205"/>
      <c r="QEG37" s="207"/>
      <c r="QEH37" s="207"/>
      <c r="QEI37" s="208"/>
      <c r="QEJ37" s="80"/>
      <c r="QEK37" s="209"/>
      <c r="QEL37" s="207"/>
      <c r="QEM37" s="207"/>
      <c r="QEN37" s="77"/>
      <c r="QEO37" s="210"/>
      <c r="QEP37" s="207"/>
      <c r="QEQ37" s="207"/>
      <c r="QER37" s="211"/>
      <c r="QES37" s="26"/>
      <c r="QET37" s="26"/>
      <c r="QEU37" s="26"/>
      <c r="QEV37" s="205"/>
      <c r="QEW37" s="24"/>
      <c r="QEX37" s="36"/>
      <c r="QEY37" s="24"/>
      <c r="QEZ37" s="212"/>
      <c r="QFA37" s="205"/>
      <c r="QFB37" s="24"/>
      <c r="QFC37" s="6"/>
      <c r="QFD37" s="6"/>
      <c r="QFE37" s="207"/>
      <c r="QFF37" s="207"/>
      <c r="QFG37" s="208"/>
      <c r="QFH37" s="80"/>
      <c r="QFI37" s="209"/>
      <c r="QFJ37" s="205"/>
      <c r="QFL37" s="207"/>
      <c r="QFM37" s="207"/>
      <c r="QFN37" s="208"/>
      <c r="QFO37" s="80"/>
      <c r="QFP37" s="209"/>
      <c r="QFQ37" s="207"/>
      <c r="QFR37" s="207"/>
      <c r="QFS37" s="77"/>
      <c r="QFT37" s="210"/>
      <c r="QFU37" s="207"/>
      <c r="QFV37" s="207"/>
      <c r="QFW37" s="211"/>
      <c r="QFX37" s="26"/>
      <c r="QFY37" s="26"/>
      <c r="QFZ37" s="26"/>
      <c r="QGA37" s="205"/>
      <c r="QGB37" s="24"/>
      <c r="QGC37" s="36"/>
      <c r="QGD37" s="24"/>
      <c r="QGE37" s="212"/>
      <c r="QGF37" s="205"/>
      <c r="QGG37" s="24"/>
      <c r="QGH37" s="6"/>
      <c r="QGI37" s="6"/>
      <c r="QGJ37" s="207"/>
      <c r="QGK37" s="207"/>
      <c r="QGL37" s="208"/>
      <c r="QGM37" s="80"/>
      <c r="QGN37" s="209"/>
      <c r="QGO37" s="205"/>
      <c r="QGQ37" s="207"/>
      <c r="QGR37" s="207"/>
      <c r="QGS37" s="208"/>
      <c r="QGT37" s="80"/>
      <c r="QGU37" s="209"/>
      <c r="QGV37" s="207"/>
      <c r="QGW37" s="207"/>
      <c r="QGX37" s="77"/>
      <c r="QGY37" s="210"/>
      <c r="QGZ37" s="207"/>
      <c r="QHA37" s="207"/>
      <c r="QHB37" s="211"/>
      <c r="QHC37" s="26"/>
      <c r="QHD37" s="26"/>
      <c r="QHE37" s="26"/>
      <c r="QHF37" s="205"/>
      <c r="QHG37" s="24"/>
      <c r="QHH37" s="36"/>
      <c r="QHI37" s="24"/>
      <c r="QHJ37" s="212"/>
      <c r="QHK37" s="205"/>
      <c r="QHL37" s="24"/>
      <c r="QHM37" s="6"/>
      <c r="QHN37" s="6"/>
      <c r="QHO37" s="207"/>
      <c r="QHP37" s="207"/>
      <c r="QHQ37" s="208"/>
      <c r="QHR37" s="80"/>
      <c r="QHS37" s="209"/>
      <c r="QHT37" s="205"/>
      <c r="QHV37" s="207"/>
      <c r="QHW37" s="207"/>
      <c r="QHX37" s="208"/>
      <c r="QHY37" s="80"/>
      <c r="QHZ37" s="209"/>
      <c r="QIA37" s="207"/>
      <c r="QIB37" s="207"/>
      <c r="QIC37" s="77"/>
      <c r="QID37" s="210"/>
      <c r="QIE37" s="207"/>
      <c r="QIF37" s="207"/>
      <c r="QIG37" s="211"/>
      <c r="QIH37" s="26"/>
      <c r="QII37" s="26"/>
      <c r="QIJ37" s="26"/>
      <c r="QIK37" s="205"/>
      <c r="QIL37" s="24"/>
      <c r="QIM37" s="36"/>
      <c r="QIN37" s="24"/>
      <c r="QIO37" s="212"/>
      <c r="QIP37" s="205"/>
      <c r="QIQ37" s="24"/>
      <c r="QIR37" s="6"/>
      <c r="QIS37" s="6"/>
      <c r="QIT37" s="207"/>
      <c r="QIU37" s="207"/>
      <c r="QIV37" s="208"/>
      <c r="QIW37" s="80"/>
      <c r="QIX37" s="209"/>
      <c r="QIY37" s="205"/>
      <c r="QJA37" s="207"/>
      <c r="QJB37" s="207"/>
      <c r="QJC37" s="208"/>
      <c r="QJD37" s="80"/>
      <c r="QJE37" s="209"/>
      <c r="QJF37" s="207"/>
      <c r="QJG37" s="207"/>
      <c r="QJH37" s="77"/>
      <c r="QJI37" s="210"/>
      <c r="QJJ37" s="207"/>
      <c r="QJK37" s="207"/>
      <c r="QJL37" s="211"/>
      <c r="QJM37" s="26"/>
      <c r="QJN37" s="26"/>
      <c r="QJO37" s="26"/>
      <c r="QJP37" s="205"/>
      <c r="QJQ37" s="24"/>
      <c r="QJR37" s="36"/>
      <c r="QJS37" s="24"/>
      <c r="QJT37" s="212"/>
      <c r="QJU37" s="205"/>
      <c r="QJV37" s="24"/>
      <c r="QJW37" s="6"/>
      <c r="QJX37" s="6"/>
      <c r="QJY37" s="207"/>
      <c r="QJZ37" s="207"/>
      <c r="QKA37" s="208"/>
      <c r="QKB37" s="80"/>
      <c r="QKC37" s="209"/>
      <c r="QKD37" s="205"/>
      <c r="QKF37" s="207"/>
      <c r="QKG37" s="207"/>
      <c r="QKH37" s="208"/>
      <c r="QKI37" s="80"/>
      <c r="QKJ37" s="209"/>
      <c r="QKK37" s="207"/>
      <c r="QKL37" s="207"/>
      <c r="QKM37" s="77"/>
      <c r="QKN37" s="210"/>
      <c r="QKO37" s="207"/>
      <c r="QKP37" s="207"/>
      <c r="QKQ37" s="211"/>
      <c r="QKR37" s="26"/>
      <c r="QKS37" s="26"/>
      <c r="QKT37" s="26"/>
      <c r="QKU37" s="205"/>
      <c r="QKV37" s="24"/>
      <c r="QKW37" s="36"/>
      <c r="QKX37" s="24"/>
      <c r="QKY37" s="212"/>
      <c r="QKZ37" s="205"/>
      <c r="QLA37" s="24"/>
      <c r="QLB37" s="6"/>
      <c r="QLC37" s="6"/>
      <c r="QLD37" s="207"/>
      <c r="QLE37" s="207"/>
      <c r="QLF37" s="208"/>
      <c r="QLG37" s="80"/>
      <c r="QLH37" s="209"/>
      <c r="QLI37" s="205"/>
      <c r="QLK37" s="207"/>
      <c r="QLL37" s="207"/>
      <c r="QLM37" s="208"/>
      <c r="QLN37" s="80"/>
      <c r="QLO37" s="209"/>
      <c r="QLP37" s="207"/>
      <c r="QLQ37" s="207"/>
      <c r="QLR37" s="77"/>
      <c r="QLS37" s="210"/>
      <c r="QLT37" s="207"/>
      <c r="QLU37" s="207"/>
      <c r="QLV37" s="211"/>
      <c r="QLW37" s="26"/>
      <c r="QLX37" s="26"/>
      <c r="QLY37" s="26"/>
      <c r="QLZ37" s="205"/>
      <c r="QMA37" s="24"/>
      <c r="QMB37" s="36"/>
      <c r="QMC37" s="24"/>
      <c r="QMD37" s="212"/>
      <c r="QME37" s="205"/>
      <c r="QMF37" s="24"/>
      <c r="QMG37" s="6"/>
      <c r="QMH37" s="6"/>
      <c r="QMI37" s="207"/>
      <c r="QMJ37" s="207"/>
      <c r="QMK37" s="208"/>
      <c r="QML37" s="80"/>
      <c r="QMM37" s="209"/>
      <c r="QMN37" s="205"/>
      <c r="QMP37" s="207"/>
      <c r="QMQ37" s="207"/>
      <c r="QMR37" s="208"/>
      <c r="QMS37" s="80"/>
      <c r="QMT37" s="209"/>
      <c r="QMU37" s="207"/>
      <c r="QMV37" s="207"/>
      <c r="QMW37" s="77"/>
      <c r="QMX37" s="210"/>
      <c r="QMY37" s="207"/>
      <c r="QMZ37" s="207"/>
      <c r="QNA37" s="211"/>
      <c r="QNB37" s="26"/>
      <c r="QNC37" s="26"/>
      <c r="QND37" s="26"/>
      <c r="QNE37" s="205"/>
      <c r="QNF37" s="24"/>
      <c r="QNG37" s="36"/>
      <c r="QNH37" s="24"/>
      <c r="QNI37" s="212"/>
      <c r="QNJ37" s="205"/>
      <c r="QNK37" s="24"/>
      <c r="QNL37" s="6"/>
      <c r="QNM37" s="6"/>
      <c r="QNN37" s="207"/>
      <c r="QNO37" s="207"/>
      <c r="QNP37" s="208"/>
      <c r="QNQ37" s="80"/>
      <c r="QNR37" s="209"/>
      <c r="QNS37" s="205"/>
      <c r="QNU37" s="207"/>
      <c r="QNV37" s="207"/>
      <c r="QNW37" s="208"/>
      <c r="QNX37" s="80"/>
      <c r="QNY37" s="209"/>
      <c r="QNZ37" s="207"/>
      <c r="QOA37" s="207"/>
      <c r="QOB37" s="77"/>
      <c r="QOC37" s="210"/>
      <c r="QOD37" s="207"/>
      <c r="QOE37" s="207"/>
      <c r="QOF37" s="211"/>
      <c r="QOG37" s="26"/>
      <c r="QOH37" s="26"/>
      <c r="QOI37" s="26"/>
      <c r="QOJ37" s="205"/>
      <c r="QOK37" s="24"/>
      <c r="QOL37" s="36"/>
      <c r="QOM37" s="24"/>
      <c r="QON37" s="212"/>
      <c r="QOO37" s="205"/>
      <c r="QOP37" s="24"/>
      <c r="QOQ37" s="6"/>
      <c r="QOR37" s="6"/>
      <c r="QOS37" s="207"/>
      <c r="QOT37" s="207"/>
      <c r="QOU37" s="208"/>
      <c r="QOV37" s="80"/>
      <c r="QOW37" s="209"/>
      <c r="QOX37" s="205"/>
      <c r="QOZ37" s="207"/>
      <c r="QPA37" s="207"/>
      <c r="QPB37" s="208"/>
      <c r="QPC37" s="80"/>
      <c r="QPD37" s="209"/>
      <c r="QPE37" s="207"/>
      <c r="QPF37" s="207"/>
      <c r="QPG37" s="77"/>
      <c r="QPH37" s="210"/>
      <c r="QPI37" s="207"/>
      <c r="QPJ37" s="207"/>
      <c r="QPK37" s="211"/>
      <c r="QPL37" s="26"/>
      <c r="QPM37" s="26"/>
      <c r="QPN37" s="26"/>
      <c r="QPO37" s="205"/>
      <c r="QPP37" s="24"/>
      <c r="QPQ37" s="36"/>
      <c r="QPR37" s="24"/>
      <c r="QPS37" s="212"/>
      <c r="QPT37" s="205"/>
      <c r="QPU37" s="24"/>
      <c r="QPV37" s="6"/>
      <c r="QPW37" s="6"/>
      <c r="QPX37" s="207"/>
      <c r="QPY37" s="207"/>
      <c r="QPZ37" s="208"/>
      <c r="QQA37" s="80"/>
      <c r="QQB37" s="209"/>
      <c r="QQC37" s="205"/>
      <c r="QQE37" s="207"/>
      <c r="QQF37" s="207"/>
      <c r="QQG37" s="208"/>
      <c r="QQH37" s="80"/>
      <c r="QQI37" s="209"/>
      <c r="QQJ37" s="207"/>
      <c r="QQK37" s="207"/>
      <c r="QQL37" s="77"/>
      <c r="QQM37" s="210"/>
      <c r="QQN37" s="207"/>
      <c r="QQO37" s="207"/>
      <c r="QQP37" s="211"/>
      <c r="QQQ37" s="26"/>
      <c r="QQR37" s="26"/>
      <c r="QQS37" s="26"/>
      <c r="QQT37" s="205"/>
      <c r="QQU37" s="24"/>
      <c r="QQV37" s="36"/>
      <c r="QQW37" s="24"/>
      <c r="QQX37" s="212"/>
      <c r="QQY37" s="205"/>
      <c r="QQZ37" s="24"/>
      <c r="QRA37" s="6"/>
      <c r="QRB37" s="6"/>
      <c r="QRC37" s="207"/>
      <c r="QRD37" s="207"/>
      <c r="QRE37" s="208"/>
      <c r="QRF37" s="80"/>
      <c r="QRG37" s="209"/>
      <c r="QRH37" s="205"/>
      <c r="QRJ37" s="207"/>
      <c r="QRK37" s="207"/>
      <c r="QRL37" s="208"/>
      <c r="QRM37" s="80"/>
      <c r="QRN37" s="209"/>
      <c r="QRO37" s="207"/>
      <c r="QRP37" s="207"/>
      <c r="QRQ37" s="77"/>
      <c r="QRR37" s="210"/>
      <c r="QRS37" s="207"/>
      <c r="QRT37" s="207"/>
      <c r="QRU37" s="211"/>
      <c r="QRV37" s="26"/>
      <c r="QRW37" s="26"/>
      <c r="QRX37" s="26"/>
      <c r="QRY37" s="205"/>
      <c r="QRZ37" s="24"/>
      <c r="QSA37" s="36"/>
      <c r="QSB37" s="24"/>
      <c r="QSC37" s="212"/>
      <c r="QSD37" s="205"/>
      <c r="QSE37" s="24"/>
      <c r="QSF37" s="6"/>
      <c r="QSG37" s="6"/>
      <c r="QSH37" s="207"/>
      <c r="QSI37" s="207"/>
      <c r="QSJ37" s="208"/>
      <c r="QSK37" s="80"/>
      <c r="QSL37" s="209"/>
      <c r="QSM37" s="205"/>
      <c r="QSO37" s="207"/>
      <c r="QSP37" s="207"/>
      <c r="QSQ37" s="208"/>
      <c r="QSR37" s="80"/>
      <c r="QSS37" s="209"/>
      <c r="QST37" s="207"/>
      <c r="QSU37" s="207"/>
      <c r="QSV37" s="77"/>
      <c r="QSW37" s="210"/>
      <c r="QSX37" s="207"/>
      <c r="QSY37" s="207"/>
      <c r="QSZ37" s="211"/>
      <c r="QTA37" s="26"/>
      <c r="QTB37" s="26"/>
      <c r="QTC37" s="26"/>
      <c r="QTD37" s="205"/>
      <c r="QTE37" s="24"/>
      <c r="QTF37" s="36"/>
      <c r="QTG37" s="24"/>
      <c r="QTH37" s="212"/>
      <c r="QTI37" s="205"/>
      <c r="QTJ37" s="24"/>
      <c r="QTK37" s="6"/>
      <c r="QTL37" s="6"/>
      <c r="QTM37" s="207"/>
      <c r="QTN37" s="207"/>
      <c r="QTO37" s="208"/>
      <c r="QTP37" s="80"/>
      <c r="QTQ37" s="209"/>
      <c r="QTR37" s="205"/>
      <c r="QTT37" s="207"/>
      <c r="QTU37" s="207"/>
      <c r="QTV37" s="208"/>
      <c r="QTW37" s="80"/>
      <c r="QTX37" s="209"/>
      <c r="QTY37" s="207"/>
      <c r="QTZ37" s="207"/>
      <c r="QUA37" s="77"/>
      <c r="QUB37" s="210"/>
      <c r="QUC37" s="207"/>
      <c r="QUD37" s="207"/>
      <c r="QUE37" s="211"/>
      <c r="QUF37" s="26"/>
      <c r="QUG37" s="26"/>
      <c r="QUH37" s="26"/>
      <c r="QUI37" s="205"/>
      <c r="QUJ37" s="24"/>
      <c r="QUK37" s="36"/>
      <c r="QUL37" s="24"/>
      <c r="QUM37" s="212"/>
      <c r="QUN37" s="205"/>
      <c r="QUO37" s="24"/>
      <c r="QUP37" s="6"/>
      <c r="QUQ37" s="6"/>
      <c r="QUR37" s="207"/>
      <c r="QUS37" s="207"/>
      <c r="QUT37" s="208"/>
      <c r="QUU37" s="80"/>
      <c r="QUV37" s="209"/>
      <c r="QUW37" s="205"/>
      <c r="QUY37" s="207"/>
      <c r="QUZ37" s="207"/>
      <c r="QVA37" s="208"/>
      <c r="QVB37" s="80"/>
      <c r="QVC37" s="209"/>
      <c r="QVD37" s="207"/>
      <c r="QVE37" s="207"/>
      <c r="QVF37" s="77"/>
      <c r="QVG37" s="210"/>
      <c r="QVH37" s="207"/>
      <c r="QVI37" s="207"/>
      <c r="QVJ37" s="211"/>
      <c r="QVK37" s="26"/>
      <c r="QVL37" s="26"/>
      <c r="QVM37" s="26"/>
      <c r="QVN37" s="205"/>
      <c r="QVO37" s="24"/>
      <c r="QVP37" s="36"/>
      <c r="QVQ37" s="24"/>
      <c r="QVR37" s="212"/>
      <c r="QVS37" s="205"/>
      <c r="QVT37" s="24"/>
      <c r="QVU37" s="6"/>
      <c r="QVV37" s="6"/>
      <c r="QVW37" s="207"/>
      <c r="QVX37" s="207"/>
      <c r="QVY37" s="208"/>
      <c r="QVZ37" s="80"/>
      <c r="QWA37" s="209"/>
      <c r="QWB37" s="205"/>
      <c r="QWD37" s="207"/>
      <c r="QWE37" s="207"/>
      <c r="QWF37" s="208"/>
      <c r="QWG37" s="80"/>
      <c r="QWH37" s="209"/>
      <c r="QWI37" s="207"/>
      <c r="QWJ37" s="207"/>
      <c r="QWK37" s="77"/>
      <c r="QWL37" s="210"/>
      <c r="QWM37" s="207"/>
      <c r="QWN37" s="207"/>
      <c r="QWO37" s="211"/>
      <c r="QWP37" s="26"/>
      <c r="QWQ37" s="26"/>
      <c r="QWR37" s="26"/>
      <c r="QWS37" s="205"/>
      <c r="QWT37" s="24"/>
      <c r="QWU37" s="36"/>
      <c r="QWV37" s="24"/>
      <c r="QWW37" s="212"/>
      <c r="QWX37" s="205"/>
      <c r="QWY37" s="24"/>
      <c r="QWZ37" s="6"/>
      <c r="QXA37" s="6"/>
      <c r="QXB37" s="207"/>
      <c r="QXC37" s="207"/>
      <c r="QXD37" s="208"/>
      <c r="QXE37" s="80"/>
      <c r="QXF37" s="209"/>
      <c r="QXG37" s="205"/>
      <c r="QXI37" s="207"/>
      <c r="QXJ37" s="207"/>
      <c r="QXK37" s="208"/>
      <c r="QXL37" s="80"/>
      <c r="QXM37" s="209"/>
      <c r="QXN37" s="207"/>
      <c r="QXO37" s="207"/>
      <c r="QXP37" s="77"/>
      <c r="QXQ37" s="210"/>
      <c r="QXR37" s="207"/>
      <c r="QXS37" s="207"/>
      <c r="QXT37" s="211"/>
      <c r="QXU37" s="26"/>
      <c r="QXV37" s="26"/>
      <c r="QXW37" s="26"/>
      <c r="QXX37" s="205"/>
      <c r="QXY37" s="24"/>
      <c r="QXZ37" s="36"/>
      <c r="QYA37" s="24"/>
      <c r="QYB37" s="212"/>
      <c r="QYC37" s="205"/>
      <c r="QYD37" s="24"/>
      <c r="QYE37" s="6"/>
      <c r="QYF37" s="6"/>
      <c r="QYG37" s="207"/>
      <c r="QYH37" s="207"/>
      <c r="QYI37" s="208"/>
      <c r="QYJ37" s="80"/>
      <c r="QYK37" s="209"/>
      <c r="QYL37" s="205"/>
      <c r="QYN37" s="207"/>
      <c r="QYO37" s="207"/>
      <c r="QYP37" s="208"/>
      <c r="QYQ37" s="80"/>
      <c r="QYR37" s="209"/>
      <c r="QYS37" s="207"/>
      <c r="QYT37" s="207"/>
      <c r="QYU37" s="77"/>
      <c r="QYV37" s="210"/>
      <c r="QYW37" s="207"/>
      <c r="QYX37" s="207"/>
      <c r="QYY37" s="211"/>
      <c r="QYZ37" s="26"/>
      <c r="QZA37" s="26"/>
      <c r="QZB37" s="26"/>
      <c r="QZC37" s="205"/>
      <c r="QZD37" s="24"/>
      <c r="QZE37" s="36"/>
      <c r="QZF37" s="24"/>
      <c r="QZG37" s="212"/>
      <c r="QZH37" s="205"/>
      <c r="QZI37" s="24"/>
      <c r="QZJ37" s="6"/>
      <c r="QZK37" s="6"/>
      <c r="QZL37" s="207"/>
      <c r="QZM37" s="207"/>
      <c r="QZN37" s="208"/>
      <c r="QZO37" s="80"/>
      <c r="QZP37" s="209"/>
      <c r="QZQ37" s="205"/>
      <c r="QZS37" s="207"/>
      <c r="QZT37" s="207"/>
      <c r="QZU37" s="208"/>
      <c r="QZV37" s="80"/>
      <c r="QZW37" s="209"/>
      <c r="QZX37" s="207"/>
      <c r="QZY37" s="207"/>
      <c r="QZZ37" s="77"/>
      <c r="RAA37" s="210"/>
      <c r="RAB37" s="207"/>
      <c r="RAC37" s="207"/>
      <c r="RAD37" s="211"/>
      <c r="RAE37" s="26"/>
      <c r="RAF37" s="26"/>
      <c r="RAG37" s="26"/>
      <c r="RAH37" s="205"/>
      <c r="RAI37" s="24"/>
      <c r="RAJ37" s="36"/>
      <c r="RAK37" s="24"/>
      <c r="RAL37" s="212"/>
      <c r="RAM37" s="205"/>
      <c r="RAN37" s="24"/>
      <c r="RAO37" s="6"/>
      <c r="RAP37" s="6"/>
      <c r="RAQ37" s="207"/>
      <c r="RAR37" s="207"/>
      <c r="RAS37" s="208"/>
      <c r="RAT37" s="80"/>
      <c r="RAU37" s="209"/>
      <c r="RAV37" s="205"/>
      <c r="RAX37" s="207"/>
      <c r="RAY37" s="207"/>
      <c r="RAZ37" s="208"/>
      <c r="RBA37" s="80"/>
      <c r="RBB37" s="209"/>
      <c r="RBC37" s="207"/>
      <c r="RBD37" s="207"/>
      <c r="RBE37" s="77"/>
      <c r="RBF37" s="210"/>
      <c r="RBG37" s="207"/>
      <c r="RBH37" s="207"/>
      <c r="RBI37" s="211"/>
      <c r="RBJ37" s="26"/>
      <c r="RBK37" s="26"/>
      <c r="RBL37" s="26"/>
      <c r="RBM37" s="205"/>
      <c r="RBN37" s="24"/>
      <c r="RBO37" s="36"/>
      <c r="RBP37" s="24"/>
      <c r="RBQ37" s="212"/>
      <c r="RBR37" s="205"/>
      <c r="RBS37" s="24"/>
      <c r="RBT37" s="6"/>
      <c r="RBU37" s="6"/>
      <c r="RBV37" s="207"/>
      <c r="RBW37" s="207"/>
      <c r="RBX37" s="208"/>
      <c r="RBY37" s="80"/>
      <c r="RBZ37" s="209"/>
      <c r="RCA37" s="205"/>
      <c r="RCC37" s="207"/>
      <c r="RCD37" s="207"/>
      <c r="RCE37" s="208"/>
      <c r="RCF37" s="80"/>
      <c r="RCG37" s="209"/>
      <c r="RCH37" s="207"/>
      <c r="RCI37" s="207"/>
      <c r="RCJ37" s="77"/>
      <c r="RCK37" s="210"/>
      <c r="RCL37" s="207"/>
      <c r="RCM37" s="207"/>
      <c r="RCN37" s="211"/>
      <c r="RCO37" s="26"/>
      <c r="RCP37" s="26"/>
      <c r="RCQ37" s="26"/>
      <c r="RCR37" s="205"/>
      <c r="RCS37" s="24"/>
      <c r="RCT37" s="36"/>
      <c r="RCU37" s="24"/>
      <c r="RCV37" s="212"/>
      <c r="RCW37" s="205"/>
      <c r="RCX37" s="24"/>
      <c r="RCY37" s="6"/>
      <c r="RCZ37" s="6"/>
      <c r="RDA37" s="207"/>
      <c r="RDB37" s="207"/>
      <c r="RDC37" s="208"/>
      <c r="RDD37" s="80"/>
      <c r="RDE37" s="209"/>
      <c r="RDF37" s="205"/>
      <c r="RDH37" s="207"/>
      <c r="RDI37" s="207"/>
      <c r="RDJ37" s="208"/>
      <c r="RDK37" s="80"/>
      <c r="RDL37" s="209"/>
      <c r="RDM37" s="207"/>
      <c r="RDN37" s="207"/>
      <c r="RDO37" s="77"/>
      <c r="RDP37" s="210"/>
      <c r="RDQ37" s="207"/>
      <c r="RDR37" s="207"/>
      <c r="RDS37" s="211"/>
      <c r="RDT37" s="26"/>
      <c r="RDU37" s="26"/>
      <c r="RDV37" s="26"/>
      <c r="RDW37" s="205"/>
      <c r="RDX37" s="24"/>
      <c r="RDY37" s="36"/>
      <c r="RDZ37" s="24"/>
      <c r="REA37" s="212"/>
      <c r="REB37" s="205"/>
      <c r="REC37" s="24"/>
      <c r="RED37" s="6"/>
      <c r="REE37" s="6"/>
      <c r="REF37" s="207"/>
      <c r="REG37" s="207"/>
      <c r="REH37" s="208"/>
      <c r="REI37" s="80"/>
      <c r="REJ37" s="209"/>
      <c r="REK37" s="205"/>
      <c r="REM37" s="207"/>
      <c r="REN37" s="207"/>
      <c r="REO37" s="208"/>
      <c r="REP37" s="80"/>
      <c r="REQ37" s="209"/>
      <c r="RER37" s="207"/>
      <c r="RES37" s="207"/>
      <c r="RET37" s="77"/>
      <c r="REU37" s="210"/>
      <c r="REV37" s="207"/>
      <c r="REW37" s="207"/>
      <c r="REX37" s="211"/>
      <c r="REY37" s="26"/>
      <c r="REZ37" s="26"/>
      <c r="RFA37" s="26"/>
      <c r="RFB37" s="205"/>
      <c r="RFC37" s="24"/>
      <c r="RFD37" s="36"/>
      <c r="RFE37" s="24"/>
      <c r="RFF37" s="212"/>
      <c r="RFG37" s="205"/>
      <c r="RFH37" s="24"/>
      <c r="RFI37" s="6"/>
      <c r="RFJ37" s="6"/>
      <c r="RFK37" s="207"/>
      <c r="RFL37" s="207"/>
      <c r="RFM37" s="208"/>
      <c r="RFN37" s="80"/>
      <c r="RFO37" s="209"/>
      <c r="RFP37" s="205"/>
      <c r="RFR37" s="207"/>
      <c r="RFS37" s="207"/>
      <c r="RFT37" s="208"/>
      <c r="RFU37" s="80"/>
      <c r="RFV37" s="209"/>
      <c r="RFW37" s="207"/>
      <c r="RFX37" s="207"/>
      <c r="RFY37" s="77"/>
      <c r="RFZ37" s="210"/>
      <c r="RGA37" s="207"/>
      <c r="RGB37" s="207"/>
      <c r="RGC37" s="211"/>
      <c r="RGD37" s="26"/>
      <c r="RGE37" s="26"/>
      <c r="RGF37" s="26"/>
      <c r="RGG37" s="205"/>
      <c r="RGH37" s="24"/>
      <c r="RGI37" s="36"/>
      <c r="RGJ37" s="24"/>
      <c r="RGK37" s="212"/>
      <c r="RGL37" s="205"/>
      <c r="RGM37" s="24"/>
      <c r="RGN37" s="6"/>
      <c r="RGO37" s="6"/>
      <c r="RGP37" s="207"/>
      <c r="RGQ37" s="207"/>
      <c r="RGR37" s="208"/>
      <c r="RGS37" s="80"/>
      <c r="RGT37" s="209"/>
      <c r="RGU37" s="205"/>
      <c r="RGW37" s="207"/>
      <c r="RGX37" s="207"/>
      <c r="RGY37" s="208"/>
      <c r="RGZ37" s="80"/>
      <c r="RHA37" s="209"/>
      <c r="RHB37" s="207"/>
      <c r="RHC37" s="207"/>
      <c r="RHD37" s="77"/>
      <c r="RHE37" s="210"/>
      <c r="RHF37" s="207"/>
      <c r="RHG37" s="207"/>
      <c r="RHH37" s="211"/>
      <c r="RHI37" s="26"/>
      <c r="RHJ37" s="26"/>
      <c r="RHK37" s="26"/>
      <c r="RHL37" s="205"/>
      <c r="RHM37" s="24"/>
      <c r="RHN37" s="36"/>
      <c r="RHO37" s="24"/>
      <c r="RHP37" s="212"/>
      <c r="RHQ37" s="205"/>
      <c r="RHR37" s="24"/>
      <c r="RHS37" s="6"/>
      <c r="RHT37" s="6"/>
      <c r="RHU37" s="207"/>
      <c r="RHV37" s="207"/>
      <c r="RHW37" s="208"/>
      <c r="RHX37" s="80"/>
      <c r="RHY37" s="209"/>
      <c r="RHZ37" s="205"/>
      <c r="RIB37" s="207"/>
      <c r="RIC37" s="207"/>
      <c r="RID37" s="208"/>
      <c r="RIE37" s="80"/>
      <c r="RIF37" s="209"/>
      <c r="RIG37" s="207"/>
      <c r="RIH37" s="207"/>
      <c r="RII37" s="77"/>
      <c r="RIJ37" s="210"/>
      <c r="RIK37" s="207"/>
      <c r="RIL37" s="207"/>
      <c r="RIM37" s="211"/>
      <c r="RIN37" s="26"/>
      <c r="RIO37" s="26"/>
      <c r="RIP37" s="26"/>
      <c r="RIQ37" s="205"/>
      <c r="RIR37" s="24"/>
      <c r="RIS37" s="36"/>
      <c r="RIT37" s="24"/>
      <c r="RIU37" s="212"/>
      <c r="RIV37" s="205"/>
      <c r="RIW37" s="24"/>
      <c r="RIX37" s="6"/>
      <c r="RIY37" s="6"/>
      <c r="RIZ37" s="207"/>
      <c r="RJA37" s="207"/>
      <c r="RJB37" s="208"/>
      <c r="RJC37" s="80"/>
      <c r="RJD37" s="209"/>
      <c r="RJE37" s="205"/>
      <c r="RJG37" s="207"/>
      <c r="RJH37" s="207"/>
      <c r="RJI37" s="208"/>
      <c r="RJJ37" s="80"/>
      <c r="RJK37" s="209"/>
      <c r="RJL37" s="207"/>
      <c r="RJM37" s="207"/>
      <c r="RJN37" s="77"/>
      <c r="RJO37" s="210"/>
      <c r="RJP37" s="207"/>
      <c r="RJQ37" s="207"/>
      <c r="RJR37" s="211"/>
      <c r="RJS37" s="26"/>
      <c r="RJT37" s="26"/>
      <c r="RJU37" s="26"/>
      <c r="RJV37" s="205"/>
      <c r="RJW37" s="24"/>
      <c r="RJX37" s="36"/>
      <c r="RJY37" s="24"/>
      <c r="RJZ37" s="212"/>
      <c r="RKA37" s="205"/>
      <c r="RKB37" s="24"/>
      <c r="RKC37" s="6"/>
      <c r="RKD37" s="6"/>
      <c r="RKE37" s="207"/>
      <c r="RKF37" s="207"/>
      <c r="RKG37" s="208"/>
      <c r="RKH37" s="80"/>
      <c r="RKI37" s="209"/>
      <c r="RKJ37" s="205"/>
      <c r="RKL37" s="207"/>
      <c r="RKM37" s="207"/>
      <c r="RKN37" s="208"/>
      <c r="RKO37" s="80"/>
      <c r="RKP37" s="209"/>
      <c r="RKQ37" s="207"/>
      <c r="RKR37" s="207"/>
      <c r="RKS37" s="77"/>
      <c r="RKT37" s="210"/>
      <c r="RKU37" s="207"/>
      <c r="RKV37" s="207"/>
      <c r="RKW37" s="211"/>
      <c r="RKX37" s="26"/>
      <c r="RKY37" s="26"/>
      <c r="RKZ37" s="26"/>
      <c r="RLA37" s="205"/>
      <c r="RLB37" s="24"/>
      <c r="RLC37" s="36"/>
      <c r="RLD37" s="24"/>
      <c r="RLE37" s="212"/>
      <c r="RLF37" s="205"/>
      <c r="RLG37" s="24"/>
      <c r="RLH37" s="6"/>
      <c r="RLI37" s="6"/>
      <c r="RLJ37" s="207"/>
      <c r="RLK37" s="207"/>
      <c r="RLL37" s="208"/>
      <c r="RLM37" s="80"/>
      <c r="RLN37" s="209"/>
      <c r="RLO37" s="205"/>
      <c r="RLQ37" s="207"/>
      <c r="RLR37" s="207"/>
      <c r="RLS37" s="208"/>
      <c r="RLT37" s="80"/>
      <c r="RLU37" s="209"/>
      <c r="RLV37" s="207"/>
      <c r="RLW37" s="207"/>
      <c r="RLX37" s="77"/>
      <c r="RLY37" s="210"/>
      <c r="RLZ37" s="207"/>
      <c r="RMA37" s="207"/>
      <c r="RMB37" s="211"/>
      <c r="RMC37" s="26"/>
      <c r="RMD37" s="26"/>
      <c r="RME37" s="26"/>
      <c r="RMF37" s="205"/>
      <c r="RMG37" s="24"/>
      <c r="RMH37" s="36"/>
      <c r="RMI37" s="24"/>
      <c r="RMJ37" s="212"/>
      <c r="RMK37" s="205"/>
      <c r="RML37" s="24"/>
      <c r="RMM37" s="6"/>
      <c r="RMN37" s="6"/>
      <c r="RMO37" s="207"/>
      <c r="RMP37" s="207"/>
      <c r="RMQ37" s="208"/>
      <c r="RMR37" s="80"/>
      <c r="RMS37" s="209"/>
      <c r="RMT37" s="205"/>
      <c r="RMV37" s="207"/>
      <c r="RMW37" s="207"/>
      <c r="RMX37" s="208"/>
      <c r="RMY37" s="80"/>
      <c r="RMZ37" s="209"/>
      <c r="RNA37" s="207"/>
      <c r="RNB37" s="207"/>
      <c r="RNC37" s="77"/>
      <c r="RND37" s="210"/>
      <c r="RNE37" s="207"/>
      <c r="RNF37" s="207"/>
      <c r="RNG37" s="211"/>
      <c r="RNH37" s="26"/>
      <c r="RNI37" s="26"/>
      <c r="RNJ37" s="26"/>
      <c r="RNK37" s="205"/>
      <c r="RNL37" s="24"/>
      <c r="RNM37" s="36"/>
      <c r="RNN37" s="24"/>
      <c r="RNO37" s="212"/>
      <c r="RNP37" s="205"/>
      <c r="RNQ37" s="24"/>
      <c r="RNR37" s="6"/>
      <c r="RNS37" s="6"/>
      <c r="RNT37" s="207"/>
      <c r="RNU37" s="207"/>
      <c r="RNV37" s="208"/>
      <c r="RNW37" s="80"/>
      <c r="RNX37" s="209"/>
      <c r="RNY37" s="205"/>
      <c r="ROA37" s="207"/>
      <c r="ROB37" s="207"/>
      <c r="ROC37" s="208"/>
      <c r="ROD37" s="80"/>
      <c r="ROE37" s="209"/>
      <c r="ROF37" s="207"/>
      <c r="ROG37" s="207"/>
      <c r="ROH37" s="77"/>
      <c r="ROI37" s="210"/>
      <c r="ROJ37" s="207"/>
      <c r="ROK37" s="207"/>
      <c r="ROL37" s="211"/>
      <c r="ROM37" s="26"/>
      <c r="RON37" s="26"/>
      <c r="ROO37" s="26"/>
      <c r="ROP37" s="205"/>
      <c r="ROQ37" s="24"/>
      <c r="ROR37" s="36"/>
      <c r="ROS37" s="24"/>
      <c r="ROT37" s="212"/>
      <c r="ROU37" s="205"/>
      <c r="ROV37" s="24"/>
      <c r="ROW37" s="6"/>
      <c r="ROX37" s="6"/>
      <c r="ROY37" s="207"/>
      <c r="ROZ37" s="207"/>
      <c r="RPA37" s="208"/>
      <c r="RPB37" s="80"/>
      <c r="RPC37" s="209"/>
      <c r="RPD37" s="205"/>
      <c r="RPF37" s="207"/>
      <c r="RPG37" s="207"/>
      <c r="RPH37" s="208"/>
      <c r="RPI37" s="80"/>
      <c r="RPJ37" s="209"/>
      <c r="RPK37" s="207"/>
      <c r="RPL37" s="207"/>
      <c r="RPM37" s="77"/>
      <c r="RPN37" s="210"/>
      <c r="RPO37" s="207"/>
      <c r="RPP37" s="207"/>
      <c r="RPQ37" s="211"/>
      <c r="RPR37" s="26"/>
      <c r="RPS37" s="26"/>
      <c r="RPT37" s="26"/>
      <c r="RPU37" s="205"/>
      <c r="RPV37" s="24"/>
      <c r="RPW37" s="36"/>
      <c r="RPX37" s="24"/>
      <c r="RPY37" s="212"/>
      <c r="RPZ37" s="205"/>
      <c r="RQA37" s="24"/>
      <c r="RQB37" s="6"/>
      <c r="RQC37" s="6"/>
      <c r="RQD37" s="207"/>
      <c r="RQE37" s="207"/>
      <c r="RQF37" s="208"/>
      <c r="RQG37" s="80"/>
      <c r="RQH37" s="209"/>
      <c r="RQI37" s="205"/>
      <c r="RQK37" s="207"/>
      <c r="RQL37" s="207"/>
      <c r="RQM37" s="208"/>
      <c r="RQN37" s="80"/>
      <c r="RQO37" s="209"/>
      <c r="RQP37" s="207"/>
      <c r="RQQ37" s="207"/>
      <c r="RQR37" s="77"/>
      <c r="RQS37" s="210"/>
      <c r="RQT37" s="207"/>
      <c r="RQU37" s="207"/>
      <c r="RQV37" s="211"/>
      <c r="RQW37" s="26"/>
      <c r="RQX37" s="26"/>
      <c r="RQY37" s="26"/>
      <c r="RQZ37" s="205"/>
      <c r="RRA37" s="24"/>
      <c r="RRB37" s="36"/>
      <c r="RRC37" s="24"/>
      <c r="RRD37" s="212"/>
      <c r="RRE37" s="205"/>
      <c r="RRF37" s="24"/>
      <c r="RRG37" s="6"/>
      <c r="RRH37" s="6"/>
      <c r="RRI37" s="207"/>
      <c r="RRJ37" s="207"/>
      <c r="RRK37" s="208"/>
      <c r="RRL37" s="80"/>
      <c r="RRM37" s="209"/>
      <c r="RRN37" s="205"/>
      <c r="RRP37" s="207"/>
      <c r="RRQ37" s="207"/>
      <c r="RRR37" s="208"/>
      <c r="RRS37" s="80"/>
      <c r="RRT37" s="209"/>
      <c r="RRU37" s="207"/>
      <c r="RRV37" s="207"/>
      <c r="RRW37" s="77"/>
      <c r="RRX37" s="210"/>
      <c r="RRY37" s="207"/>
      <c r="RRZ37" s="207"/>
      <c r="RSA37" s="211"/>
      <c r="RSB37" s="26"/>
      <c r="RSC37" s="26"/>
      <c r="RSD37" s="26"/>
      <c r="RSE37" s="205"/>
      <c r="RSF37" s="24"/>
      <c r="RSG37" s="36"/>
      <c r="RSH37" s="24"/>
      <c r="RSI37" s="212"/>
      <c r="RSJ37" s="205"/>
      <c r="RSK37" s="24"/>
      <c r="RSL37" s="6"/>
      <c r="RSM37" s="6"/>
      <c r="RSN37" s="207"/>
      <c r="RSO37" s="207"/>
      <c r="RSP37" s="208"/>
      <c r="RSQ37" s="80"/>
      <c r="RSR37" s="209"/>
      <c r="RSS37" s="205"/>
      <c r="RSU37" s="207"/>
      <c r="RSV37" s="207"/>
      <c r="RSW37" s="208"/>
      <c r="RSX37" s="80"/>
      <c r="RSY37" s="209"/>
      <c r="RSZ37" s="207"/>
      <c r="RTA37" s="207"/>
      <c r="RTB37" s="77"/>
      <c r="RTC37" s="210"/>
      <c r="RTD37" s="207"/>
      <c r="RTE37" s="207"/>
      <c r="RTF37" s="211"/>
      <c r="RTG37" s="26"/>
      <c r="RTH37" s="26"/>
      <c r="RTI37" s="26"/>
      <c r="RTJ37" s="205"/>
      <c r="RTK37" s="24"/>
      <c r="RTL37" s="36"/>
      <c r="RTM37" s="24"/>
      <c r="RTN37" s="212"/>
      <c r="RTO37" s="205"/>
      <c r="RTP37" s="24"/>
      <c r="RTQ37" s="6"/>
      <c r="RTR37" s="6"/>
      <c r="RTS37" s="207"/>
      <c r="RTT37" s="207"/>
      <c r="RTU37" s="208"/>
      <c r="RTV37" s="80"/>
      <c r="RTW37" s="209"/>
      <c r="RTX37" s="205"/>
      <c r="RTZ37" s="207"/>
      <c r="RUA37" s="207"/>
      <c r="RUB37" s="208"/>
      <c r="RUC37" s="80"/>
      <c r="RUD37" s="209"/>
      <c r="RUE37" s="207"/>
      <c r="RUF37" s="207"/>
      <c r="RUG37" s="77"/>
      <c r="RUH37" s="210"/>
      <c r="RUI37" s="207"/>
      <c r="RUJ37" s="207"/>
      <c r="RUK37" s="211"/>
      <c r="RUL37" s="26"/>
      <c r="RUM37" s="26"/>
      <c r="RUN37" s="26"/>
      <c r="RUO37" s="205"/>
      <c r="RUP37" s="24"/>
      <c r="RUQ37" s="36"/>
      <c r="RUR37" s="24"/>
      <c r="RUS37" s="212"/>
      <c r="RUT37" s="205"/>
      <c r="RUU37" s="24"/>
      <c r="RUV37" s="6"/>
      <c r="RUW37" s="6"/>
      <c r="RUX37" s="207"/>
      <c r="RUY37" s="207"/>
      <c r="RUZ37" s="208"/>
      <c r="RVA37" s="80"/>
      <c r="RVB37" s="209"/>
      <c r="RVC37" s="205"/>
      <c r="RVE37" s="207"/>
      <c r="RVF37" s="207"/>
      <c r="RVG37" s="208"/>
      <c r="RVH37" s="80"/>
      <c r="RVI37" s="209"/>
      <c r="RVJ37" s="207"/>
      <c r="RVK37" s="207"/>
      <c r="RVL37" s="77"/>
      <c r="RVM37" s="210"/>
      <c r="RVN37" s="207"/>
      <c r="RVO37" s="207"/>
      <c r="RVP37" s="211"/>
      <c r="RVQ37" s="26"/>
      <c r="RVR37" s="26"/>
      <c r="RVS37" s="26"/>
      <c r="RVT37" s="205"/>
      <c r="RVU37" s="24"/>
      <c r="RVV37" s="36"/>
      <c r="RVW37" s="24"/>
      <c r="RVX37" s="212"/>
      <c r="RVY37" s="205"/>
      <c r="RVZ37" s="24"/>
      <c r="RWA37" s="6"/>
      <c r="RWB37" s="6"/>
      <c r="RWC37" s="207"/>
      <c r="RWD37" s="207"/>
      <c r="RWE37" s="208"/>
      <c r="RWF37" s="80"/>
      <c r="RWG37" s="209"/>
      <c r="RWH37" s="205"/>
      <c r="RWJ37" s="207"/>
      <c r="RWK37" s="207"/>
      <c r="RWL37" s="208"/>
      <c r="RWM37" s="80"/>
      <c r="RWN37" s="209"/>
      <c r="RWO37" s="207"/>
      <c r="RWP37" s="207"/>
      <c r="RWQ37" s="77"/>
      <c r="RWR37" s="210"/>
      <c r="RWS37" s="207"/>
      <c r="RWT37" s="207"/>
      <c r="RWU37" s="211"/>
      <c r="RWV37" s="26"/>
      <c r="RWW37" s="26"/>
      <c r="RWX37" s="26"/>
      <c r="RWY37" s="205"/>
      <c r="RWZ37" s="24"/>
      <c r="RXA37" s="36"/>
      <c r="RXB37" s="24"/>
      <c r="RXC37" s="212"/>
      <c r="RXD37" s="205"/>
      <c r="RXE37" s="24"/>
      <c r="RXF37" s="6"/>
      <c r="RXG37" s="6"/>
      <c r="RXH37" s="207"/>
      <c r="RXI37" s="207"/>
      <c r="RXJ37" s="208"/>
      <c r="RXK37" s="80"/>
      <c r="RXL37" s="209"/>
      <c r="RXM37" s="205"/>
      <c r="RXO37" s="207"/>
      <c r="RXP37" s="207"/>
      <c r="RXQ37" s="208"/>
      <c r="RXR37" s="80"/>
      <c r="RXS37" s="209"/>
      <c r="RXT37" s="207"/>
      <c r="RXU37" s="207"/>
      <c r="RXV37" s="77"/>
      <c r="RXW37" s="210"/>
      <c r="RXX37" s="207"/>
      <c r="RXY37" s="207"/>
      <c r="RXZ37" s="211"/>
      <c r="RYA37" s="26"/>
      <c r="RYB37" s="26"/>
      <c r="RYC37" s="26"/>
      <c r="RYD37" s="205"/>
      <c r="RYE37" s="24"/>
      <c r="RYF37" s="36"/>
      <c r="RYG37" s="24"/>
      <c r="RYH37" s="212"/>
      <c r="RYI37" s="205"/>
      <c r="RYJ37" s="24"/>
      <c r="RYK37" s="6"/>
      <c r="RYL37" s="6"/>
      <c r="RYM37" s="207"/>
      <c r="RYN37" s="207"/>
      <c r="RYO37" s="208"/>
      <c r="RYP37" s="80"/>
      <c r="RYQ37" s="209"/>
      <c r="RYR37" s="205"/>
      <c r="RYT37" s="207"/>
      <c r="RYU37" s="207"/>
      <c r="RYV37" s="208"/>
      <c r="RYW37" s="80"/>
      <c r="RYX37" s="209"/>
      <c r="RYY37" s="207"/>
      <c r="RYZ37" s="207"/>
      <c r="RZA37" s="77"/>
      <c r="RZB37" s="210"/>
      <c r="RZC37" s="207"/>
      <c r="RZD37" s="207"/>
      <c r="RZE37" s="211"/>
      <c r="RZF37" s="26"/>
      <c r="RZG37" s="26"/>
      <c r="RZH37" s="26"/>
      <c r="RZI37" s="205"/>
      <c r="RZJ37" s="24"/>
      <c r="RZK37" s="36"/>
      <c r="RZL37" s="24"/>
      <c r="RZM37" s="212"/>
      <c r="RZN37" s="205"/>
      <c r="RZO37" s="24"/>
      <c r="RZP37" s="6"/>
      <c r="RZQ37" s="6"/>
      <c r="RZR37" s="207"/>
      <c r="RZS37" s="207"/>
      <c r="RZT37" s="208"/>
      <c r="RZU37" s="80"/>
      <c r="RZV37" s="209"/>
      <c r="RZW37" s="205"/>
      <c r="RZY37" s="207"/>
      <c r="RZZ37" s="207"/>
      <c r="SAA37" s="208"/>
      <c r="SAB37" s="80"/>
      <c r="SAC37" s="209"/>
      <c r="SAD37" s="207"/>
      <c r="SAE37" s="207"/>
      <c r="SAF37" s="77"/>
      <c r="SAG37" s="210"/>
      <c r="SAH37" s="207"/>
      <c r="SAI37" s="207"/>
      <c r="SAJ37" s="211"/>
      <c r="SAK37" s="26"/>
      <c r="SAL37" s="26"/>
      <c r="SAM37" s="26"/>
      <c r="SAN37" s="205"/>
      <c r="SAO37" s="24"/>
      <c r="SAP37" s="36"/>
      <c r="SAQ37" s="24"/>
      <c r="SAR37" s="212"/>
      <c r="SAS37" s="205"/>
      <c r="SAT37" s="24"/>
      <c r="SAU37" s="6"/>
      <c r="SAV37" s="6"/>
      <c r="SAW37" s="207"/>
      <c r="SAX37" s="207"/>
      <c r="SAY37" s="208"/>
      <c r="SAZ37" s="80"/>
      <c r="SBA37" s="209"/>
      <c r="SBB37" s="205"/>
      <c r="SBD37" s="207"/>
      <c r="SBE37" s="207"/>
      <c r="SBF37" s="208"/>
      <c r="SBG37" s="80"/>
      <c r="SBH37" s="209"/>
      <c r="SBI37" s="207"/>
      <c r="SBJ37" s="207"/>
      <c r="SBK37" s="77"/>
      <c r="SBL37" s="210"/>
      <c r="SBM37" s="207"/>
      <c r="SBN37" s="207"/>
      <c r="SBO37" s="211"/>
      <c r="SBP37" s="26"/>
      <c r="SBQ37" s="26"/>
      <c r="SBR37" s="26"/>
      <c r="SBS37" s="205"/>
      <c r="SBT37" s="24"/>
      <c r="SBU37" s="36"/>
      <c r="SBV37" s="24"/>
      <c r="SBW37" s="212"/>
      <c r="SBX37" s="205"/>
      <c r="SBY37" s="24"/>
      <c r="SBZ37" s="6"/>
      <c r="SCA37" s="6"/>
      <c r="SCB37" s="207"/>
      <c r="SCC37" s="207"/>
      <c r="SCD37" s="208"/>
      <c r="SCE37" s="80"/>
      <c r="SCF37" s="209"/>
      <c r="SCG37" s="205"/>
      <c r="SCI37" s="207"/>
      <c r="SCJ37" s="207"/>
      <c r="SCK37" s="208"/>
      <c r="SCL37" s="80"/>
      <c r="SCM37" s="209"/>
      <c r="SCN37" s="207"/>
      <c r="SCO37" s="207"/>
      <c r="SCP37" s="77"/>
      <c r="SCQ37" s="210"/>
      <c r="SCR37" s="207"/>
      <c r="SCS37" s="207"/>
      <c r="SCT37" s="211"/>
      <c r="SCU37" s="26"/>
      <c r="SCV37" s="26"/>
      <c r="SCW37" s="26"/>
      <c r="SCX37" s="205"/>
      <c r="SCY37" s="24"/>
      <c r="SCZ37" s="36"/>
      <c r="SDA37" s="24"/>
      <c r="SDB37" s="212"/>
      <c r="SDC37" s="205"/>
      <c r="SDD37" s="24"/>
      <c r="SDE37" s="6"/>
      <c r="SDF37" s="6"/>
      <c r="SDG37" s="207"/>
      <c r="SDH37" s="207"/>
      <c r="SDI37" s="208"/>
      <c r="SDJ37" s="80"/>
      <c r="SDK37" s="209"/>
      <c r="SDL37" s="205"/>
      <c r="SDN37" s="207"/>
      <c r="SDO37" s="207"/>
      <c r="SDP37" s="208"/>
      <c r="SDQ37" s="80"/>
      <c r="SDR37" s="209"/>
      <c r="SDS37" s="207"/>
      <c r="SDT37" s="207"/>
      <c r="SDU37" s="77"/>
      <c r="SDV37" s="210"/>
      <c r="SDW37" s="207"/>
      <c r="SDX37" s="207"/>
      <c r="SDY37" s="211"/>
      <c r="SDZ37" s="26"/>
      <c r="SEA37" s="26"/>
      <c r="SEB37" s="26"/>
      <c r="SEC37" s="205"/>
      <c r="SED37" s="24"/>
      <c r="SEE37" s="36"/>
      <c r="SEF37" s="24"/>
      <c r="SEG37" s="212"/>
      <c r="SEH37" s="205"/>
      <c r="SEI37" s="24"/>
      <c r="SEJ37" s="6"/>
      <c r="SEK37" s="6"/>
      <c r="SEL37" s="207"/>
      <c r="SEM37" s="207"/>
      <c r="SEN37" s="208"/>
      <c r="SEO37" s="80"/>
      <c r="SEP37" s="209"/>
      <c r="SEQ37" s="205"/>
      <c r="SES37" s="207"/>
      <c r="SET37" s="207"/>
      <c r="SEU37" s="208"/>
      <c r="SEV37" s="80"/>
      <c r="SEW37" s="209"/>
      <c r="SEX37" s="207"/>
      <c r="SEY37" s="207"/>
      <c r="SEZ37" s="77"/>
      <c r="SFA37" s="210"/>
      <c r="SFB37" s="207"/>
      <c r="SFC37" s="207"/>
      <c r="SFD37" s="211"/>
      <c r="SFE37" s="26"/>
      <c r="SFF37" s="26"/>
      <c r="SFG37" s="26"/>
      <c r="SFH37" s="205"/>
      <c r="SFI37" s="24"/>
      <c r="SFJ37" s="36"/>
      <c r="SFK37" s="24"/>
      <c r="SFL37" s="212"/>
      <c r="SFM37" s="205"/>
      <c r="SFN37" s="24"/>
      <c r="SFO37" s="6"/>
      <c r="SFP37" s="6"/>
      <c r="SFQ37" s="207"/>
      <c r="SFR37" s="207"/>
      <c r="SFS37" s="208"/>
      <c r="SFT37" s="80"/>
      <c r="SFU37" s="209"/>
      <c r="SFV37" s="205"/>
      <c r="SFX37" s="207"/>
      <c r="SFY37" s="207"/>
      <c r="SFZ37" s="208"/>
      <c r="SGA37" s="80"/>
      <c r="SGB37" s="209"/>
      <c r="SGC37" s="207"/>
      <c r="SGD37" s="207"/>
      <c r="SGE37" s="77"/>
      <c r="SGF37" s="210"/>
      <c r="SGG37" s="207"/>
      <c r="SGH37" s="207"/>
      <c r="SGI37" s="211"/>
      <c r="SGJ37" s="26"/>
      <c r="SGK37" s="26"/>
      <c r="SGL37" s="26"/>
      <c r="SGM37" s="205"/>
      <c r="SGN37" s="24"/>
      <c r="SGO37" s="36"/>
      <c r="SGP37" s="24"/>
      <c r="SGQ37" s="212"/>
      <c r="SGR37" s="205"/>
      <c r="SGS37" s="24"/>
      <c r="SGT37" s="6"/>
      <c r="SGU37" s="6"/>
      <c r="SGV37" s="207"/>
      <c r="SGW37" s="207"/>
      <c r="SGX37" s="208"/>
      <c r="SGY37" s="80"/>
      <c r="SGZ37" s="209"/>
      <c r="SHA37" s="205"/>
      <c r="SHC37" s="207"/>
      <c r="SHD37" s="207"/>
      <c r="SHE37" s="208"/>
      <c r="SHF37" s="80"/>
      <c r="SHG37" s="209"/>
      <c r="SHH37" s="207"/>
      <c r="SHI37" s="207"/>
      <c r="SHJ37" s="77"/>
      <c r="SHK37" s="210"/>
      <c r="SHL37" s="207"/>
      <c r="SHM37" s="207"/>
      <c r="SHN37" s="211"/>
      <c r="SHO37" s="26"/>
      <c r="SHP37" s="26"/>
      <c r="SHQ37" s="26"/>
      <c r="SHR37" s="205"/>
      <c r="SHS37" s="24"/>
      <c r="SHT37" s="36"/>
      <c r="SHU37" s="24"/>
      <c r="SHV37" s="212"/>
      <c r="SHW37" s="205"/>
      <c r="SHX37" s="24"/>
      <c r="SHY37" s="6"/>
      <c r="SHZ37" s="6"/>
      <c r="SIA37" s="207"/>
      <c r="SIB37" s="207"/>
      <c r="SIC37" s="208"/>
      <c r="SID37" s="80"/>
      <c r="SIE37" s="209"/>
      <c r="SIF37" s="205"/>
      <c r="SIH37" s="207"/>
      <c r="SII37" s="207"/>
      <c r="SIJ37" s="208"/>
      <c r="SIK37" s="80"/>
      <c r="SIL37" s="209"/>
      <c r="SIM37" s="207"/>
      <c r="SIN37" s="207"/>
      <c r="SIO37" s="77"/>
      <c r="SIP37" s="210"/>
      <c r="SIQ37" s="207"/>
      <c r="SIR37" s="207"/>
      <c r="SIS37" s="211"/>
      <c r="SIT37" s="26"/>
      <c r="SIU37" s="26"/>
      <c r="SIV37" s="26"/>
      <c r="SIW37" s="205"/>
      <c r="SIX37" s="24"/>
      <c r="SIY37" s="36"/>
      <c r="SIZ37" s="24"/>
      <c r="SJA37" s="212"/>
      <c r="SJB37" s="205"/>
      <c r="SJC37" s="24"/>
      <c r="SJD37" s="6"/>
      <c r="SJE37" s="6"/>
      <c r="SJF37" s="207"/>
      <c r="SJG37" s="207"/>
      <c r="SJH37" s="208"/>
      <c r="SJI37" s="80"/>
      <c r="SJJ37" s="209"/>
      <c r="SJK37" s="205"/>
      <c r="SJM37" s="207"/>
      <c r="SJN37" s="207"/>
      <c r="SJO37" s="208"/>
      <c r="SJP37" s="80"/>
      <c r="SJQ37" s="209"/>
      <c r="SJR37" s="207"/>
      <c r="SJS37" s="207"/>
      <c r="SJT37" s="77"/>
      <c r="SJU37" s="210"/>
      <c r="SJV37" s="207"/>
      <c r="SJW37" s="207"/>
      <c r="SJX37" s="211"/>
      <c r="SJY37" s="26"/>
      <c r="SJZ37" s="26"/>
      <c r="SKA37" s="26"/>
      <c r="SKB37" s="205"/>
      <c r="SKC37" s="24"/>
      <c r="SKD37" s="36"/>
      <c r="SKE37" s="24"/>
      <c r="SKF37" s="212"/>
      <c r="SKG37" s="205"/>
      <c r="SKH37" s="24"/>
      <c r="SKI37" s="6"/>
      <c r="SKJ37" s="6"/>
      <c r="SKK37" s="207"/>
      <c r="SKL37" s="207"/>
      <c r="SKM37" s="208"/>
      <c r="SKN37" s="80"/>
      <c r="SKO37" s="209"/>
      <c r="SKP37" s="205"/>
      <c r="SKR37" s="207"/>
      <c r="SKS37" s="207"/>
      <c r="SKT37" s="208"/>
      <c r="SKU37" s="80"/>
      <c r="SKV37" s="209"/>
      <c r="SKW37" s="207"/>
      <c r="SKX37" s="207"/>
      <c r="SKY37" s="77"/>
      <c r="SKZ37" s="210"/>
      <c r="SLA37" s="207"/>
      <c r="SLB37" s="207"/>
      <c r="SLC37" s="211"/>
      <c r="SLD37" s="26"/>
      <c r="SLE37" s="26"/>
      <c r="SLF37" s="26"/>
      <c r="SLG37" s="205"/>
      <c r="SLH37" s="24"/>
      <c r="SLI37" s="36"/>
      <c r="SLJ37" s="24"/>
      <c r="SLK37" s="212"/>
      <c r="SLL37" s="205"/>
      <c r="SLM37" s="24"/>
      <c r="SLN37" s="6"/>
      <c r="SLO37" s="6"/>
      <c r="SLP37" s="207"/>
      <c r="SLQ37" s="207"/>
      <c r="SLR37" s="208"/>
      <c r="SLS37" s="80"/>
      <c r="SLT37" s="209"/>
      <c r="SLU37" s="205"/>
      <c r="SLW37" s="207"/>
      <c r="SLX37" s="207"/>
      <c r="SLY37" s="208"/>
      <c r="SLZ37" s="80"/>
      <c r="SMA37" s="209"/>
      <c r="SMB37" s="207"/>
      <c r="SMC37" s="207"/>
      <c r="SMD37" s="77"/>
      <c r="SME37" s="210"/>
      <c r="SMF37" s="207"/>
      <c r="SMG37" s="207"/>
      <c r="SMH37" s="211"/>
      <c r="SMI37" s="26"/>
      <c r="SMJ37" s="26"/>
      <c r="SMK37" s="26"/>
      <c r="SML37" s="205"/>
      <c r="SMM37" s="24"/>
      <c r="SMN37" s="36"/>
      <c r="SMO37" s="24"/>
      <c r="SMP37" s="212"/>
      <c r="SMQ37" s="205"/>
      <c r="SMR37" s="24"/>
      <c r="SMS37" s="6"/>
      <c r="SMT37" s="6"/>
      <c r="SMU37" s="207"/>
      <c r="SMV37" s="207"/>
      <c r="SMW37" s="208"/>
      <c r="SMX37" s="80"/>
      <c r="SMY37" s="209"/>
      <c r="SMZ37" s="205"/>
      <c r="SNB37" s="207"/>
      <c r="SNC37" s="207"/>
      <c r="SND37" s="208"/>
      <c r="SNE37" s="80"/>
      <c r="SNF37" s="209"/>
      <c r="SNG37" s="207"/>
      <c r="SNH37" s="207"/>
      <c r="SNI37" s="77"/>
      <c r="SNJ37" s="210"/>
      <c r="SNK37" s="207"/>
      <c r="SNL37" s="207"/>
      <c r="SNM37" s="211"/>
      <c r="SNN37" s="26"/>
      <c r="SNO37" s="26"/>
      <c r="SNP37" s="26"/>
      <c r="SNQ37" s="205"/>
      <c r="SNR37" s="24"/>
      <c r="SNS37" s="36"/>
      <c r="SNT37" s="24"/>
      <c r="SNU37" s="212"/>
      <c r="SNV37" s="205"/>
      <c r="SNW37" s="24"/>
      <c r="SNX37" s="6"/>
      <c r="SNY37" s="6"/>
      <c r="SNZ37" s="207"/>
      <c r="SOA37" s="207"/>
      <c r="SOB37" s="208"/>
      <c r="SOC37" s="80"/>
      <c r="SOD37" s="209"/>
      <c r="SOE37" s="205"/>
      <c r="SOG37" s="207"/>
      <c r="SOH37" s="207"/>
      <c r="SOI37" s="208"/>
      <c r="SOJ37" s="80"/>
      <c r="SOK37" s="209"/>
      <c r="SOL37" s="207"/>
      <c r="SOM37" s="207"/>
      <c r="SON37" s="77"/>
      <c r="SOO37" s="210"/>
      <c r="SOP37" s="207"/>
      <c r="SOQ37" s="207"/>
      <c r="SOR37" s="211"/>
      <c r="SOS37" s="26"/>
      <c r="SOT37" s="26"/>
      <c r="SOU37" s="26"/>
      <c r="SOV37" s="205"/>
      <c r="SOW37" s="24"/>
      <c r="SOX37" s="36"/>
      <c r="SOY37" s="24"/>
      <c r="SOZ37" s="212"/>
      <c r="SPA37" s="205"/>
      <c r="SPB37" s="24"/>
      <c r="SPC37" s="6"/>
      <c r="SPD37" s="6"/>
      <c r="SPE37" s="207"/>
      <c r="SPF37" s="207"/>
      <c r="SPG37" s="208"/>
      <c r="SPH37" s="80"/>
      <c r="SPI37" s="209"/>
      <c r="SPJ37" s="205"/>
      <c r="SPL37" s="207"/>
      <c r="SPM37" s="207"/>
      <c r="SPN37" s="208"/>
      <c r="SPO37" s="80"/>
      <c r="SPP37" s="209"/>
      <c r="SPQ37" s="207"/>
      <c r="SPR37" s="207"/>
      <c r="SPS37" s="77"/>
      <c r="SPT37" s="210"/>
      <c r="SPU37" s="207"/>
      <c r="SPV37" s="207"/>
      <c r="SPW37" s="211"/>
      <c r="SPX37" s="26"/>
      <c r="SPY37" s="26"/>
      <c r="SPZ37" s="26"/>
      <c r="SQA37" s="205"/>
      <c r="SQB37" s="24"/>
      <c r="SQC37" s="36"/>
      <c r="SQD37" s="24"/>
      <c r="SQE37" s="212"/>
      <c r="SQF37" s="205"/>
      <c r="SQG37" s="24"/>
      <c r="SQH37" s="6"/>
      <c r="SQI37" s="6"/>
      <c r="SQJ37" s="207"/>
      <c r="SQK37" s="207"/>
      <c r="SQL37" s="208"/>
      <c r="SQM37" s="80"/>
      <c r="SQN37" s="209"/>
      <c r="SQO37" s="205"/>
      <c r="SQQ37" s="207"/>
      <c r="SQR37" s="207"/>
      <c r="SQS37" s="208"/>
      <c r="SQT37" s="80"/>
      <c r="SQU37" s="209"/>
      <c r="SQV37" s="207"/>
      <c r="SQW37" s="207"/>
      <c r="SQX37" s="77"/>
      <c r="SQY37" s="210"/>
      <c r="SQZ37" s="207"/>
      <c r="SRA37" s="207"/>
      <c r="SRB37" s="211"/>
      <c r="SRC37" s="26"/>
      <c r="SRD37" s="26"/>
      <c r="SRE37" s="26"/>
      <c r="SRF37" s="205"/>
      <c r="SRG37" s="24"/>
      <c r="SRH37" s="36"/>
      <c r="SRI37" s="24"/>
      <c r="SRJ37" s="212"/>
      <c r="SRK37" s="205"/>
      <c r="SRL37" s="24"/>
      <c r="SRM37" s="6"/>
      <c r="SRN37" s="6"/>
      <c r="SRO37" s="207"/>
      <c r="SRP37" s="207"/>
      <c r="SRQ37" s="208"/>
      <c r="SRR37" s="80"/>
      <c r="SRS37" s="209"/>
      <c r="SRT37" s="205"/>
      <c r="SRV37" s="207"/>
      <c r="SRW37" s="207"/>
      <c r="SRX37" s="208"/>
      <c r="SRY37" s="80"/>
      <c r="SRZ37" s="209"/>
      <c r="SSA37" s="207"/>
      <c r="SSB37" s="207"/>
      <c r="SSC37" s="77"/>
      <c r="SSD37" s="210"/>
      <c r="SSE37" s="207"/>
      <c r="SSF37" s="207"/>
      <c r="SSG37" s="211"/>
      <c r="SSH37" s="26"/>
      <c r="SSI37" s="26"/>
      <c r="SSJ37" s="26"/>
      <c r="SSK37" s="205"/>
      <c r="SSL37" s="24"/>
      <c r="SSM37" s="36"/>
      <c r="SSN37" s="24"/>
      <c r="SSO37" s="212"/>
      <c r="SSP37" s="205"/>
      <c r="SSQ37" s="24"/>
      <c r="SSR37" s="6"/>
      <c r="SSS37" s="6"/>
      <c r="SST37" s="207"/>
      <c r="SSU37" s="207"/>
      <c r="SSV37" s="208"/>
      <c r="SSW37" s="80"/>
      <c r="SSX37" s="209"/>
      <c r="SSY37" s="205"/>
      <c r="STA37" s="207"/>
      <c r="STB37" s="207"/>
      <c r="STC37" s="208"/>
      <c r="STD37" s="80"/>
      <c r="STE37" s="209"/>
      <c r="STF37" s="207"/>
      <c r="STG37" s="207"/>
      <c r="STH37" s="77"/>
      <c r="STI37" s="210"/>
      <c r="STJ37" s="207"/>
      <c r="STK37" s="207"/>
      <c r="STL37" s="211"/>
      <c r="STM37" s="26"/>
      <c r="STN37" s="26"/>
      <c r="STO37" s="26"/>
      <c r="STP37" s="205"/>
      <c r="STQ37" s="24"/>
      <c r="STR37" s="36"/>
      <c r="STS37" s="24"/>
      <c r="STT37" s="212"/>
      <c r="STU37" s="205"/>
      <c r="STV37" s="24"/>
      <c r="STW37" s="6"/>
      <c r="STX37" s="6"/>
      <c r="STY37" s="207"/>
      <c r="STZ37" s="207"/>
      <c r="SUA37" s="208"/>
      <c r="SUB37" s="80"/>
      <c r="SUC37" s="209"/>
      <c r="SUD37" s="205"/>
      <c r="SUF37" s="207"/>
      <c r="SUG37" s="207"/>
      <c r="SUH37" s="208"/>
      <c r="SUI37" s="80"/>
      <c r="SUJ37" s="209"/>
      <c r="SUK37" s="207"/>
      <c r="SUL37" s="207"/>
      <c r="SUM37" s="77"/>
      <c r="SUN37" s="210"/>
      <c r="SUO37" s="207"/>
      <c r="SUP37" s="207"/>
      <c r="SUQ37" s="211"/>
      <c r="SUR37" s="26"/>
      <c r="SUS37" s="26"/>
      <c r="SUT37" s="26"/>
      <c r="SUU37" s="205"/>
      <c r="SUV37" s="24"/>
      <c r="SUW37" s="36"/>
      <c r="SUX37" s="24"/>
      <c r="SUY37" s="212"/>
      <c r="SUZ37" s="205"/>
      <c r="SVA37" s="24"/>
      <c r="SVB37" s="6"/>
      <c r="SVC37" s="6"/>
      <c r="SVD37" s="207"/>
      <c r="SVE37" s="207"/>
      <c r="SVF37" s="208"/>
      <c r="SVG37" s="80"/>
      <c r="SVH37" s="209"/>
      <c r="SVI37" s="205"/>
      <c r="SVK37" s="207"/>
      <c r="SVL37" s="207"/>
      <c r="SVM37" s="208"/>
      <c r="SVN37" s="80"/>
      <c r="SVO37" s="209"/>
      <c r="SVP37" s="207"/>
      <c r="SVQ37" s="207"/>
      <c r="SVR37" s="77"/>
      <c r="SVS37" s="210"/>
      <c r="SVT37" s="207"/>
      <c r="SVU37" s="207"/>
      <c r="SVV37" s="211"/>
      <c r="SVW37" s="26"/>
      <c r="SVX37" s="26"/>
      <c r="SVY37" s="26"/>
      <c r="SVZ37" s="205"/>
      <c r="SWA37" s="24"/>
      <c r="SWB37" s="36"/>
      <c r="SWC37" s="24"/>
      <c r="SWD37" s="212"/>
      <c r="SWE37" s="205"/>
      <c r="SWF37" s="24"/>
      <c r="SWG37" s="6"/>
      <c r="SWH37" s="6"/>
      <c r="SWI37" s="207"/>
      <c r="SWJ37" s="207"/>
      <c r="SWK37" s="208"/>
      <c r="SWL37" s="80"/>
      <c r="SWM37" s="209"/>
      <c r="SWN37" s="205"/>
      <c r="SWP37" s="207"/>
      <c r="SWQ37" s="207"/>
      <c r="SWR37" s="208"/>
      <c r="SWS37" s="80"/>
      <c r="SWT37" s="209"/>
      <c r="SWU37" s="207"/>
      <c r="SWV37" s="207"/>
      <c r="SWW37" s="77"/>
      <c r="SWX37" s="210"/>
      <c r="SWY37" s="207"/>
      <c r="SWZ37" s="207"/>
      <c r="SXA37" s="211"/>
      <c r="SXB37" s="26"/>
      <c r="SXC37" s="26"/>
      <c r="SXD37" s="26"/>
      <c r="SXE37" s="205"/>
      <c r="SXF37" s="24"/>
      <c r="SXG37" s="36"/>
      <c r="SXH37" s="24"/>
      <c r="SXI37" s="212"/>
      <c r="SXJ37" s="205"/>
      <c r="SXK37" s="24"/>
      <c r="SXL37" s="6"/>
      <c r="SXM37" s="6"/>
      <c r="SXN37" s="207"/>
      <c r="SXO37" s="207"/>
      <c r="SXP37" s="208"/>
      <c r="SXQ37" s="80"/>
      <c r="SXR37" s="209"/>
      <c r="SXS37" s="205"/>
      <c r="SXU37" s="207"/>
      <c r="SXV37" s="207"/>
      <c r="SXW37" s="208"/>
      <c r="SXX37" s="80"/>
      <c r="SXY37" s="209"/>
      <c r="SXZ37" s="207"/>
      <c r="SYA37" s="207"/>
      <c r="SYB37" s="77"/>
      <c r="SYC37" s="210"/>
      <c r="SYD37" s="207"/>
      <c r="SYE37" s="207"/>
      <c r="SYF37" s="211"/>
      <c r="SYG37" s="26"/>
      <c r="SYH37" s="26"/>
      <c r="SYI37" s="26"/>
      <c r="SYJ37" s="205"/>
      <c r="SYK37" s="24"/>
      <c r="SYL37" s="36"/>
      <c r="SYM37" s="24"/>
      <c r="SYN37" s="212"/>
      <c r="SYO37" s="205"/>
      <c r="SYP37" s="24"/>
      <c r="SYQ37" s="6"/>
      <c r="SYR37" s="6"/>
      <c r="SYS37" s="207"/>
      <c r="SYT37" s="207"/>
      <c r="SYU37" s="208"/>
      <c r="SYV37" s="80"/>
      <c r="SYW37" s="209"/>
      <c r="SYX37" s="205"/>
      <c r="SYZ37" s="207"/>
      <c r="SZA37" s="207"/>
      <c r="SZB37" s="208"/>
      <c r="SZC37" s="80"/>
      <c r="SZD37" s="209"/>
      <c r="SZE37" s="207"/>
      <c r="SZF37" s="207"/>
      <c r="SZG37" s="77"/>
      <c r="SZH37" s="210"/>
      <c r="SZI37" s="207"/>
      <c r="SZJ37" s="207"/>
      <c r="SZK37" s="211"/>
      <c r="SZL37" s="26"/>
      <c r="SZM37" s="26"/>
      <c r="SZN37" s="26"/>
      <c r="SZO37" s="205"/>
      <c r="SZP37" s="24"/>
      <c r="SZQ37" s="36"/>
      <c r="SZR37" s="24"/>
      <c r="SZS37" s="212"/>
      <c r="SZT37" s="205"/>
      <c r="SZU37" s="24"/>
      <c r="SZV37" s="6"/>
      <c r="SZW37" s="6"/>
      <c r="SZX37" s="207"/>
      <c r="SZY37" s="207"/>
      <c r="SZZ37" s="208"/>
      <c r="TAA37" s="80"/>
      <c r="TAB37" s="209"/>
      <c r="TAC37" s="205"/>
      <c r="TAE37" s="207"/>
      <c r="TAF37" s="207"/>
      <c r="TAG37" s="208"/>
      <c r="TAH37" s="80"/>
      <c r="TAI37" s="209"/>
      <c r="TAJ37" s="207"/>
      <c r="TAK37" s="207"/>
      <c r="TAL37" s="77"/>
      <c r="TAM37" s="210"/>
      <c r="TAN37" s="207"/>
      <c r="TAO37" s="207"/>
      <c r="TAP37" s="211"/>
      <c r="TAQ37" s="26"/>
      <c r="TAR37" s="26"/>
      <c r="TAS37" s="26"/>
      <c r="TAT37" s="205"/>
      <c r="TAU37" s="24"/>
      <c r="TAV37" s="36"/>
      <c r="TAW37" s="24"/>
      <c r="TAX37" s="212"/>
      <c r="TAY37" s="205"/>
      <c r="TAZ37" s="24"/>
      <c r="TBA37" s="6"/>
      <c r="TBB37" s="6"/>
      <c r="TBC37" s="207"/>
      <c r="TBD37" s="207"/>
      <c r="TBE37" s="208"/>
      <c r="TBF37" s="80"/>
      <c r="TBG37" s="209"/>
      <c r="TBH37" s="205"/>
      <c r="TBJ37" s="207"/>
      <c r="TBK37" s="207"/>
      <c r="TBL37" s="208"/>
      <c r="TBM37" s="80"/>
      <c r="TBN37" s="209"/>
      <c r="TBO37" s="207"/>
      <c r="TBP37" s="207"/>
      <c r="TBQ37" s="77"/>
      <c r="TBR37" s="210"/>
      <c r="TBS37" s="207"/>
      <c r="TBT37" s="207"/>
      <c r="TBU37" s="211"/>
      <c r="TBV37" s="26"/>
      <c r="TBW37" s="26"/>
      <c r="TBX37" s="26"/>
      <c r="TBY37" s="205"/>
      <c r="TBZ37" s="24"/>
      <c r="TCA37" s="36"/>
      <c r="TCB37" s="24"/>
      <c r="TCC37" s="212"/>
      <c r="TCD37" s="205"/>
      <c r="TCE37" s="24"/>
      <c r="TCF37" s="6"/>
      <c r="TCG37" s="6"/>
      <c r="TCH37" s="207"/>
      <c r="TCI37" s="207"/>
      <c r="TCJ37" s="208"/>
      <c r="TCK37" s="80"/>
      <c r="TCL37" s="209"/>
      <c r="TCM37" s="205"/>
      <c r="TCO37" s="207"/>
      <c r="TCP37" s="207"/>
      <c r="TCQ37" s="208"/>
      <c r="TCR37" s="80"/>
      <c r="TCS37" s="209"/>
      <c r="TCT37" s="207"/>
      <c r="TCU37" s="207"/>
      <c r="TCV37" s="77"/>
      <c r="TCW37" s="210"/>
      <c r="TCX37" s="207"/>
      <c r="TCY37" s="207"/>
      <c r="TCZ37" s="211"/>
      <c r="TDA37" s="26"/>
      <c r="TDB37" s="26"/>
      <c r="TDC37" s="26"/>
      <c r="TDD37" s="205"/>
      <c r="TDE37" s="24"/>
      <c r="TDF37" s="36"/>
      <c r="TDG37" s="24"/>
      <c r="TDH37" s="212"/>
      <c r="TDI37" s="205"/>
      <c r="TDJ37" s="24"/>
      <c r="TDK37" s="6"/>
      <c r="TDL37" s="6"/>
      <c r="TDM37" s="207"/>
      <c r="TDN37" s="207"/>
      <c r="TDO37" s="208"/>
      <c r="TDP37" s="80"/>
      <c r="TDQ37" s="209"/>
      <c r="TDR37" s="205"/>
      <c r="TDT37" s="207"/>
      <c r="TDU37" s="207"/>
      <c r="TDV37" s="208"/>
      <c r="TDW37" s="80"/>
      <c r="TDX37" s="209"/>
      <c r="TDY37" s="207"/>
      <c r="TDZ37" s="207"/>
      <c r="TEA37" s="77"/>
      <c r="TEB37" s="210"/>
      <c r="TEC37" s="207"/>
      <c r="TED37" s="207"/>
      <c r="TEE37" s="211"/>
      <c r="TEF37" s="26"/>
      <c r="TEG37" s="26"/>
      <c r="TEH37" s="26"/>
      <c r="TEI37" s="205"/>
      <c r="TEJ37" s="24"/>
      <c r="TEK37" s="36"/>
      <c r="TEL37" s="24"/>
      <c r="TEM37" s="212"/>
      <c r="TEN37" s="205"/>
      <c r="TEO37" s="24"/>
      <c r="TEP37" s="6"/>
      <c r="TEQ37" s="6"/>
      <c r="TER37" s="207"/>
      <c r="TES37" s="207"/>
      <c r="TET37" s="208"/>
      <c r="TEU37" s="80"/>
      <c r="TEV37" s="209"/>
      <c r="TEW37" s="205"/>
      <c r="TEY37" s="207"/>
      <c r="TEZ37" s="207"/>
      <c r="TFA37" s="208"/>
      <c r="TFB37" s="80"/>
      <c r="TFC37" s="209"/>
      <c r="TFD37" s="207"/>
      <c r="TFE37" s="207"/>
      <c r="TFF37" s="77"/>
      <c r="TFG37" s="210"/>
      <c r="TFH37" s="207"/>
      <c r="TFI37" s="207"/>
      <c r="TFJ37" s="211"/>
      <c r="TFK37" s="26"/>
      <c r="TFL37" s="26"/>
      <c r="TFM37" s="26"/>
      <c r="TFN37" s="205"/>
      <c r="TFO37" s="24"/>
      <c r="TFP37" s="36"/>
      <c r="TFQ37" s="24"/>
      <c r="TFR37" s="212"/>
      <c r="TFS37" s="205"/>
      <c r="TFT37" s="24"/>
      <c r="TFU37" s="6"/>
      <c r="TFV37" s="6"/>
      <c r="TFW37" s="207"/>
      <c r="TFX37" s="207"/>
      <c r="TFY37" s="208"/>
      <c r="TFZ37" s="80"/>
      <c r="TGA37" s="209"/>
      <c r="TGB37" s="205"/>
      <c r="TGD37" s="207"/>
      <c r="TGE37" s="207"/>
      <c r="TGF37" s="208"/>
      <c r="TGG37" s="80"/>
      <c r="TGH37" s="209"/>
      <c r="TGI37" s="207"/>
      <c r="TGJ37" s="207"/>
      <c r="TGK37" s="77"/>
      <c r="TGL37" s="210"/>
      <c r="TGM37" s="207"/>
      <c r="TGN37" s="207"/>
      <c r="TGO37" s="211"/>
      <c r="TGP37" s="26"/>
      <c r="TGQ37" s="26"/>
      <c r="TGR37" s="26"/>
      <c r="TGS37" s="205"/>
      <c r="TGT37" s="24"/>
      <c r="TGU37" s="36"/>
      <c r="TGV37" s="24"/>
      <c r="TGW37" s="212"/>
      <c r="TGX37" s="205"/>
      <c r="TGY37" s="24"/>
      <c r="TGZ37" s="6"/>
      <c r="THA37" s="6"/>
      <c r="THB37" s="207"/>
      <c r="THC37" s="207"/>
      <c r="THD37" s="208"/>
      <c r="THE37" s="80"/>
      <c r="THF37" s="209"/>
      <c r="THG37" s="205"/>
      <c r="THI37" s="207"/>
      <c r="THJ37" s="207"/>
      <c r="THK37" s="208"/>
      <c r="THL37" s="80"/>
      <c r="THM37" s="209"/>
      <c r="THN37" s="207"/>
      <c r="THO37" s="207"/>
      <c r="THP37" s="77"/>
      <c r="THQ37" s="210"/>
      <c r="THR37" s="207"/>
      <c r="THS37" s="207"/>
      <c r="THT37" s="211"/>
      <c r="THU37" s="26"/>
      <c r="THV37" s="26"/>
      <c r="THW37" s="26"/>
      <c r="THX37" s="205"/>
      <c r="THY37" s="24"/>
      <c r="THZ37" s="36"/>
      <c r="TIA37" s="24"/>
      <c r="TIB37" s="212"/>
      <c r="TIC37" s="205"/>
      <c r="TID37" s="24"/>
      <c r="TIE37" s="6"/>
      <c r="TIF37" s="6"/>
      <c r="TIG37" s="207"/>
      <c r="TIH37" s="207"/>
      <c r="TII37" s="208"/>
      <c r="TIJ37" s="80"/>
      <c r="TIK37" s="209"/>
      <c r="TIL37" s="205"/>
      <c r="TIN37" s="207"/>
      <c r="TIO37" s="207"/>
      <c r="TIP37" s="208"/>
      <c r="TIQ37" s="80"/>
      <c r="TIR37" s="209"/>
      <c r="TIS37" s="207"/>
      <c r="TIT37" s="207"/>
      <c r="TIU37" s="77"/>
      <c r="TIV37" s="210"/>
      <c r="TIW37" s="207"/>
      <c r="TIX37" s="207"/>
      <c r="TIY37" s="211"/>
      <c r="TIZ37" s="26"/>
      <c r="TJA37" s="26"/>
      <c r="TJB37" s="26"/>
      <c r="TJC37" s="205"/>
      <c r="TJD37" s="24"/>
      <c r="TJE37" s="36"/>
      <c r="TJF37" s="24"/>
      <c r="TJG37" s="212"/>
      <c r="TJH37" s="205"/>
      <c r="TJI37" s="24"/>
      <c r="TJJ37" s="6"/>
      <c r="TJK37" s="6"/>
      <c r="TJL37" s="207"/>
      <c r="TJM37" s="207"/>
      <c r="TJN37" s="208"/>
      <c r="TJO37" s="80"/>
      <c r="TJP37" s="209"/>
      <c r="TJQ37" s="205"/>
      <c r="TJS37" s="207"/>
      <c r="TJT37" s="207"/>
      <c r="TJU37" s="208"/>
      <c r="TJV37" s="80"/>
      <c r="TJW37" s="209"/>
      <c r="TJX37" s="207"/>
      <c r="TJY37" s="207"/>
      <c r="TJZ37" s="77"/>
      <c r="TKA37" s="210"/>
      <c r="TKB37" s="207"/>
      <c r="TKC37" s="207"/>
      <c r="TKD37" s="211"/>
      <c r="TKE37" s="26"/>
      <c r="TKF37" s="26"/>
      <c r="TKG37" s="26"/>
      <c r="TKH37" s="205"/>
      <c r="TKI37" s="24"/>
      <c r="TKJ37" s="36"/>
      <c r="TKK37" s="24"/>
      <c r="TKL37" s="212"/>
      <c r="TKM37" s="205"/>
      <c r="TKN37" s="24"/>
      <c r="TKO37" s="6"/>
      <c r="TKP37" s="6"/>
      <c r="TKQ37" s="207"/>
      <c r="TKR37" s="207"/>
      <c r="TKS37" s="208"/>
      <c r="TKT37" s="80"/>
      <c r="TKU37" s="209"/>
      <c r="TKV37" s="205"/>
      <c r="TKX37" s="207"/>
      <c r="TKY37" s="207"/>
      <c r="TKZ37" s="208"/>
      <c r="TLA37" s="80"/>
      <c r="TLB37" s="209"/>
      <c r="TLC37" s="207"/>
      <c r="TLD37" s="207"/>
      <c r="TLE37" s="77"/>
      <c r="TLF37" s="210"/>
      <c r="TLG37" s="207"/>
      <c r="TLH37" s="207"/>
      <c r="TLI37" s="211"/>
      <c r="TLJ37" s="26"/>
      <c r="TLK37" s="26"/>
      <c r="TLL37" s="26"/>
      <c r="TLM37" s="205"/>
      <c r="TLN37" s="24"/>
      <c r="TLO37" s="36"/>
      <c r="TLP37" s="24"/>
      <c r="TLQ37" s="212"/>
      <c r="TLR37" s="205"/>
      <c r="TLS37" s="24"/>
      <c r="TLT37" s="6"/>
      <c r="TLU37" s="6"/>
      <c r="TLV37" s="207"/>
      <c r="TLW37" s="207"/>
      <c r="TLX37" s="208"/>
      <c r="TLY37" s="80"/>
      <c r="TLZ37" s="209"/>
      <c r="TMA37" s="205"/>
      <c r="TMC37" s="207"/>
      <c r="TMD37" s="207"/>
      <c r="TME37" s="208"/>
      <c r="TMF37" s="80"/>
      <c r="TMG37" s="209"/>
      <c r="TMH37" s="207"/>
      <c r="TMI37" s="207"/>
      <c r="TMJ37" s="77"/>
      <c r="TMK37" s="210"/>
      <c r="TML37" s="207"/>
      <c r="TMM37" s="207"/>
      <c r="TMN37" s="211"/>
      <c r="TMO37" s="26"/>
      <c r="TMP37" s="26"/>
      <c r="TMQ37" s="26"/>
      <c r="TMR37" s="205"/>
      <c r="TMS37" s="24"/>
      <c r="TMT37" s="36"/>
      <c r="TMU37" s="24"/>
      <c r="TMV37" s="212"/>
      <c r="TMW37" s="205"/>
      <c r="TMX37" s="24"/>
      <c r="TMY37" s="6"/>
      <c r="TMZ37" s="6"/>
      <c r="TNA37" s="207"/>
      <c r="TNB37" s="207"/>
      <c r="TNC37" s="208"/>
      <c r="TND37" s="80"/>
      <c r="TNE37" s="209"/>
      <c r="TNF37" s="205"/>
      <c r="TNH37" s="207"/>
      <c r="TNI37" s="207"/>
      <c r="TNJ37" s="208"/>
      <c r="TNK37" s="80"/>
      <c r="TNL37" s="209"/>
      <c r="TNM37" s="207"/>
      <c r="TNN37" s="207"/>
      <c r="TNO37" s="77"/>
      <c r="TNP37" s="210"/>
      <c r="TNQ37" s="207"/>
      <c r="TNR37" s="207"/>
      <c r="TNS37" s="211"/>
      <c r="TNT37" s="26"/>
      <c r="TNU37" s="26"/>
      <c r="TNV37" s="26"/>
      <c r="TNW37" s="205"/>
      <c r="TNX37" s="24"/>
      <c r="TNY37" s="36"/>
      <c r="TNZ37" s="24"/>
      <c r="TOA37" s="212"/>
      <c r="TOB37" s="205"/>
      <c r="TOC37" s="24"/>
      <c r="TOD37" s="6"/>
      <c r="TOE37" s="6"/>
      <c r="TOF37" s="207"/>
      <c r="TOG37" s="207"/>
      <c r="TOH37" s="208"/>
      <c r="TOI37" s="80"/>
      <c r="TOJ37" s="209"/>
      <c r="TOK37" s="205"/>
      <c r="TOM37" s="207"/>
      <c r="TON37" s="207"/>
      <c r="TOO37" s="208"/>
      <c r="TOP37" s="80"/>
      <c r="TOQ37" s="209"/>
      <c r="TOR37" s="207"/>
      <c r="TOS37" s="207"/>
      <c r="TOT37" s="77"/>
      <c r="TOU37" s="210"/>
      <c r="TOV37" s="207"/>
      <c r="TOW37" s="207"/>
      <c r="TOX37" s="211"/>
      <c r="TOY37" s="26"/>
      <c r="TOZ37" s="26"/>
      <c r="TPA37" s="26"/>
      <c r="TPB37" s="205"/>
      <c r="TPC37" s="24"/>
      <c r="TPD37" s="36"/>
      <c r="TPE37" s="24"/>
      <c r="TPF37" s="212"/>
      <c r="TPG37" s="205"/>
      <c r="TPH37" s="24"/>
      <c r="TPI37" s="6"/>
      <c r="TPJ37" s="6"/>
      <c r="TPK37" s="207"/>
      <c r="TPL37" s="207"/>
      <c r="TPM37" s="208"/>
      <c r="TPN37" s="80"/>
      <c r="TPO37" s="209"/>
      <c r="TPP37" s="205"/>
      <c r="TPR37" s="207"/>
      <c r="TPS37" s="207"/>
      <c r="TPT37" s="208"/>
      <c r="TPU37" s="80"/>
      <c r="TPV37" s="209"/>
      <c r="TPW37" s="207"/>
      <c r="TPX37" s="207"/>
      <c r="TPY37" s="77"/>
      <c r="TPZ37" s="210"/>
      <c r="TQA37" s="207"/>
      <c r="TQB37" s="207"/>
      <c r="TQC37" s="211"/>
      <c r="TQD37" s="26"/>
      <c r="TQE37" s="26"/>
      <c r="TQF37" s="26"/>
      <c r="TQG37" s="205"/>
      <c r="TQH37" s="24"/>
      <c r="TQI37" s="36"/>
      <c r="TQJ37" s="24"/>
      <c r="TQK37" s="212"/>
      <c r="TQL37" s="205"/>
      <c r="TQM37" s="24"/>
      <c r="TQN37" s="6"/>
      <c r="TQO37" s="6"/>
      <c r="TQP37" s="207"/>
      <c r="TQQ37" s="207"/>
      <c r="TQR37" s="208"/>
      <c r="TQS37" s="80"/>
      <c r="TQT37" s="209"/>
      <c r="TQU37" s="205"/>
      <c r="TQW37" s="207"/>
      <c r="TQX37" s="207"/>
      <c r="TQY37" s="208"/>
      <c r="TQZ37" s="80"/>
      <c r="TRA37" s="209"/>
      <c r="TRB37" s="207"/>
      <c r="TRC37" s="207"/>
      <c r="TRD37" s="77"/>
      <c r="TRE37" s="210"/>
      <c r="TRF37" s="207"/>
      <c r="TRG37" s="207"/>
      <c r="TRH37" s="211"/>
      <c r="TRI37" s="26"/>
      <c r="TRJ37" s="26"/>
      <c r="TRK37" s="26"/>
      <c r="TRL37" s="205"/>
      <c r="TRM37" s="24"/>
      <c r="TRN37" s="36"/>
      <c r="TRO37" s="24"/>
      <c r="TRP37" s="212"/>
      <c r="TRQ37" s="205"/>
      <c r="TRR37" s="24"/>
      <c r="TRS37" s="6"/>
      <c r="TRT37" s="6"/>
      <c r="TRU37" s="207"/>
      <c r="TRV37" s="207"/>
      <c r="TRW37" s="208"/>
      <c r="TRX37" s="80"/>
      <c r="TRY37" s="209"/>
      <c r="TRZ37" s="205"/>
      <c r="TSB37" s="207"/>
      <c r="TSC37" s="207"/>
      <c r="TSD37" s="208"/>
      <c r="TSE37" s="80"/>
      <c r="TSF37" s="209"/>
      <c r="TSG37" s="207"/>
      <c r="TSH37" s="207"/>
      <c r="TSI37" s="77"/>
      <c r="TSJ37" s="210"/>
      <c r="TSK37" s="207"/>
      <c r="TSL37" s="207"/>
      <c r="TSM37" s="211"/>
      <c r="TSN37" s="26"/>
      <c r="TSO37" s="26"/>
      <c r="TSP37" s="26"/>
      <c r="TSQ37" s="205"/>
      <c r="TSR37" s="24"/>
      <c r="TSS37" s="36"/>
      <c r="TST37" s="24"/>
      <c r="TSU37" s="212"/>
      <c r="TSV37" s="205"/>
      <c r="TSW37" s="24"/>
      <c r="TSX37" s="6"/>
      <c r="TSY37" s="6"/>
      <c r="TSZ37" s="207"/>
      <c r="TTA37" s="207"/>
      <c r="TTB37" s="208"/>
      <c r="TTC37" s="80"/>
      <c r="TTD37" s="209"/>
      <c r="TTE37" s="205"/>
      <c r="TTG37" s="207"/>
      <c r="TTH37" s="207"/>
      <c r="TTI37" s="208"/>
      <c r="TTJ37" s="80"/>
      <c r="TTK37" s="209"/>
      <c r="TTL37" s="207"/>
      <c r="TTM37" s="207"/>
      <c r="TTN37" s="77"/>
      <c r="TTO37" s="210"/>
      <c r="TTP37" s="207"/>
      <c r="TTQ37" s="207"/>
      <c r="TTR37" s="211"/>
      <c r="TTS37" s="26"/>
      <c r="TTT37" s="26"/>
      <c r="TTU37" s="26"/>
      <c r="TTV37" s="205"/>
      <c r="TTW37" s="24"/>
      <c r="TTX37" s="36"/>
      <c r="TTY37" s="24"/>
      <c r="TTZ37" s="212"/>
      <c r="TUA37" s="205"/>
      <c r="TUB37" s="24"/>
      <c r="TUC37" s="6"/>
      <c r="TUD37" s="6"/>
      <c r="TUE37" s="207"/>
      <c r="TUF37" s="207"/>
      <c r="TUG37" s="208"/>
      <c r="TUH37" s="80"/>
      <c r="TUI37" s="209"/>
      <c r="TUJ37" s="205"/>
      <c r="TUL37" s="207"/>
      <c r="TUM37" s="207"/>
      <c r="TUN37" s="208"/>
      <c r="TUO37" s="80"/>
      <c r="TUP37" s="209"/>
      <c r="TUQ37" s="207"/>
      <c r="TUR37" s="207"/>
      <c r="TUS37" s="77"/>
      <c r="TUT37" s="210"/>
      <c r="TUU37" s="207"/>
      <c r="TUV37" s="207"/>
      <c r="TUW37" s="211"/>
      <c r="TUX37" s="26"/>
      <c r="TUY37" s="26"/>
      <c r="TUZ37" s="26"/>
      <c r="TVA37" s="205"/>
      <c r="TVB37" s="24"/>
      <c r="TVC37" s="36"/>
      <c r="TVD37" s="24"/>
      <c r="TVE37" s="212"/>
      <c r="TVF37" s="205"/>
      <c r="TVG37" s="24"/>
      <c r="TVH37" s="6"/>
      <c r="TVI37" s="6"/>
      <c r="TVJ37" s="207"/>
      <c r="TVK37" s="207"/>
      <c r="TVL37" s="208"/>
      <c r="TVM37" s="80"/>
      <c r="TVN37" s="209"/>
      <c r="TVO37" s="205"/>
      <c r="TVQ37" s="207"/>
      <c r="TVR37" s="207"/>
      <c r="TVS37" s="208"/>
      <c r="TVT37" s="80"/>
      <c r="TVU37" s="209"/>
      <c r="TVV37" s="207"/>
      <c r="TVW37" s="207"/>
      <c r="TVX37" s="77"/>
      <c r="TVY37" s="210"/>
      <c r="TVZ37" s="207"/>
      <c r="TWA37" s="207"/>
      <c r="TWB37" s="211"/>
      <c r="TWC37" s="26"/>
      <c r="TWD37" s="26"/>
      <c r="TWE37" s="26"/>
      <c r="TWF37" s="205"/>
      <c r="TWG37" s="24"/>
      <c r="TWH37" s="36"/>
      <c r="TWI37" s="24"/>
      <c r="TWJ37" s="212"/>
      <c r="TWK37" s="205"/>
      <c r="TWL37" s="24"/>
      <c r="TWM37" s="6"/>
      <c r="TWN37" s="6"/>
      <c r="TWO37" s="207"/>
      <c r="TWP37" s="207"/>
      <c r="TWQ37" s="208"/>
      <c r="TWR37" s="80"/>
      <c r="TWS37" s="209"/>
      <c r="TWT37" s="205"/>
      <c r="TWV37" s="207"/>
      <c r="TWW37" s="207"/>
      <c r="TWX37" s="208"/>
      <c r="TWY37" s="80"/>
      <c r="TWZ37" s="209"/>
      <c r="TXA37" s="207"/>
      <c r="TXB37" s="207"/>
      <c r="TXC37" s="77"/>
      <c r="TXD37" s="210"/>
      <c r="TXE37" s="207"/>
      <c r="TXF37" s="207"/>
      <c r="TXG37" s="211"/>
      <c r="TXH37" s="26"/>
      <c r="TXI37" s="26"/>
      <c r="TXJ37" s="26"/>
      <c r="TXK37" s="205"/>
      <c r="TXL37" s="24"/>
      <c r="TXM37" s="36"/>
      <c r="TXN37" s="24"/>
      <c r="TXO37" s="212"/>
      <c r="TXP37" s="205"/>
      <c r="TXQ37" s="24"/>
      <c r="TXR37" s="6"/>
      <c r="TXS37" s="6"/>
      <c r="TXT37" s="207"/>
      <c r="TXU37" s="207"/>
      <c r="TXV37" s="208"/>
      <c r="TXW37" s="80"/>
      <c r="TXX37" s="209"/>
      <c r="TXY37" s="205"/>
      <c r="TYA37" s="207"/>
      <c r="TYB37" s="207"/>
      <c r="TYC37" s="208"/>
      <c r="TYD37" s="80"/>
      <c r="TYE37" s="209"/>
      <c r="TYF37" s="207"/>
      <c r="TYG37" s="207"/>
      <c r="TYH37" s="77"/>
      <c r="TYI37" s="210"/>
      <c r="TYJ37" s="207"/>
      <c r="TYK37" s="207"/>
      <c r="TYL37" s="211"/>
      <c r="TYM37" s="26"/>
      <c r="TYN37" s="26"/>
      <c r="TYO37" s="26"/>
      <c r="TYP37" s="205"/>
      <c r="TYQ37" s="24"/>
      <c r="TYR37" s="36"/>
      <c r="TYS37" s="24"/>
      <c r="TYT37" s="212"/>
      <c r="TYU37" s="205"/>
      <c r="TYV37" s="24"/>
      <c r="TYW37" s="6"/>
      <c r="TYX37" s="6"/>
      <c r="TYY37" s="207"/>
      <c r="TYZ37" s="207"/>
      <c r="TZA37" s="208"/>
      <c r="TZB37" s="80"/>
      <c r="TZC37" s="209"/>
      <c r="TZD37" s="205"/>
      <c r="TZF37" s="207"/>
      <c r="TZG37" s="207"/>
      <c r="TZH37" s="208"/>
      <c r="TZI37" s="80"/>
      <c r="TZJ37" s="209"/>
      <c r="TZK37" s="207"/>
      <c r="TZL37" s="207"/>
      <c r="TZM37" s="77"/>
      <c r="TZN37" s="210"/>
      <c r="TZO37" s="207"/>
      <c r="TZP37" s="207"/>
      <c r="TZQ37" s="211"/>
      <c r="TZR37" s="26"/>
      <c r="TZS37" s="26"/>
      <c r="TZT37" s="26"/>
      <c r="TZU37" s="205"/>
      <c r="TZV37" s="24"/>
      <c r="TZW37" s="36"/>
      <c r="TZX37" s="24"/>
      <c r="TZY37" s="212"/>
      <c r="TZZ37" s="205"/>
      <c r="UAA37" s="24"/>
      <c r="UAB37" s="6"/>
      <c r="UAC37" s="6"/>
      <c r="UAD37" s="207"/>
      <c r="UAE37" s="207"/>
      <c r="UAF37" s="208"/>
      <c r="UAG37" s="80"/>
      <c r="UAH37" s="209"/>
      <c r="UAI37" s="205"/>
      <c r="UAK37" s="207"/>
      <c r="UAL37" s="207"/>
      <c r="UAM37" s="208"/>
      <c r="UAN37" s="80"/>
      <c r="UAO37" s="209"/>
      <c r="UAP37" s="207"/>
      <c r="UAQ37" s="207"/>
      <c r="UAR37" s="77"/>
      <c r="UAS37" s="210"/>
      <c r="UAT37" s="207"/>
      <c r="UAU37" s="207"/>
      <c r="UAV37" s="211"/>
      <c r="UAW37" s="26"/>
      <c r="UAX37" s="26"/>
      <c r="UAY37" s="26"/>
      <c r="UAZ37" s="205"/>
      <c r="UBA37" s="24"/>
      <c r="UBB37" s="36"/>
      <c r="UBC37" s="24"/>
      <c r="UBD37" s="212"/>
      <c r="UBE37" s="205"/>
      <c r="UBF37" s="24"/>
      <c r="UBG37" s="6"/>
      <c r="UBH37" s="6"/>
      <c r="UBI37" s="207"/>
      <c r="UBJ37" s="207"/>
      <c r="UBK37" s="208"/>
      <c r="UBL37" s="80"/>
      <c r="UBM37" s="209"/>
      <c r="UBN37" s="205"/>
      <c r="UBP37" s="207"/>
      <c r="UBQ37" s="207"/>
      <c r="UBR37" s="208"/>
      <c r="UBS37" s="80"/>
      <c r="UBT37" s="209"/>
      <c r="UBU37" s="207"/>
      <c r="UBV37" s="207"/>
      <c r="UBW37" s="77"/>
      <c r="UBX37" s="210"/>
      <c r="UBY37" s="207"/>
      <c r="UBZ37" s="207"/>
      <c r="UCA37" s="211"/>
      <c r="UCB37" s="26"/>
      <c r="UCC37" s="26"/>
      <c r="UCD37" s="26"/>
      <c r="UCE37" s="205"/>
      <c r="UCF37" s="24"/>
      <c r="UCG37" s="36"/>
      <c r="UCH37" s="24"/>
      <c r="UCI37" s="212"/>
      <c r="UCJ37" s="205"/>
      <c r="UCK37" s="24"/>
      <c r="UCL37" s="6"/>
      <c r="UCM37" s="6"/>
      <c r="UCN37" s="207"/>
      <c r="UCO37" s="207"/>
      <c r="UCP37" s="208"/>
      <c r="UCQ37" s="80"/>
      <c r="UCR37" s="209"/>
      <c r="UCS37" s="205"/>
      <c r="UCU37" s="207"/>
      <c r="UCV37" s="207"/>
      <c r="UCW37" s="208"/>
      <c r="UCX37" s="80"/>
      <c r="UCY37" s="209"/>
      <c r="UCZ37" s="207"/>
      <c r="UDA37" s="207"/>
      <c r="UDB37" s="77"/>
      <c r="UDC37" s="210"/>
      <c r="UDD37" s="207"/>
      <c r="UDE37" s="207"/>
      <c r="UDF37" s="211"/>
      <c r="UDG37" s="26"/>
      <c r="UDH37" s="26"/>
      <c r="UDI37" s="26"/>
      <c r="UDJ37" s="205"/>
      <c r="UDK37" s="24"/>
      <c r="UDL37" s="36"/>
      <c r="UDM37" s="24"/>
      <c r="UDN37" s="212"/>
      <c r="UDO37" s="205"/>
      <c r="UDP37" s="24"/>
      <c r="UDQ37" s="6"/>
      <c r="UDR37" s="6"/>
      <c r="UDS37" s="207"/>
      <c r="UDT37" s="207"/>
      <c r="UDU37" s="208"/>
      <c r="UDV37" s="80"/>
      <c r="UDW37" s="209"/>
      <c r="UDX37" s="205"/>
      <c r="UDZ37" s="207"/>
      <c r="UEA37" s="207"/>
      <c r="UEB37" s="208"/>
      <c r="UEC37" s="80"/>
      <c r="UED37" s="209"/>
      <c r="UEE37" s="207"/>
      <c r="UEF37" s="207"/>
      <c r="UEG37" s="77"/>
      <c r="UEH37" s="210"/>
      <c r="UEI37" s="207"/>
      <c r="UEJ37" s="207"/>
      <c r="UEK37" s="211"/>
      <c r="UEL37" s="26"/>
      <c r="UEM37" s="26"/>
      <c r="UEN37" s="26"/>
      <c r="UEO37" s="205"/>
      <c r="UEP37" s="24"/>
      <c r="UEQ37" s="36"/>
      <c r="UER37" s="24"/>
      <c r="UES37" s="212"/>
      <c r="UET37" s="205"/>
      <c r="UEU37" s="24"/>
      <c r="UEV37" s="6"/>
      <c r="UEW37" s="6"/>
      <c r="UEX37" s="207"/>
      <c r="UEY37" s="207"/>
      <c r="UEZ37" s="208"/>
      <c r="UFA37" s="80"/>
      <c r="UFB37" s="209"/>
      <c r="UFC37" s="205"/>
      <c r="UFE37" s="207"/>
      <c r="UFF37" s="207"/>
      <c r="UFG37" s="208"/>
      <c r="UFH37" s="80"/>
      <c r="UFI37" s="209"/>
      <c r="UFJ37" s="207"/>
      <c r="UFK37" s="207"/>
      <c r="UFL37" s="77"/>
      <c r="UFM37" s="210"/>
      <c r="UFN37" s="207"/>
      <c r="UFO37" s="207"/>
      <c r="UFP37" s="211"/>
      <c r="UFQ37" s="26"/>
      <c r="UFR37" s="26"/>
      <c r="UFS37" s="26"/>
      <c r="UFT37" s="205"/>
      <c r="UFU37" s="24"/>
      <c r="UFV37" s="36"/>
      <c r="UFW37" s="24"/>
      <c r="UFX37" s="212"/>
      <c r="UFY37" s="205"/>
      <c r="UFZ37" s="24"/>
      <c r="UGA37" s="6"/>
      <c r="UGB37" s="6"/>
      <c r="UGC37" s="207"/>
      <c r="UGD37" s="207"/>
      <c r="UGE37" s="208"/>
      <c r="UGF37" s="80"/>
      <c r="UGG37" s="209"/>
      <c r="UGH37" s="205"/>
      <c r="UGJ37" s="207"/>
      <c r="UGK37" s="207"/>
      <c r="UGL37" s="208"/>
      <c r="UGM37" s="80"/>
      <c r="UGN37" s="209"/>
      <c r="UGO37" s="207"/>
      <c r="UGP37" s="207"/>
      <c r="UGQ37" s="77"/>
      <c r="UGR37" s="210"/>
      <c r="UGS37" s="207"/>
      <c r="UGT37" s="207"/>
      <c r="UGU37" s="211"/>
      <c r="UGV37" s="26"/>
      <c r="UGW37" s="26"/>
      <c r="UGX37" s="26"/>
      <c r="UGY37" s="205"/>
      <c r="UGZ37" s="24"/>
      <c r="UHA37" s="36"/>
      <c r="UHB37" s="24"/>
      <c r="UHC37" s="212"/>
      <c r="UHD37" s="205"/>
      <c r="UHE37" s="24"/>
      <c r="UHF37" s="6"/>
      <c r="UHG37" s="6"/>
      <c r="UHH37" s="207"/>
      <c r="UHI37" s="207"/>
      <c r="UHJ37" s="208"/>
      <c r="UHK37" s="80"/>
      <c r="UHL37" s="209"/>
      <c r="UHM37" s="205"/>
      <c r="UHO37" s="207"/>
      <c r="UHP37" s="207"/>
      <c r="UHQ37" s="208"/>
      <c r="UHR37" s="80"/>
      <c r="UHS37" s="209"/>
      <c r="UHT37" s="207"/>
      <c r="UHU37" s="207"/>
      <c r="UHV37" s="77"/>
      <c r="UHW37" s="210"/>
      <c r="UHX37" s="207"/>
      <c r="UHY37" s="207"/>
      <c r="UHZ37" s="211"/>
      <c r="UIA37" s="26"/>
      <c r="UIB37" s="26"/>
      <c r="UIC37" s="26"/>
      <c r="UID37" s="205"/>
      <c r="UIE37" s="24"/>
      <c r="UIF37" s="36"/>
      <c r="UIG37" s="24"/>
      <c r="UIH37" s="212"/>
      <c r="UII37" s="205"/>
      <c r="UIJ37" s="24"/>
      <c r="UIK37" s="6"/>
      <c r="UIL37" s="6"/>
      <c r="UIM37" s="207"/>
      <c r="UIN37" s="207"/>
      <c r="UIO37" s="208"/>
      <c r="UIP37" s="80"/>
      <c r="UIQ37" s="209"/>
      <c r="UIR37" s="205"/>
      <c r="UIT37" s="207"/>
      <c r="UIU37" s="207"/>
      <c r="UIV37" s="208"/>
      <c r="UIW37" s="80"/>
      <c r="UIX37" s="209"/>
      <c r="UIY37" s="207"/>
      <c r="UIZ37" s="207"/>
      <c r="UJA37" s="77"/>
      <c r="UJB37" s="210"/>
      <c r="UJC37" s="207"/>
      <c r="UJD37" s="207"/>
      <c r="UJE37" s="211"/>
      <c r="UJF37" s="26"/>
      <c r="UJG37" s="26"/>
      <c r="UJH37" s="26"/>
      <c r="UJI37" s="205"/>
      <c r="UJJ37" s="24"/>
      <c r="UJK37" s="36"/>
      <c r="UJL37" s="24"/>
      <c r="UJM37" s="212"/>
      <c r="UJN37" s="205"/>
      <c r="UJO37" s="24"/>
      <c r="UJP37" s="6"/>
      <c r="UJQ37" s="6"/>
      <c r="UJR37" s="207"/>
      <c r="UJS37" s="207"/>
      <c r="UJT37" s="208"/>
      <c r="UJU37" s="80"/>
      <c r="UJV37" s="209"/>
      <c r="UJW37" s="205"/>
      <c r="UJY37" s="207"/>
      <c r="UJZ37" s="207"/>
      <c r="UKA37" s="208"/>
      <c r="UKB37" s="80"/>
      <c r="UKC37" s="209"/>
      <c r="UKD37" s="207"/>
      <c r="UKE37" s="207"/>
      <c r="UKF37" s="77"/>
      <c r="UKG37" s="210"/>
      <c r="UKH37" s="207"/>
      <c r="UKI37" s="207"/>
      <c r="UKJ37" s="211"/>
      <c r="UKK37" s="26"/>
      <c r="UKL37" s="26"/>
      <c r="UKM37" s="26"/>
      <c r="UKN37" s="205"/>
      <c r="UKO37" s="24"/>
      <c r="UKP37" s="36"/>
      <c r="UKQ37" s="24"/>
      <c r="UKR37" s="212"/>
      <c r="UKS37" s="205"/>
      <c r="UKT37" s="24"/>
      <c r="UKU37" s="6"/>
      <c r="UKV37" s="6"/>
      <c r="UKW37" s="207"/>
      <c r="UKX37" s="207"/>
      <c r="UKY37" s="208"/>
      <c r="UKZ37" s="80"/>
      <c r="ULA37" s="209"/>
      <c r="ULB37" s="205"/>
      <c r="ULD37" s="207"/>
      <c r="ULE37" s="207"/>
      <c r="ULF37" s="208"/>
      <c r="ULG37" s="80"/>
      <c r="ULH37" s="209"/>
      <c r="ULI37" s="207"/>
      <c r="ULJ37" s="207"/>
      <c r="ULK37" s="77"/>
      <c r="ULL37" s="210"/>
      <c r="ULM37" s="207"/>
      <c r="ULN37" s="207"/>
      <c r="ULO37" s="211"/>
      <c r="ULP37" s="26"/>
      <c r="ULQ37" s="26"/>
      <c r="ULR37" s="26"/>
      <c r="ULS37" s="205"/>
      <c r="ULT37" s="24"/>
      <c r="ULU37" s="36"/>
      <c r="ULV37" s="24"/>
      <c r="ULW37" s="212"/>
      <c r="ULX37" s="205"/>
      <c r="ULY37" s="24"/>
      <c r="ULZ37" s="6"/>
      <c r="UMA37" s="6"/>
      <c r="UMB37" s="207"/>
      <c r="UMC37" s="207"/>
      <c r="UMD37" s="208"/>
      <c r="UME37" s="80"/>
      <c r="UMF37" s="209"/>
      <c r="UMG37" s="205"/>
      <c r="UMI37" s="207"/>
      <c r="UMJ37" s="207"/>
      <c r="UMK37" s="208"/>
      <c r="UML37" s="80"/>
      <c r="UMM37" s="209"/>
      <c r="UMN37" s="207"/>
      <c r="UMO37" s="207"/>
      <c r="UMP37" s="77"/>
      <c r="UMQ37" s="210"/>
      <c r="UMR37" s="207"/>
      <c r="UMS37" s="207"/>
      <c r="UMT37" s="211"/>
      <c r="UMU37" s="26"/>
      <c r="UMV37" s="26"/>
      <c r="UMW37" s="26"/>
      <c r="UMX37" s="205"/>
      <c r="UMY37" s="24"/>
      <c r="UMZ37" s="36"/>
      <c r="UNA37" s="24"/>
      <c r="UNB37" s="212"/>
      <c r="UNC37" s="205"/>
      <c r="UND37" s="24"/>
      <c r="UNE37" s="6"/>
      <c r="UNF37" s="6"/>
      <c r="UNG37" s="207"/>
      <c r="UNH37" s="207"/>
      <c r="UNI37" s="208"/>
      <c r="UNJ37" s="80"/>
      <c r="UNK37" s="209"/>
      <c r="UNL37" s="205"/>
      <c r="UNN37" s="207"/>
      <c r="UNO37" s="207"/>
      <c r="UNP37" s="208"/>
      <c r="UNQ37" s="80"/>
      <c r="UNR37" s="209"/>
      <c r="UNS37" s="207"/>
      <c r="UNT37" s="207"/>
      <c r="UNU37" s="77"/>
      <c r="UNV37" s="210"/>
      <c r="UNW37" s="207"/>
      <c r="UNX37" s="207"/>
      <c r="UNY37" s="211"/>
      <c r="UNZ37" s="26"/>
      <c r="UOA37" s="26"/>
      <c r="UOB37" s="26"/>
      <c r="UOC37" s="205"/>
      <c r="UOD37" s="24"/>
      <c r="UOE37" s="36"/>
      <c r="UOF37" s="24"/>
      <c r="UOG37" s="212"/>
      <c r="UOH37" s="205"/>
      <c r="UOI37" s="24"/>
      <c r="UOJ37" s="6"/>
      <c r="UOK37" s="6"/>
      <c r="UOL37" s="207"/>
      <c r="UOM37" s="207"/>
      <c r="UON37" s="208"/>
      <c r="UOO37" s="80"/>
      <c r="UOP37" s="209"/>
      <c r="UOQ37" s="205"/>
      <c r="UOS37" s="207"/>
      <c r="UOT37" s="207"/>
      <c r="UOU37" s="208"/>
      <c r="UOV37" s="80"/>
      <c r="UOW37" s="209"/>
      <c r="UOX37" s="207"/>
      <c r="UOY37" s="207"/>
      <c r="UOZ37" s="77"/>
      <c r="UPA37" s="210"/>
      <c r="UPB37" s="207"/>
      <c r="UPC37" s="207"/>
      <c r="UPD37" s="211"/>
      <c r="UPE37" s="26"/>
      <c r="UPF37" s="26"/>
      <c r="UPG37" s="26"/>
      <c r="UPH37" s="205"/>
      <c r="UPI37" s="24"/>
      <c r="UPJ37" s="36"/>
      <c r="UPK37" s="24"/>
      <c r="UPL37" s="212"/>
      <c r="UPM37" s="205"/>
      <c r="UPN37" s="24"/>
      <c r="UPO37" s="6"/>
      <c r="UPP37" s="6"/>
      <c r="UPQ37" s="207"/>
      <c r="UPR37" s="207"/>
      <c r="UPS37" s="208"/>
      <c r="UPT37" s="80"/>
      <c r="UPU37" s="209"/>
      <c r="UPV37" s="205"/>
      <c r="UPX37" s="207"/>
      <c r="UPY37" s="207"/>
      <c r="UPZ37" s="208"/>
      <c r="UQA37" s="80"/>
      <c r="UQB37" s="209"/>
      <c r="UQC37" s="207"/>
      <c r="UQD37" s="207"/>
      <c r="UQE37" s="77"/>
      <c r="UQF37" s="210"/>
      <c r="UQG37" s="207"/>
      <c r="UQH37" s="207"/>
      <c r="UQI37" s="211"/>
      <c r="UQJ37" s="26"/>
      <c r="UQK37" s="26"/>
      <c r="UQL37" s="26"/>
      <c r="UQM37" s="205"/>
      <c r="UQN37" s="24"/>
      <c r="UQO37" s="36"/>
      <c r="UQP37" s="24"/>
      <c r="UQQ37" s="212"/>
      <c r="UQR37" s="205"/>
      <c r="UQS37" s="24"/>
      <c r="UQT37" s="6"/>
      <c r="UQU37" s="6"/>
      <c r="UQV37" s="207"/>
      <c r="UQW37" s="207"/>
      <c r="UQX37" s="208"/>
      <c r="UQY37" s="80"/>
      <c r="UQZ37" s="209"/>
      <c r="URA37" s="205"/>
      <c r="URC37" s="207"/>
      <c r="URD37" s="207"/>
      <c r="URE37" s="208"/>
      <c r="URF37" s="80"/>
      <c r="URG37" s="209"/>
      <c r="URH37" s="207"/>
      <c r="URI37" s="207"/>
      <c r="URJ37" s="77"/>
      <c r="URK37" s="210"/>
      <c r="URL37" s="207"/>
      <c r="URM37" s="207"/>
      <c r="URN37" s="211"/>
      <c r="URO37" s="26"/>
      <c r="URP37" s="26"/>
      <c r="URQ37" s="26"/>
      <c r="URR37" s="205"/>
      <c r="URS37" s="24"/>
      <c r="URT37" s="36"/>
      <c r="URU37" s="24"/>
      <c r="URV37" s="212"/>
      <c r="URW37" s="205"/>
      <c r="URX37" s="24"/>
      <c r="URY37" s="6"/>
      <c r="URZ37" s="6"/>
      <c r="USA37" s="207"/>
      <c r="USB37" s="207"/>
      <c r="USC37" s="208"/>
      <c r="USD37" s="80"/>
      <c r="USE37" s="209"/>
      <c r="USF37" s="205"/>
      <c r="USH37" s="207"/>
      <c r="USI37" s="207"/>
      <c r="USJ37" s="208"/>
      <c r="USK37" s="80"/>
      <c r="USL37" s="209"/>
      <c r="USM37" s="207"/>
      <c r="USN37" s="207"/>
      <c r="USO37" s="77"/>
      <c r="USP37" s="210"/>
      <c r="USQ37" s="207"/>
      <c r="USR37" s="207"/>
      <c r="USS37" s="211"/>
      <c r="UST37" s="26"/>
      <c r="USU37" s="26"/>
      <c r="USV37" s="26"/>
      <c r="USW37" s="205"/>
      <c r="USX37" s="24"/>
      <c r="USY37" s="36"/>
      <c r="USZ37" s="24"/>
      <c r="UTA37" s="212"/>
      <c r="UTB37" s="205"/>
      <c r="UTC37" s="24"/>
      <c r="UTD37" s="6"/>
      <c r="UTE37" s="6"/>
      <c r="UTF37" s="207"/>
      <c r="UTG37" s="207"/>
      <c r="UTH37" s="208"/>
      <c r="UTI37" s="80"/>
      <c r="UTJ37" s="209"/>
      <c r="UTK37" s="205"/>
      <c r="UTM37" s="207"/>
      <c r="UTN37" s="207"/>
      <c r="UTO37" s="208"/>
      <c r="UTP37" s="80"/>
      <c r="UTQ37" s="209"/>
      <c r="UTR37" s="207"/>
      <c r="UTS37" s="207"/>
      <c r="UTT37" s="77"/>
      <c r="UTU37" s="210"/>
      <c r="UTV37" s="207"/>
      <c r="UTW37" s="207"/>
      <c r="UTX37" s="211"/>
      <c r="UTY37" s="26"/>
      <c r="UTZ37" s="26"/>
      <c r="UUA37" s="26"/>
      <c r="UUB37" s="205"/>
      <c r="UUC37" s="24"/>
      <c r="UUD37" s="36"/>
      <c r="UUE37" s="24"/>
      <c r="UUF37" s="212"/>
      <c r="UUG37" s="205"/>
      <c r="UUH37" s="24"/>
      <c r="UUI37" s="6"/>
      <c r="UUJ37" s="6"/>
      <c r="UUK37" s="207"/>
      <c r="UUL37" s="207"/>
      <c r="UUM37" s="208"/>
      <c r="UUN37" s="80"/>
      <c r="UUO37" s="209"/>
      <c r="UUP37" s="205"/>
      <c r="UUR37" s="207"/>
      <c r="UUS37" s="207"/>
      <c r="UUT37" s="208"/>
      <c r="UUU37" s="80"/>
      <c r="UUV37" s="209"/>
      <c r="UUW37" s="207"/>
      <c r="UUX37" s="207"/>
      <c r="UUY37" s="77"/>
      <c r="UUZ37" s="210"/>
      <c r="UVA37" s="207"/>
      <c r="UVB37" s="207"/>
      <c r="UVC37" s="211"/>
      <c r="UVD37" s="26"/>
      <c r="UVE37" s="26"/>
      <c r="UVF37" s="26"/>
      <c r="UVG37" s="205"/>
      <c r="UVH37" s="24"/>
      <c r="UVI37" s="36"/>
      <c r="UVJ37" s="24"/>
      <c r="UVK37" s="212"/>
      <c r="UVL37" s="205"/>
      <c r="UVM37" s="24"/>
      <c r="UVN37" s="6"/>
      <c r="UVO37" s="6"/>
      <c r="UVP37" s="207"/>
      <c r="UVQ37" s="207"/>
      <c r="UVR37" s="208"/>
      <c r="UVS37" s="80"/>
      <c r="UVT37" s="209"/>
      <c r="UVU37" s="205"/>
      <c r="UVW37" s="207"/>
      <c r="UVX37" s="207"/>
      <c r="UVY37" s="208"/>
      <c r="UVZ37" s="80"/>
      <c r="UWA37" s="209"/>
      <c r="UWB37" s="207"/>
      <c r="UWC37" s="207"/>
      <c r="UWD37" s="77"/>
      <c r="UWE37" s="210"/>
      <c r="UWF37" s="207"/>
      <c r="UWG37" s="207"/>
      <c r="UWH37" s="211"/>
      <c r="UWI37" s="26"/>
      <c r="UWJ37" s="26"/>
      <c r="UWK37" s="26"/>
      <c r="UWL37" s="205"/>
      <c r="UWM37" s="24"/>
      <c r="UWN37" s="36"/>
      <c r="UWO37" s="24"/>
      <c r="UWP37" s="212"/>
      <c r="UWQ37" s="205"/>
      <c r="UWR37" s="24"/>
      <c r="UWS37" s="6"/>
      <c r="UWT37" s="6"/>
      <c r="UWU37" s="207"/>
      <c r="UWV37" s="207"/>
      <c r="UWW37" s="208"/>
      <c r="UWX37" s="80"/>
      <c r="UWY37" s="209"/>
      <c r="UWZ37" s="205"/>
      <c r="UXB37" s="207"/>
      <c r="UXC37" s="207"/>
      <c r="UXD37" s="208"/>
      <c r="UXE37" s="80"/>
      <c r="UXF37" s="209"/>
      <c r="UXG37" s="207"/>
      <c r="UXH37" s="207"/>
      <c r="UXI37" s="77"/>
      <c r="UXJ37" s="210"/>
      <c r="UXK37" s="207"/>
      <c r="UXL37" s="207"/>
      <c r="UXM37" s="211"/>
      <c r="UXN37" s="26"/>
      <c r="UXO37" s="26"/>
      <c r="UXP37" s="26"/>
      <c r="UXQ37" s="205"/>
      <c r="UXR37" s="24"/>
      <c r="UXS37" s="36"/>
      <c r="UXT37" s="24"/>
      <c r="UXU37" s="212"/>
      <c r="UXV37" s="205"/>
      <c r="UXW37" s="24"/>
      <c r="UXX37" s="6"/>
      <c r="UXY37" s="6"/>
      <c r="UXZ37" s="207"/>
      <c r="UYA37" s="207"/>
      <c r="UYB37" s="208"/>
      <c r="UYC37" s="80"/>
      <c r="UYD37" s="209"/>
      <c r="UYE37" s="205"/>
      <c r="UYG37" s="207"/>
      <c r="UYH37" s="207"/>
      <c r="UYI37" s="208"/>
      <c r="UYJ37" s="80"/>
      <c r="UYK37" s="209"/>
      <c r="UYL37" s="207"/>
      <c r="UYM37" s="207"/>
      <c r="UYN37" s="77"/>
      <c r="UYO37" s="210"/>
      <c r="UYP37" s="207"/>
      <c r="UYQ37" s="207"/>
      <c r="UYR37" s="211"/>
      <c r="UYS37" s="26"/>
      <c r="UYT37" s="26"/>
      <c r="UYU37" s="26"/>
      <c r="UYV37" s="205"/>
      <c r="UYW37" s="24"/>
      <c r="UYX37" s="36"/>
      <c r="UYY37" s="24"/>
      <c r="UYZ37" s="212"/>
      <c r="UZA37" s="205"/>
      <c r="UZB37" s="24"/>
      <c r="UZC37" s="6"/>
      <c r="UZD37" s="6"/>
      <c r="UZE37" s="207"/>
      <c r="UZF37" s="207"/>
      <c r="UZG37" s="208"/>
      <c r="UZH37" s="80"/>
      <c r="UZI37" s="209"/>
      <c r="UZJ37" s="205"/>
      <c r="UZL37" s="207"/>
      <c r="UZM37" s="207"/>
      <c r="UZN37" s="208"/>
      <c r="UZO37" s="80"/>
      <c r="UZP37" s="209"/>
      <c r="UZQ37" s="207"/>
      <c r="UZR37" s="207"/>
      <c r="UZS37" s="77"/>
      <c r="UZT37" s="210"/>
      <c r="UZU37" s="207"/>
      <c r="UZV37" s="207"/>
      <c r="UZW37" s="211"/>
      <c r="UZX37" s="26"/>
      <c r="UZY37" s="26"/>
      <c r="UZZ37" s="26"/>
      <c r="VAA37" s="205"/>
      <c r="VAB37" s="24"/>
      <c r="VAC37" s="36"/>
      <c r="VAD37" s="24"/>
      <c r="VAE37" s="212"/>
      <c r="VAF37" s="205"/>
      <c r="VAG37" s="24"/>
      <c r="VAH37" s="6"/>
      <c r="VAI37" s="6"/>
      <c r="VAJ37" s="207"/>
      <c r="VAK37" s="207"/>
      <c r="VAL37" s="208"/>
      <c r="VAM37" s="80"/>
      <c r="VAN37" s="209"/>
      <c r="VAO37" s="205"/>
      <c r="VAQ37" s="207"/>
      <c r="VAR37" s="207"/>
      <c r="VAS37" s="208"/>
      <c r="VAT37" s="80"/>
      <c r="VAU37" s="209"/>
      <c r="VAV37" s="207"/>
      <c r="VAW37" s="207"/>
      <c r="VAX37" s="77"/>
      <c r="VAY37" s="210"/>
      <c r="VAZ37" s="207"/>
      <c r="VBA37" s="207"/>
      <c r="VBB37" s="211"/>
      <c r="VBC37" s="26"/>
      <c r="VBD37" s="26"/>
      <c r="VBE37" s="26"/>
      <c r="VBF37" s="205"/>
      <c r="VBG37" s="24"/>
      <c r="VBH37" s="36"/>
      <c r="VBI37" s="24"/>
      <c r="VBJ37" s="212"/>
      <c r="VBK37" s="205"/>
      <c r="VBL37" s="24"/>
      <c r="VBM37" s="6"/>
      <c r="VBN37" s="6"/>
      <c r="VBO37" s="207"/>
      <c r="VBP37" s="207"/>
      <c r="VBQ37" s="208"/>
      <c r="VBR37" s="80"/>
      <c r="VBS37" s="209"/>
      <c r="VBT37" s="205"/>
      <c r="VBV37" s="207"/>
      <c r="VBW37" s="207"/>
      <c r="VBX37" s="208"/>
      <c r="VBY37" s="80"/>
      <c r="VBZ37" s="209"/>
      <c r="VCA37" s="207"/>
      <c r="VCB37" s="207"/>
      <c r="VCC37" s="77"/>
      <c r="VCD37" s="210"/>
      <c r="VCE37" s="207"/>
      <c r="VCF37" s="207"/>
      <c r="VCG37" s="211"/>
      <c r="VCH37" s="26"/>
      <c r="VCI37" s="26"/>
      <c r="VCJ37" s="26"/>
      <c r="VCK37" s="205"/>
      <c r="VCL37" s="24"/>
      <c r="VCM37" s="36"/>
      <c r="VCN37" s="24"/>
      <c r="VCO37" s="212"/>
      <c r="VCP37" s="205"/>
      <c r="VCQ37" s="24"/>
      <c r="VCR37" s="6"/>
      <c r="VCS37" s="6"/>
      <c r="VCT37" s="207"/>
      <c r="VCU37" s="207"/>
      <c r="VCV37" s="208"/>
      <c r="VCW37" s="80"/>
      <c r="VCX37" s="209"/>
      <c r="VCY37" s="205"/>
      <c r="VDA37" s="207"/>
      <c r="VDB37" s="207"/>
      <c r="VDC37" s="208"/>
      <c r="VDD37" s="80"/>
      <c r="VDE37" s="209"/>
      <c r="VDF37" s="207"/>
      <c r="VDG37" s="207"/>
      <c r="VDH37" s="77"/>
      <c r="VDI37" s="210"/>
      <c r="VDJ37" s="207"/>
      <c r="VDK37" s="207"/>
      <c r="VDL37" s="211"/>
      <c r="VDM37" s="26"/>
      <c r="VDN37" s="26"/>
      <c r="VDO37" s="26"/>
      <c r="VDP37" s="205"/>
      <c r="VDQ37" s="24"/>
      <c r="VDR37" s="36"/>
      <c r="VDS37" s="24"/>
      <c r="VDT37" s="212"/>
      <c r="VDU37" s="205"/>
      <c r="VDV37" s="24"/>
      <c r="VDW37" s="6"/>
      <c r="VDX37" s="6"/>
      <c r="VDY37" s="207"/>
      <c r="VDZ37" s="207"/>
      <c r="VEA37" s="208"/>
      <c r="VEB37" s="80"/>
      <c r="VEC37" s="209"/>
      <c r="VED37" s="205"/>
      <c r="VEF37" s="207"/>
      <c r="VEG37" s="207"/>
      <c r="VEH37" s="208"/>
      <c r="VEI37" s="80"/>
      <c r="VEJ37" s="209"/>
      <c r="VEK37" s="207"/>
      <c r="VEL37" s="207"/>
      <c r="VEM37" s="77"/>
      <c r="VEN37" s="210"/>
      <c r="VEO37" s="207"/>
      <c r="VEP37" s="207"/>
      <c r="VEQ37" s="211"/>
      <c r="VER37" s="26"/>
      <c r="VES37" s="26"/>
      <c r="VET37" s="26"/>
      <c r="VEU37" s="205"/>
      <c r="VEV37" s="24"/>
      <c r="VEW37" s="36"/>
      <c r="VEX37" s="24"/>
      <c r="VEY37" s="212"/>
      <c r="VEZ37" s="205"/>
      <c r="VFA37" s="24"/>
      <c r="VFB37" s="6"/>
      <c r="VFC37" s="6"/>
      <c r="VFD37" s="207"/>
      <c r="VFE37" s="207"/>
      <c r="VFF37" s="208"/>
      <c r="VFG37" s="80"/>
      <c r="VFH37" s="209"/>
      <c r="VFI37" s="205"/>
      <c r="VFK37" s="207"/>
      <c r="VFL37" s="207"/>
      <c r="VFM37" s="208"/>
      <c r="VFN37" s="80"/>
      <c r="VFO37" s="209"/>
      <c r="VFP37" s="207"/>
      <c r="VFQ37" s="207"/>
      <c r="VFR37" s="77"/>
      <c r="VFS37" s="210"/>
      <c r="VFT37" s="207"/>
      <c r="VFU37" s="207"/>
      <c r="VFV37" s="211"/>
      <c r="VFW37" s="26"/>
      <c r="VFX37" s="26"/>
      <c r="VFY37" s="26"/>
      <c r="VFZ37" s="205"/>
      <c r="VGA37" s="24"/>
      <c r="VGB37" s="36"/>
      <c r="VGC37" s="24"/>
      <c r="VGD37" s="212"/>
      <c r="VGE37" s="205"/>
      <c r="VGF37" s="24"/>
      <c r="VGG37" s="6"/>
      <c r="VGH37" s="6"/>
      <c r="VGI37" s="207"/>
      <c r="VGJ37" s="207"/>
      <c r="VGK37" s="208"/>
      <c r="VGL37" s="80"/>
      <c r="VGM37" s="209"/>
      <c r="VGN37" s="205"/>
      <c r="VGP37" s="207"/>
      <c r="VGQ37" s="207"/>
      <c r="VGR37" s="208"/>
      <c r="VGS37" s="80"/>
      <c r="VGT37" s="209"/>
      <c r="VGU37" s="207"/>
      <c r="VGV37" s="207"/>
      <c r="VGW37" s="77"/>
      <c r="VGX37" s="210"/>
      <c r="VGY37" s="207"/>
      <c r="VGZ37" s="207"/>
      <c r="VHA37" s="211"/>
      <c r="VHB37" s="26"/>
      <c r="VHC37" s="26"/>
      <c r="VHD37" s="26"/>
      <c r="VHE37" s="205"/>
      <c r="VHF37" s="24"/>
      <c r="VHG37" s="36"/>
      <c r="VHH37" s="24"/>
      <c r="VHI37" s="212"/>
      <c r="VHJ37" s="205"/>
      <c r="VHK37" s="24"/>
      <c r="VHL37" s="6"/>
      <c r="VHM37" s="6"/>
      <c r="VHN37" s="207"/>
      <c r="VHO37" s="207"/>
      <c r="VHP37" s="208"/>
      <c r="VHQ37" s="80"/>
      <c r="VHR37" s="209"/>
      <c r="VHS37" s="205"/>
      <c r="VHU37" s="207"/>
      <c r="VHV37" s="207"/>
      <c r="VHW37" s="208"/>
      <c r="VHX37" s="80"/>
      <c r="VHY37" s="209"/>
      <c r="VHZ37" s="207"/>
      <c r="VIA37" s="207"/>
      <c r="VIB37" s="77"/>
      <c r="VIC37" s="210"/>
      <c r="VID37" s="207"/>
      <c r="VIE37" s="207"/>
      <c r="VIF37" s="211"/>
      <c r="VIG37" s="26"/>
      <c r="VIH37" s="26"/>
      <c r="VII37" s="26"/>
      <c r="VIJ37" s="205"/>
      <c r="VIK37" s="24"/>
      <c r="VIL37" s="36"/>
      <c r="VIM37" s="24"/>
      <c r="VIN37" s="212"/>
      <c r="VIO37" s="205"/>
      <c r="VIP37" s="24"/>
      <c r="VIQ37" s="6"/>
      <c r="VIR37" s="6"/>
      <c r="VIS37" s="207"/>
      <c r="VIT37" s="207"/>
      <c r="VIU37" s="208"/>
      <c r="VIV37" s="80"/>
      <c r="VIW37" s="209"/>
      <c r="VIX37" s="205"/>
      <c r="VIZ37" s="207"/>
      <c r="VJA37" s="207"/>
      <c r="VJB37" s="208"/>
      <c r="VJC37" s="80"/>
      <c r="VJD37" s="209"/>
      <c r="VJE37" s="207"/>
      <c r="VJF37" s="207"/>
      <c r="VJG37" s="77"/>
      <c r="VJH37" s="210"/>
      <c r="VJI37" s="207"/>
      <c r="VJJ37" s="207"/>
      <c r="VJK37" s="211"/>
      <c r="VJL37" s="26"/>
      <c r="VJM37" s="26"/>
      <c r="VJN37" s="26"/>
      <c r="VJO37" s="205"/>
      <c r="VJP37" s="24"/>
      <c r="VJQ37" s="36"/>
      <c r="VJR37" s="24"/>
      <c r="VJS37" s="212"/>
      <c r="VJT37" s="205"/>
      <c r="VJU37" s="24"/>
      <c r="VJV37" s="6"/>
      <c r="VJW37" s="6"/>
      <c r="VJX37" s="207"/>
      <c r="VJY37" s="207"/>
      <c r="VJZ37" s="208"/>
      <c r="VKA37" s="80"/>
      <c r="VKB37" s="209"/>
      <c r="VKC37" s="205"/>
      <c r="VKE37" s="207"/>
      <c r="VKF37" s="207"/>
      <c r="VKG37" s="208"/>
      <c r="VKH37" s="80"/>
      <c r="VKI37" s="209"/>
      <c r="VKJ37" s="207"/>
      <c r="VKK37" s="207"/>
      <c r="VKL37" s="77"/>
      <c r="VKM37" s="210"/>
      <c r="VKN37" s="207"/>
      <c r="VKO37" s="207"/>
      <c r="VKP37" s="211"/>
      <c r="VKQ37" s="26"/>
      <c r="VKR37" s="26"/>
      <c r="VKS37" s="26"/>
      <c r="VKT37" s="205"/>
      <c r="VKU37" s="24"/>
      <c r="VKV37" s="36"/>
      <c r="VKW37" s="24"/>
      <c r="VKX37" s="212"/>
      <c r="VKY37" s="205"/>
      <c r="VKZ37" s="24"/>
      <c r="VLA37" s="6"/>
      <c r="VLB37" s="6"/>
      <c r="VLC37" s="207"/>
      <c r="VLD37" s="207"/>
      <c r="VLE37" s="208"/>
      <c r="VLF37" s="80"/>
      <c r="VLG37" s="209"/>
      <c r="VLH37" s="205"/>
      <c r="VLJ37" s="207"/>
      <c r="VLK37" s="207"/>
      <c r="VLL37" s="208"/>
      <c r="VLM37" s="80"/>
      <c r="VLN37" s="209"/>
      <c r="VLO37" s="207"/>
      <c r="VLP37" s="207"/>
      <c r="VLQ37" s="77"/>
      <c r="VLR37" s="210"/>
      <c r="VLS37" s="207"/>
      <c r="VLT37" s="207"/>
      <c r="VLU37" s="211"/>
      <c r="VLV37" s="26"/>
      <c r="VLW37" s="26"/>
      <c r="VLX37" s="26"/>
      <c r="VLY37" s="205"/>
      <c r="VLZ37" s="24"/>
      <c r="VMA37" s="36"/>
      <c r="VMB37" s="24"/>
      <c r="VMC37" s="212"/>
      <c r="VMD37" s="205"/>
      <c r="VME37" s="24"/>
      <c r="VMF37" s="6"/>
      <c r="VMG37" s="6"/>
      <c r="VMH37" s="207"/>
      <c r="VMI37" s="207"/>
      <c r="VMJ37" s="208"/>
      <c r="VMK37" s="80"/>
      <c r="VML37" s="209"/>
      <c r="VMM37" s="205"/>
      <c r="VMO37" s="207"/>
      <c r="VMP37" s="207"/>
      <c r="VMQ37" s="208"/>
      <c r="VMR37" s="80"/>
      <c r="VMS37" s="209"/>
      <c r="VMT37" s="207"/>
      <c r="VMU37" s="207"/>
      <c r="VMV37" s="77"/>
      <c r="VMW37" s="210"/>
      <c r="VMX37" s="207"/>
      <c r="VMY37" s="207"/>
      <c r="VMZ37" s="211"/>
      <c r="VNA37" s="26"/>
      <c r="VNB37" s="26"/>
      <c r="VNC37" s="26"/>
      <c r="VND37" s="205"/>
      <c r="VNE37" s="24"/>
      <c r="VNF37" s="36"/>
      <c r="VNG37" s="24"/>
      <c r="VNH37" s="212"/>
      <c r="VNI37" s="205"/>
      <c r="VNJ37" s="24"/>
      <c r="VNK37" s="6"/>
      <c r="VNL37" s="6"/>
      <c r="VNM37" s="207"/>
      <c r="VNN37" s="207"/>
      <c r="VNO37" s="208"/>
      <c r="VNP37" s="80"/>
      <c r="VNQ37" s="209"/>
      <c r="VNR37" s="205"/>
      <c r="VNT37" s="207"/>
      <c r="VNU37" s="207"/>
      <c r="VNV37" s="208"/>
      <c r="VNW37" s="80"/>
      <c r="VNX37" s="209"/>
      <c r="VNY37" s="207"/>
      <c r="VNZ37" s="207"/>
      <c r="VOA37" s="77"/>
      <c r="VOB37" s="210"/>
      <c r="VOC37" s="207"/>
      <c r="VOD37" s="207"/>
      <c r="VOE37" s="211"/>
      <c r="VOF37" s="26"/>
      <c r="VOG37" s="26"/>
      <c r="VOH37" s="26"/>
      <c r="VOI37" s="205"/>
      <c r="VOJ37" s="24"/>
      <c r="VOK37" s="36"/>
      <c r="VOL37" s="24"/>
      <c r="VOM37" s="212"/>
      <c r="VON37" s="205"/>
      <c r="VOO37" s="24"/>
      <c r="VOP37" s="6"/>
      <c r="VOQ37" s="6"/>
      <c r="VOR37" s="207"/>
      <c r="VOS37" s="207"/>
      <c r="VOT37" s="208"/>
      <c r="VOU37" s="80"/>
      <c r="VOV37" s="209"/>
      <c r="VOW37" s="205"/>
      <c r="VOY37" s="207"/>
      <c r="VOZ37" s="207"/>
      <c r="VPA37" s="208"/>
      <c r="VPB37" s="80"/>
      <c r="VPC37" s="209"/>
      <c r="VPD37" s="207"/>
      <c r="VPE37" s="207"/>
      <c r="VPF37" s="77"/>
      <c r="VPG37" s="210"/>
      <c r="VPH37" s="207"/>
      <c r="VPI37" s="207"/>
      <c r="VPJ37" s="211"/>
      <c r="VPK37" s="26"/>
      <c r="VPL37" s="26"/>
      <c r="VPM37" s="26"/>
      <c r="VPN37" s="205"/>
      <c r="VPO37" s="24"/>
      <c r="VPP37" s="36"/>
      <c r="VPQ37" s="24"/>
      <c r="VPR37" s="212"/>
      <c r="VPS37" s="205"/>
      <c r="VPT37" s="24"/>
      <c r="VPU37" s="6"/>
      <c r="VPV37" s="6"/>
      <c r="VPW37" s="207"/>
      <c r="VPX37" s="207"/>
      <c r="VPY37" s="208"/>
      <c r="VPZ37" s="80"/>
      <c r="VQA37" s="209"/>
      <c r="VQB37" s="205"/>
      <c r="VQD37" s="207"/>
      <c r="VQE37" s="207"/>
      <c r="VQF37" s="208"/>
      <c r="VQG37" s="80"/>
      <c r="VQH37" s="209"/>
      <c r="VQI37" s="207"/>
      <c r="VQJ37" s="207"/>
      <c r="VQK37" s="77"/>
      <c r="VQL37" s="210"/>
      <c r="VQM37" s="207"/>
      <c r="VQN37" s="207"/>
      <c r="VQO37" s="211"/>
      <c r="VQP37" s="26"/>
      <c r="VQQ37" s="26"/>
      <c r="VQR37" s="26"/>
      <c r="VQS37" s="205"/>
      <c r="VQT37" s="24"/>
      <c r="VQU37" s="36"/>
      <c r="VQV37" s="24"/>
      <c r="VQW37" s="212"/>
      <c r="VQX37" s="205"/>
      <c r="VQY37" s="24"/>
      <c r="VQZ37" s="6"/>
      <c r="VRA37" s="6"/>
      <c r="VRB37" s="207"/>
      <c r="VRC37" s="207"/>
      <c r="VRD37" s="208"/>
      <c r="VRE37" s="80"/>
      <c r="VRF37" s="209"/>
      <c r="VRG37" s="205"/>
      <c r="VRI37" s="207"/>
      <c r="VRJ37" s="207"/>
      <c r="VRK37" s="208"/>
      <c r="VRL37" s="80"/>
      <c r="VRM37" s="209"/>
      <c r="VRN37" s="207"/>
      <c r="VRO37" s="207"/>
      <c r="VRP37" s="77"/>
      <c r="VRQ37" s="210"/>
      <c r="VRR37" s="207"/>
      <c r="VRS37" s="207"/>
      <c r="VRT37" s="211"/>
      <c r="VRU37" s="26"/>
      <c r="VRV37" s="26"/>
      <c r="VRW37" s="26"/>
      <c r="VRX37" s="205"/>
      <c r="VRY37" s="24"/>
      <c r="VRZ37" s="36"/>
      <c r="VSA37" s="24"/>
      <c r="VSB37" s="212"/>
      <c r="VSC37" s="205"/>
      <c r="VSD37" s="24"/>
      <c r="VSE37" s="6"/>
      <c r="VSF37" s="6"/>
      <c r="VSG37" s="207"/>
      <c r="VSH37" s="207"/>
      <c r="VSI37" s="208"/>
      <c r="VSJ37" s="80"/>
      <c r="VSK37" s="209"/>
      <c r="VSL37" s="205"/>
      <c r="VSN37" s="207"/>
      <c r="VSO37" s="207"/>
      <c r="VSP37" s="208"/>
      <c r="VSQ37" s="80"/>
      <c r="VSR37" s="209"/>
      <c r="VSS37" s="207"/>
      <c r="VST37" s="207"/>
      <c r="VSU37" s="77"/>
      <c r="VSV37" s="210"/>
      <c r="VSW37" s="207"/>
      <c r="VSX37" s="207"/>
      <c r="VSY37" s="211"/>
      <c r="VSZ37" s="26"/>
      <c r="VTA37" s="26"/>
      <c r="VTB37" s="26"/>
      <c r="VTC37" s="205"/>
      <c r="VTD37" s="24"/>
      <c r="VTE37" s="36"/>
      <c r="VTF37" s="24"/>
      <c r="VTG37" s="212"/>
      <c r="VTH37" s="205"/>
      <c r="VTI37" s="24"/>
      <c r="VTJ37" s="6"/>
      <c r="VTK37" s="6"/>
      <c r="VTL37" s="207"/>
      <c r="VTM37" s="207"/>
      <c r="VTN37" s="208"/>
      <c r="VTO37" s="80"/>
      <c r="VTP37" s="209"/>
      <c r="VTQ37" s="205"/>
      <c r="VTS37" s="207"/>
      <c r="VTT37" s="207"/>
      <c r="VTU37" s="208"/>
      <c r="VTV37" s="80"/>
      <c r="VTW37" s="209"/>
      <c r="VTX37" s="207"/>
      <c r="VTY37" s="207"/>
      <c r="VTZ37" s="77"/>
      <c r="VUA37" s="210"/>
      <c r="VUB37" s="207"/>
      <c r="VUC37" s="207"/>
      <c r="VUD37" s="211"/>
      <c r="VUE37" s="26"/>
      <c r="VUF37" s="26"/>
      <c r="VUG37" s="26"/>
      <c r="VUH37" s="205"/>
      <c r="VUI37" s="24"/>
      <c r="VUJ37" s="36"/>
      <c r="VUK37" s="24"/>
      <c r="VUL37" s="212"/>
      <c r="VUM37" s="205"/>
      <c r="VUN37" s="24"/>
      <c r="VUO37" s="6"/>
      <c r="VUP37" s="6"/>
      <c r="VUQ37" s="207"/>
      <c r="VUR37" s="207"/>
      <c r="VUS37" s="208"/>
      <c r="VUT37" s="80"/>
      <c r="VUU37" s="209"/>
      <c r="VUV37" s="205"/>
      <c r="VUX37" s="207"/>
      <c r="VUY37" s="207"/>
      <c r="VUZ37" s="208"/>
      <c r="VVA37" s="80"/>
      <c r="VVB37" s="209"/>
      <c r="VVC37" s="207"/>
      <c r="VVD37" s="207"/>
      <c r="VVE37" s="77"/>
      <c r="VVF37" s="210"/>
      <c r="VVG37" s="207"/>
      <c r="VVH37" s="207"/>
      <c r="VVI37" s="211"/>
      <c r="VVJ37" s="26"/>
      <c r="VVK37" s="26"/>
      <c r="VVL37" s="26"/>
      <c r="VVM37" s="205"/>
      <c r="VVN37" s="24"/>
      <c r="VVO37" s="36"/>
      <c r="VVP37" s="24"/>
      <c r="VVQ37" s="212"/>
      <c r="VVR37" s="205"/>
      <c r="VVS37" s="24"/>
      <c r="VVT37" s="6"/>
      <c r="VVU37" s="6"/>
      <c r="VVV37" s="207"/>
      <c r="VVW37" s="207"/>
      <c r="VVX37" s="208"/>
      <c r="VVY37" s="80"/>
      <c r="VVZ37" s="209"/>
      <c r="VWA37" s="205"/>
      <c r="VWC37" s="207"/>
      <c r="VWD37" s="207"/>
      <c r="VWE37" s="208"/>
      <c r="VWF37" s="80"/>
      <c r="VWG37" s="209"/>
      <c r="VWH37" s="207"/>
      <c r="VWI37" s="207"/>
      <c r="VWJ37" s="77"/>
      <c r="VWK37" s="210"/>
      <c r="VWL37" s="207"/>
      <c r="VWM37" s="207"/>
      <c r="VWN37" s="211"/>
      <c r="VWO37" s="26"/>
      <c r="VWP37" s="26"/>
      <c r="VWQ37" s="26"/>
      <c r="VWR37" s="205"/>
      <c r="VWS37" s="24"/>
      <c r="VWT37" s="36"/>
      <c r="VWU37" s="24"/>
      <c r="VWV37" s="212"/>
      <c r="VWW37" s="205"/>
      <c r="VWX37" s="24"/>
      <c r="VWY37" s="6"/>
      <c r="VWZ37" s="6"/>
      <c r="VXA37" s="207"/>
      <c r="VXB37" s="207"/>
      <c r="VXC37" s="208"/>
      <c r="VXD37" s="80"/>
      <c r="VXE37" s="209"/>
      <c r="VXF37" s="205"/>
      <c r="VXH37" s="207"/>
      <c r="VXI37" s="207"/>
      <c r="VXJ37" s="208"/>
      <c r="VXK37" s="80"/>
      <c r="VXL37" s="209"/>
      <c r="VXM37" s="207"/>
      <c r="VXN37" s="207"/>
      <c r="VXO37" s="77"/>
      <c r="VXP37" s="210"/>
      <c r="VXQ37" s="207"/>
      <c r="VXR37" s="207"/>
      <c r="VXS37" s="211"/>
      <c r="VXT37" s="26"/>
      <c r="VXU37" s="26"/>
      <c r="VXV37" s="26"/>
      <c r="VXW37" s="205"/>
      <c r="VXX37" s="24"/>
      <c r="VXY37" s="36"/>
      <c r="VXZ37" s="24"/>
      <c r="VYA37" s="212"/>
      <c r="VYB37" s="205"/>
      <c r="VYC37" s="24"/>
      <c r="VYD37" s="6"/>
      <c r="VYE37" s="6"/>
      <c r="VYF37" s="207"/>
      <c r="VYG37" s="207"/>
      <c r="VYH37" s="208"/>
      <c r="VYI37" s="80"/>
      <c r="VYJ37" s="209"/>
      <c r="VYK37" s="205"/>
      <c r="VYM37" s="207"/>
      <c r="VYN37" s="207"/>
      <c r="VYO37" s="208"/>
      <c r="VYP37" s="80"/>
      <c r="VYQ37" s="209"/>
      <c r="VYR37" s="207"/>
      <c r="VYS37" s="207"/>
      <c r="VYT37" s="77"/>
      <c r="VYU37" s="210"/>
      <c r="VYV37" s="207"/>
      <c r="VYW37" s="207"/>
      <c r="VYX37" s="211"/>
      <c r="VYY37" s="26"/>
      <c r="VYZ37" s="26"/>
      <c r="VZA37" s="26"/>
      <c r="VZB37" s="205"/>
      <c r="VZC37" s="24"/>
      <c r="VZD37" s="36"/>
      <c r="VZE37" s="24"/>
      <c r="VZF37" s="212"/>
      <c r="VZG37" s="205"/>
      <c r="VZH37" s="24"/>
      <c r="VZI37" s="6"/>
      <c r="VZJ37" s="6"/>
      <c r="VZK37" s="207"/>
      <c r="VZL37" s="207"/>
      <c r="VZM37" s="208"/>
      <c r="VZN37" s="80"/>
      <c r="VZO37" s="209"/>
      <c r="VZP37" s="205"/>
      <c r="VZR37" s="207"/>
      <c r="VZS37" s="207"/>
      <c r="VZT37" s="208"/>
      <c r="VZU37" s="80"/>
      <c r="VZV37" s="209"/>
      <c r="VZW37" s="207"/>
      <c r="VZX37" s="207"/>
      <c r="VZY37" s="77"/>
      <c r="VZZ37" s="210"/>
      <c r="WAA37" s="207"/>
      <c r="WAB37" s="207"/>
      <c r="WAC37" s="211"/>
      <c r="WAD37" s="26"/>
      <c r="WAE37" s="26"/>
      <c r="WAF37" s="26"/>
      <c r="WAG37" s="205"/>
      <c r="WAH37" s="24"/>
      <c r="WAI37" s="36"/>
      <c r="WAJ37" s="24"/>
      <c r="WAK37" s="212"/>
      <c r="WAL37" s="205"/>
      <c r="WAM37" s="24"/>
      <c r="WAN37" s="6"/>
      <c r="WAO37" s="6"/>
      <c r="WAP37" s="207"/>
      <c r="WAQ37" s="207"/>
      <c r="WAR37" s="208"/>
      <c r="WAS37" s="80"/>
      <c r="WAT37" s="209"/>
      <c r="WAU37" s="205"/>
      <c r="WAW37" s="207"/>
      <c r="WAX37" s="207"/>
      <c r="WAY37" s="208"/>
      <c r="WAZ37" s="80"/>
      <c r="WBA37" s="209"/>
      <c r="WBB37" s="207"/>
      <c r="WBC37" s="207"/>
      <c r="WBD37" s="77"/>
      <c r="WBE37" s="210"/>
      <c r="WBF37" s="207"/>
      <c r="WBG37" s="207"/>
      <c r="WBH37" s="211"/>
      <c r="WBI37" s="26"/>
      <c r="WBJ37" s="26"/>
      <c r="WBK37" s="26"/>
      <c r="WBL37" s="205"/>
      <c r="WBM37" s="24"/>
      <c r="WBN37" s="36"/>
      <c r="WBO37" s="24"/>
      <c r="WBP37" s="212"/>
      <c r="WBQ37" s="205"/>
      <c r="WBR37" s="24"/>
      <c r="WBS37" s="6"/>
      <c r="WBT37" s="6"/>
      <c r="WBU37" s="207"/>
      <c r="WBV37" s="207"/>
      <c r="WBW37" s="208"/>
      <c r="WBX37" s="80"/>
      <c r="WBY37" s="209"/>
      <c r="WBZ37" s="205"/>
      <c r="WCB37" s="207"/>
      <c r="WCC37" s="207"/>
      <c r="WCD37" s="208"/>
      <c r="WCE37" s="80"/>
      <c r="WCF37" s="209"/>
      <c r="WCG37" s="207"/>
      <c r="WCH37" s="207"/>
      <c r="WCI37" s="77"/>
      <c r="WCJ37" s="210"/>
      <c r="WCK37" s="207"/>
      <c r="WCL37" s="207"/>
      <c r="WCM37" s="211"/>
      <c r="WCN37" s="26"/>
      <c r="WCO37" s="26"/>
      <c r="WCP37" s="26"/>
      <c r="WCQ37" s="205"/>
      <c r="WCR37" s="24"/>
      <c r="WCS37" s="36"/>
      <c r="WCT37" s="24"/>
      <c r="WCU37" s="212"/>
      <c r="WCV37" s="205"/>
      <c r="WCW37" s="24"/>
      <c r="WCX37" s="6"/>
      <c r="WCY37" s="6"/>
      <c r="WCZ37" s="207"/>
      <c r="WDA37" s="207"/>
      <c r="WDB37" s="208"/>
      <c r="WDC37" s="80"/>
      <c r="WDD37" s="209"/>
      <c r="WDE37" s="205"/>
      <c r="WDG37" s="207"/>
      <c r="WDH37" s="207"/>
      <c r="WDI37" s="208"/>
      <c r="WDJ37" s="80"/>
      <c r="WDK37" s="209"/>
      <c r="WDL37" s="207"/>
      <c r="WDM37" s="207"/>
      <c r="WDN37" s="77"/>
      <c r="WDO37" s="210"/>
      <c r="WDP37" s="207"/>
      <c r="WDQ37" s="207"/>
      <c r="WDR37" s="211"/>
      <c r="WDS37" s="26"/>
      <c r="WDT37" s="26"/>
      <c r="WDU37" s="26"/>
      <c r="WDV37" s="205"/>
      <c r="WDW37" s="24"/>
      <c r="WDX37" s="36"/>
      <c r="WDY37" s="24"/>
      <c r="WDZ37" s="212"/>
      <c r="WEA37" s="205"/>
      <c r="WEB37" s="24"/>
      <c r="WEC37" s="6"/>
      <c r="WED37" s="6"/>
      <c r="WEE37" s="207"/>
      <c r="WEF37" s="207"/>
      <c r="WEG37" s="208"/>
      <c r="WEH37" s="80"/>
      <c r="WEI37" s="209"/>
      <c r="WEJ37" s="205"/>
      <c r="WEL37" s="207"/>
      <c r="WEM37" s="207"/>
      <c r="WEN37" s="208"/>
      <c r="WEO37" s="80"/>
      <c r="WEP37" s="209"/>
      <c r="WEQ37" s="207"/>
      <c r="WER37" s="207"/>
      <c r="WES37" s="77"/>
      <c r="WET37" s="210"/>
      <c r="WEU37" s="207"/>
      <c r="WEV37" s="207"/>
      <c r="WEW37" s="211"/>
      <c r="WEX37" s="26"/>
      <c r="WEY37" s="26"/>
      <c r="WEZ37" s="26"/>
      <c r="WFA37" s="205"/>
      <c r="WFB37" s="24"/>
      <c r="WFC37" s="36"/>
      <c r="WFD37" s="24"/>
      <c r="WFE37" s="212"/>
      <c r="WFF37" s="205"/>
      <c r="WFG37" s="24"/>
      <c r="WFH37" s="6"/>
      <c r="WFI37" s="6"/>
      <c r="WFJ37" s="207"/>
      <c r="WFK37" s="207"/>
      <c r="WFL37" s="208"/>
      <c r="WFM37" s="80"/>
      <c r="WFN37" s="209"/>
      <c r="WFO37" s="205"/>
      <c r="WFQ37" s="207"/>
      <c r="WFR37" s="207"/>
      <c r="WFS37" s="208"/>
      <c r="WFT37" s="80"/>
      <c r="WFU37" s="209"/>
      <c r="WFV37" s="207"/>
      <c r="WFW37" s="207"/>
      <c r="WFX37" s="77"/>
      <c r="WFY37" s="210"/>
      <c r="WFZ37" s="207"/>
      <c r="WGA37" s="207"/>
      <c r="WGB37" s="211"/>
      <c r="WGC37" s="26"/>
      <c r="WGD37" s="26"/>
      <c r="WGE37" s="26"/>
      <c r="WGF37" s="205"/>
      <c r="WGG37" s="24"/>
      <c r="WGH37" s="36"/>
      <c r="WGI37" s="24"/>
      <c r="WGJ37" s="212"/>
      <c r="WGK37" s="205"/>
      <c r="WGL37" s="24"/>
      <c r="WGM37" s="6"/>
      <c r="WGN37" s="6"/>
      <c r="WGO37" s="207"/>
      <c r="WGP37" s="207"/>
      <c r="WGQ37" s="208"/>
      <c r="WGR37" s="80"/>
      <c r="WGS37" s="209"/>
      <c r="WGT37" s="205"/>
      <c r="WGV37" s="207"/>
      <c r="WGW37" s="207"/>
      <c r="WGX37" s="208"/>
      <c r="WGY37" s="80"/>
      <c r="WGZ37" s="209"/>
      <c r="WHA37" s="207"/>
      <c r="WHB37" s="207"/>
      <c r="WHC37" s="77"/>
      <c r="WHD37" s="210"/>
      <c r="WHE37" s="207"/>
      <c r="WHF37" s="207"/>
      <c r="WHG37" s="211"/>
      <c r="WHH37" s="26"/>
      <c r="WHI37" s="26"/>
      <c r="WHJ37" s="26"/>
      <c r="WHK37" s="205"/>
      <c r="WHL37" s="24"/>
      <c r="WHM37" s="36"/>
      <c r="WHN37" s="24"/>
      <c r="WHO37" s="212"/>
      <c r="WHP37" s="205"/>
      <c r="WHQ37" s="24"/>
      <c r="WHR37" s="6"/>
      <c r="WHS37" s="6"/>
      <c r="WHT37" s="207"/>
      <c r="WHU37" s="207"/>
      <c r="WHV37" s="208"/>
      <c r="WHW37" s="80"/>
      <c r="WHX37" s="209"/>
      <c r="WHY37" s="205"/>
      <c r="WIA37" s="207"/>
      <c r="WIB37" s="207"/>
      <c r="WIC37" s="208"/>
      <c r="WID37" s="80"/>
      <c r="WIE37" s="209"/>
      <c r="WIF37" s="207"/>
      <c r="WIG37" s="207"/>
      <c r="WIH37" s="77"/>
      <c r="WII37" s="210"/>
      <c r="WIJ37" s="207"/>
      <c r="WIK37" s="207"/>
      <c r="WIL37" s="211"/>
      <c r="WIM37" s="26"/>
      <c r="WIN37" s="26"/>
      <c r="WIO37" s="26"/>
      <c r="WIP37" s="205"/>
      <c r="WIQ37" s="24"/>
      <c r="WIR37" s="36"/>
      <c r="WIS37" s="24"/>
      <c r="WIT37" s="212"/>
      <c r="WIU37" s="205"/>
      <c r="WIV37" s="24"/>
      <c r="WIW37" s="6"/>
      <c r="WIX37" s="6"/>
      <c r="WIY37" s="207"/>
      <c r="WIZ37" s="207"/>
      <c r="WJA37" s="208"/>
      <c r="WJB37" s="80"/>
      <c r="WJC37" s="209"/>
      <c r="WJD37" s="205"/>
      <c r="WJF37" s="207"/>
      <c r="WJG37" s="207"/>
      <c r="WJH37" s="208"/>
      <c r="WJI37" s="80"/>
      <c r="WJJ37" s="209"/>
      <c r="WJK37" s="207"/>
      <c r="WJL37" s="207"/>
      <c r="WJM37" s="77"/>
      <c r="WJN37" s="210"/>
      <c r="WJO37" s="207"/>
      <c r="WJP37" s="207"/>
      <c r="WJQ37" s="211"/>
      <c r="WJR37" s="26"/>
      <c r="WJS37" s="26"/>
      <c r="WJT37" s="26"/>
      <c r="WJU37" s="205"/>
      <c r="WJV37" s="24"/>
      <c r="WJW37" s="36"/>
      <c r="WJX37" s="24"/>
      <c r="WJY37" s="212"/>
      <c r="WJZ37" s="205"/>
      <c r="WKA37" s="24"/>
      <c r="WKB37" s="6"/>
      <c r="WKC37" s="6"/>
      <c r="WKD37" s="207"/>
      <c r="WKE37" s="207"/>
      <c r="WKF37" s="208"/>
      <c r="WKG37" s="80"/>
      <c r="WKH37" s="209"/>
      <c r="WKI37" s="205"/>
      <c r="WKK37" s="207"/>
      <c r="WKL37" s="207"/>
      <c r="WKM37" s="208"/>
      <c r="WKN37" s="80"/>
      <c r="WKO37" s="209"/>
      <c r="WKP37" s="207"/>
      <c r="WKQ37" s="207"/>
      <c r="WKR37" s="77"/>
      <c r="WKS37" s="210"/>
      <c r="WKT37" s="207"/>
      <c r="WKU37" s="207"/>
      <c r="WKV37" s="211"/>
      <c r="WKW37" s="26"/>
      <c r="WKX37" s="26"/>
      <c r="WKY37" s="26"/>
      <c r="WKZ37" s="205"/>
      <c r="WLA37" s="24"/>
      <c r="WLB37" s="36"/>
      <c r="WLC37" s="24"/>
      <c r="WLD37" s="212"/>
      <c r="WLE37" s="205"/>
      <c r="WLF37" s="24"/>
      <c r="WLG37" s="6"/>
      <c r="WLH37" s="6"/>
      <c r="WLI37" s="207"/>
      <c r="WLJ37" s="207"/>
      <c r="WLK37" s="208"/>
      <c r="WLL37" s="80"/>
      <c r="WLM37" s="209"/>
      <c r="WLN37" s="205"/>
      <c r="WLP37" s="207"/>
      <c r="WLQ37" s="207"/>
      <c r="WLR37" s="208"/>
      <c r="WLS37" s="80"/>
      <c r="WLT37" s="209"/>
      <c r="WLU37" s="207"/>
      <c r="WLV37" s="207"/>
      <c r="WLW37" s="77"/>
      <c r="WLX37" s="210"/>
      <c r="WLY37" s="207"/>
      <c r="WLZ37" s="207"/>
      <c r="WMA37" s="211"/>
      <c r="WMB37" s="26"/>
      <c r="WMC37" s="26"/>
      <c r="WMD37" s="26"/>
      <c r="WME37" s="205"/>
      <c r="WMF37" s="24"/>
      <c r="WMG37" s="36"/>
      <c r="WMH37" s="24"/>
      <c r="WMI37" s="212"/>
      <c r="WMJ37" s="205"/>
      <c r="WMK37" s="24"/>
      <c r="WML37" s="6"/>
      <c r="WMM37" s="6"/>
      <c r="WMN37" s="207"/>
      <c r="WMO37" s="207"/>
      <c r="WMP37" s="208"/>
      <c r="WMQ37" s="80"/>
      <c r="WMR37" s="209"/>
      <c r="WMS37" s="205"/>
      <c r="WMU37" s="207"/>
      <c r="WMV37" s="207"/>
      <c r="WMW37" s="208"/>
      <c r="WMX37" s="80"/>
      <c r="WMY37" s="209"/>
      <c r="WMZ37" s="207"/>
      <c r="WNA37" s="207"/>
      <c r="WNB37" s="77"/>
      <c r="WNC37" s="210"/>
      <c r="WND37" s="207"/>
      <c r="WNE37" s="207"/>
      <c r="WNF37" s="211"/>
      <c r="WNG37" s="26"/>
      <c r="WNH37" s="26"/>
      <c r="WNI37" s="26"/>
      <c r="WNJ37" s="205"/>
      <c r="WNK37" s="24"/>
      <c r="WNL37" s="36"/>
      <c r="WNM37" s="24"/>
      <c r="WNN37" s="212"/>
      <c r="WNO37" s="205"/>
      <c r="WNP37" s="24"/>
      <c r="WNQ37" s="6"/>
      <c r="WNR37" s="6"/>
      <c r="WNS37" s="207"/>
      <c r="WNT37" s="207"/>
      <c r="WNU37" s="208"/>
      <c r="WNV37" s="80"/>
      <c r="WNW37" s="209"/>
      <c r="WNX37" s="205"/>
      <c r="WNZ37" s="207"/>
      <c r="WOA37" s="207"/>
      <c r="WOB37" s="208"/>
      <c r="WOC37" s="80"/>
      <c r="WOD37" s="209"/>
      <c r="WOE37" s="207"/>
      <c r="WOF37" s="207"/>
      <c r="WOG37" s="77"/>
      <c r="WOH37" s="210"/>
      <c r="WOI37" s="207"/>
      <c r="WOJ37" s="207"/>
      <c r="WOK37" s="211"/>
      <c r="WOL37" s="26"/>
      <c r="WOM37" s="26"/>
      <c r="WON37" s="26"/>
      <c r="WOO37" s="205"/>
      <c r="WOP37" s="24"/>
      <c r="WOQ37" s="36"/>
      <c r="WOR37" s="24"/>
      <c r="WOS37" s="212"/>
      <c r="WOT37" s="205"/>
      <c r="WOU37" s="24"/>
      <c r="WOV37" s="6"/>
      <c r="WOW37" s="6"/>
      <c r="WOX37" s="207"/>
      <c r="WOY37" s="207"/>
      <c r="WOZ37" s="208"/>
      <c r="WPA37" s="80"/>
      <c r="WPB37" s="209"/>
      <c r="WPC37" s="205"/>
      <c r="WPE37" s="207"/>
      <c r="WPF37" s="207"/>
      <c r="WPG37" s="208"/>
      <c r="WPH37" s="80"/>
      <c r="WPI37" s="209"/>
      <c r="WPJ37" s="207"/>
      <c r="WPK37" s="207"/>
      <c r="WPL37" s="77"/>
      <c r="WPM37" s="210"/>
      <c r="WPN37" s="207"/>
      <c r="WPO37" s="207"/>
      <c r="WPP37" s="211"/>
      <c r="WPQ37" s="26"/>
      <c r="WPR37" s="26"/>
      <c r="WPS37" s="26"/>
      <c r="WPT37" s="205"/>
      <c r="WPU37" s="24"/>
      <c r="WPV37" s="36"/>
      <c r="WPW37" s="24"/>
      <c r="WPX37" s="212"/>
      <c r="WPY37" s="205"/>
      <c r="WPZ37" s="24"/>
      <c r="WQA37" s="6"/>
      <c r="WQB37" s="6"/>
      <c r="WQC37" s="207"/>
      <c r="WQD37" s="207"/>
      <c r="WQE37" s="208"/>
      <c r="WQF37" s="80"/>
      <c r="WQG37" s="209"/>
      <c r="WQH37" s="205"/>
      <c r="WQJ37" s="207"/>
      <c r="WQK37" s="207"/>
      <c r="WQL37" s="208"/>
      <c r="WQM37" s="80"/>
      <c r="WQN37" s="209"/>
      <c r="WQO37" s="207"/>
      <c r="WQP37" s="207"/>
      <c r="WQQ37" s="77"/>
      <c r="WQR37" s="210"/>
      <c r="WQS37" s="207"/>
      <c r="WQT37" s="207"/>
      <c r="WQU37" s="211"/>
      <c r="WQV37" s="26"/>
      <c r="WQW37" s="26"/>
      <c r="WQX37" s="26"/>
      <c r="WQY37" s="205"/>
      <c r="WQZ37" s="24"/>
      <c r="WRA37" s="36"/>
      <c r="WRB37" s="24"/>
      <c r="WRC37" s="212"/>
      <c r="WRD37" s="205"/>
      <c r="WRE37" s="24"/>
      <c r="WRF37" s="6"/>
      <c r="WRG37" s="6"/>
      <c r="WRH37" s="207"/>
      <c r="WRI37" s="207"/>
      <c r="WRJ37" s="208"/>
      <c r="WRK37" s="80"/>
      <c r="WRL37" s="209"/>
      <c r="WRM37" s="205"/>
      <c r="WRO37" s="207"/>
      <c r="WRP37" s="207"/>
      <c r="WRQ37" s="208"/>
      <c r="WRR37" s="80"/>
      <c r="WRS37" s="209"/>
      <c r="WRT37" s="207"/>
      <c r="WRU37" s="207"/>
      <c r="WRV37" s="77"/>
      <c r="WRW37" s="210"/>
      <c r="WRX37" s="207"/>
      <c r="WRY37" s="207"/>
      <c r="WRZ37" s="211"/>
      <c r="WSA37" s="26"/>
      <c r="WSB37" s="26"/>
      <c r="WSC37" s="26"/>
      <c r="WSD37" s="205"/>
      <c r="WSE37" s="24"/>
      <c r="WSF37" s="36"/>
      <c r="WSG37" s="24"/>
      <c r="WSH37" s="212"/>
      <c r="WSI37" s="205"/>
      <c r="WSJ37" s="24"/>
      <c r="WSK37" s="6"/>
      <c r="WSL37" s="6"/>
      <c r="WSM37" s="207"/>
      <c r="WSN37" s="207"/>
      <c r="WSO37" s="208"/>
      <c r="WSP37" s="80"/>
      <c r="WSQ37" s="209"/>
      <c r="WSR37" s="205"/>
      <c r="WST37" s="207"/>
      <c r="WSU37" s="207"/>
      <c r="WSV37" s="208"/>
      <c r="WSW37" s="80"/>
      <c r="WSX37" s="209"/>
      <c r="WSY37" s="207"/>
      <c r="WSZ37" s="207"/>
      <c r="WTA37" s="77"/>
      <c r="WTB37" s="210"/>
      <c r="WTC37" s="207"/>
      <c r="WTD37" s="207"/>
      <c r="WTE37" s="211"/>
      <c r="WTF37" s="26"/>
      <c r="WTG37" s="26"/>
      <c r="WTH37" s="26"/>
      <c r="WTI37" s="205"/>
      <c r="WTJ37" s="24"/>
      <c r="WTK37" s="36"/>
      <c r="WTL37" s="24"/>
      <c r="WTM37" s="212"/>
      <c r="WTN37" s="205"/>
      <c r="WTO37" s="24"/>
      <c r="WTP37" s="6"/>
      <c r="WTQ37" s="6"/>
      <c r="WTR37" s="207"/>
      <c r="WTS37" s="207"/>
      <c r="WTT37" s="208"/>
      <c r="WTU37" s="80"/>
      <c r="WTV37" s="209"/>
      <c r="WTW37" s="205"/>
      <c r="WTY37" s="207"/>
      <c r="WTZ37" s="207"/>
      <c r="WUA37" s="208"/>
      <c r="WUB37" s="80"/>
      <c r="WUC37" s="209"/>
      <c r="WUD37" s="207"/>
      <c r="WUE37" s="207"/>
      <c r="WUF37" s="77"/>
      <c r="WUG37" s="210"/>
      <c r="WUH37" s="207"/>
      <c r="WUI37" s="207"/>
      <c r="WUJ37" s="211"/>
      <c r="WUK37" s="26"/>
      <c r="WUL37" s="26"/>
      <c r="WUM37" s="26"/>
      <c r="WUN37" s="205"/>
      <c r="WUO37" s="24"/>
      <c r="WUP37" s="36"/>
      <c r="WUQ37" s="24"/>
      <c r="WUR37" s="212"/>
      <c r="WUS37" s="205"/>
      <c r="WUT37" s="24"/>
      <c r="WUU37" s="6"/>
      <c r="WUV37" s="6"/>
      <c r="WUW37" s="207"/>
      <c r="WUX37" s="207"/>
      <c r="WUY37" s="208"/>
      <c r="WUZ37" s="80"/>
      <c r="WVA37" s="209"/>
      <c r="WVB37" s="205"/>
      <c r="WVD37" s="207"/>
      <c r="WVE37" s="207"/>
      <c r="WVF37" s="208"/>
      <c r="WVG37" s="80"/>
      <c r="WVH37" s="209"/>
      <c r="WVI37" s="207"/>
      <c r="WVJ37" s="207"/>
      <c r="WVK37" s="77"/>
      <c r="WVL37" s="210"/>
      <c r="WVM37" s="207"/>
      <c r="WVN37" s="207"/>
      <c r="WVO37" s="211"/>
      <c r="WVP37" s="26"/>
      <c r="WVQ37" s="26"/>
      <c r="WVR37" s="26"/>
      <c r="WVS37" s="205"/>
      <c r="WVT37" s="24"/>
      <c r="WVU37" s="36"/>
      <c r="WVV37" s="24"/>
      <c r="WVW37" s="212"/>
      <c r="WVX37" s="205"/>
      <c r="WVY37" s="24"/>
      <c r="WVZ37" s="6"/>
      <c r="WWA37" s="6"/>
      <c r="WWB37" s="207"/>
      <c r="WWC37" s="207"/>
      <c r="WWD37" s="208"/>
      <c r="WWE37" s="80"/>
      <c r="WWF37" s="209"/>
      <c r="WWG37" s="205"/>
      <c r="WWI37" s="207"/>
      <c r="WWJ37" s="207"/>
      <c r="WWK37" s="208"/>
      <c r="WWL37" s="80"/>
      <c r="WWM37" s="209"/>
      <c r="WWN37" s="207"/>
      <c r="WWO37" s="207"/>
      <c r="WWP37" s="77"/>
      <c r="WWQ37" s="210"/>
      <c r="WWR37" s="207"/>
      <c r="WWS37" s="207"/>
      <c r="WWT37" s="211"/>
      <c r="WWU37" s="26"/>
      <c r="WWV37" s="26"/>
      <c r="WWW37" s="26"/>
      <c r="WWX37" s="205"/>
      <c r="WWY37" s="24"/>
      <c r="WWZ37" s="36"/>
      <c r="WXA37" s="24"/>
      <c r="WXB37" s="212"/>
      <c r="WXC37" s="205"/>
      <c r="WXD37" s="24"/>
      <c r="WXE37" s="6"/>
      <c r="WXF37" s="6"/>
      <c r="WXG37" s="207"/>
      <c r="WXH37" s="207"/>
      <c r="WXI37" s="208"/>
      <c r="WXJ37" s="80"/>
      <c r="WXK37" s="209"/>
      <c r="WXL37" s="205"/>
      <c r="WXN37" s="207"/>
      <c r="WXO37" s="207"/>
      <c r="WXP37" s="208"/>
      <c r="WXQ37" s="80"/>
      <c r="WXR37" s="209"/>
      <c r="WXS37" s="207"/>
      <c r="WXT37" s="207"/>
      <c r="WXU37" s="77"/>
      <c r="WXV37" s="210"/>
      <c r="WXW37" s="207"/>
      <c r="WXX37" s="207"/>
      <c r="WXY37" s="211"/>
      <c r="WXZ37" s="26"/>
      <c r="WYA37" s="26"/>
      <c r="WYB37" s="26"/>
      <c r="WYC37" s="205"/>
      <c r="WYD37" s="24"/>
      <c r="WYE37" s="36"/>
      <c r="WYF37" s="24"/>
      <c r="WYG37" s="212"/>
      <c r="WYH37" s="205"/>
      <c r="WYI37" s="24"/>
      <c r="WYJ37" s="6"/>
      <c r="WYK37" s="6"/>
      <c r="WYL37" s="207"/>
      <c r="WYM37" s="207"/>
      <c r="WYN37" s="208"/>
      <c r="WYO37" s="80"/>
      <c r="WYP37" s="209"/>
      <c r="WYQ37" s="205"/>
      <c r="WYS37" s="207"/>
      <c r="WYT37" s="207"/>
      <c r="WYU37" s="208"/>
      <c r="WYV37" s="80"/>
      <c r="WYW37" s="209"/>
      <c r="WYX37" s="207"/>
      <c r="WYY37" s="207"/>
      <c r="WYZ37" s="77"/>
      <c r="WZA37" s="210"/>
      <c r="WZB37" s="207"/>
      <c r="WZC37" s="207"/>
      <c r="WZD37" s="211"/>
      <c r="WZE37" s="26"/>
      <c r="WZF37" s="26"/>
      <c r="WZG37" s="26"/>
      <c r="WZH37" s="205"/>
      <c r="WZI37" s="24"/>
      <c r="WZJ37" s="36"/>
      <c r="WZK37" s="24"/>
      <c r="WZL37" s="212"/>
      <c r="WZM37" s="205"/>
      <c r="WZN37" s="24"/>
      <c r="WZO37" s="6"/>
      <c r="WZP37" s="6"/>
      <c r="WZQ37" s="207"/>
      <c r="WZR37" s="207"/>
      <c r="WZS37" s="208"/>
      <c r="WZT37" s="80"/>
      <c r="WZU37" s="209"/>
      <c r="WZV37" s="205"/>
      <c r="WZX37" s="207"/>
      <c r="WZY37" s="207"/>
      <c r="WZZ37" s="208"/>
      <c r="XAA37" s="80"/>
      <c r="XAB37" s="209"/>
      <c r="XAC37" s="207"/>
      <c r="XAD37" s="207"/>
      <c r="XAE37" s="77"/>
      <c r="XAF37" s="210"/>
      <c r="XAG37" s="207"/>
      <c r="XAH37" s="207"/>
      <c r="XAI37" s="211"/>
      <c r="XAJ37" s="26"/>
      <c r="XAK37" s="26"/>
      <c r="XAL37" s="26"/>
      <c r="XAM37" s="205"/>
      <c r="XAN37" s="24"/>
      <c r="XAO37" s="36"/>
      <c r="XAP37" s="24"/>
      <c r="XAQ37" s="212"/>
      <c r="XAR37" s="205"/>
      <c r="XAS37" s="24"/>
      <c r="XAT37" s="6"/>
      <c r="XAU37" s="6"/>
      <c r="XAV37" s="207"/>
      <c r="XAW37" s="207"/>
      <c r="XAX37" s="208"/>
      <c r="XAY37" s="80"/>
      <c r="XAZ37" s="209"/>
      <c r="XBA37" s="205"/>
      <c r="XBC37" s="207"/>
      <c r="XBD37" s="207"/>
      <c r="XBE37" s="208"/>
      <c r="XBF37" s="80"/>
      <c r="XBG37" s="209"/>
      <c r="XBH37" s="207"/>
      <c r="XBI37" s="207"/>
      <c r="XBJ37" s="77"/>
      <c r="XBK37" s="210"/>
      <c r="XBL37" s="207"/>
      <c r="XBM37" s="207"/>
      <c r="XBN37" s="211"/>
      <c r="XBO37" s="26"/>
      <c r="XBP37" s="26"/>
      <c r="XBQ37" s="26"/>
      <c r="XBR37" s="205"/>
      <c r="XBS37" s="24"/>
      <c r="XBT37" s="36"/>
      <c r="XBU37" s="24"/>
      <c r="XBV37" s="212"/>
      <c r="XBW37" s="205"/>
      <c r="XBX37" s="24"/>
      <c r="XBY37" s="6"/>
      <c r="XBZ37" s="6"/>
      <c r="XCA37" s="207"/>
      <c r="XCB37" s="207"/>
      <c r="XCC37" s="208"/>
      <c r="XCD37" s="80"/>
      <c r="XCE37" s="209"/>
      <c r="XCF37" s="205"/>
      <c r="XCH37" s="207"/>
      <c r="XCI37" s="207"/>
      <c r="XCJ37" s="208"/>
      <c r="XCK37" s="80"/>
      <c r="XCL37" s="209"/>
      <c r="XCM37" s="207"/>
      <c r="XCN37" s="207"/>
      <c r="XCO37" s="77"/>
      <c r="XCP37" s="210"/>
      <c r="XCQ37" s="207"/>
      <c r="XCR37" s="207"/>
      <c r="XCS37" s="211"/>
      <c r="XCT37" s="26"/>
      <c r="XCU37" s="26"/>
      <c r="XCV37" s="26"/>
      <c r="XCW37" s="205"/>
      <c r="XCX37" s="24"/>
      <c r="XCY37" s="36"/>
      <c r="XCZ37" s="24"/>
      <c r="XDA37" s="212"/>
      <c r="XDB37" s="205"/>
      <c r="XDC37" s="24"/>
      <c r="XDD37" s="6"/>
      <c r="XDE37" s="6"/>
      <c r="XDF37" s="207"/>
      <c r="XDG37" s="207"/>
      <c r="XDH37" s="208"/>
      <c r="XDI37" s="80"/>
      <c r="XDJ37" s="209"/>
      <c r="XDK37" s="205"/>
      <c r="XDM37" s="207"/>
      <c r="XDN37" s="207"/>
      <c r="XDO37" s="208"/>
      <c r="XDP37" s="80"/>
      <c r="XDQ37" s="209"/>
      <c r="XDR37" s="207"/>
      <c r="XDS37" s="207"/>
      <c r="XDT37" s="77"/>
      <c r="XDU37" s="210"/>
      <c r="XDV37" s="207"/>
      <c r="XDW37" s="207"/>
      <c r="XDX37" s="211"/>
      <c r="XDY37" s="26"/>
      <c r="XDZ37" s="26"/>
      <c r="XEA37" s="26"/>
      <c r="XEB37" s="205"/>
      <c r="XEC37" s="24"/>
      <c r="XED37" s="36"/>
      <c r="XEE37" s="24"/>
      <c r="XEF37" s="212"/>
      <c r="XEG37" s="205"/>
      <c r="XEH37" s="24"/>
      <c r="XEI37" s="6"/>
      <c r="XEJ37" s="6"/>
      <c r="XEK37" s="207"/>
      <c r="XEL37" s="207"/>
      <c r="XEM37" s="208"/>
      <c r="XEN37" s="80"/>
      <c r="XEO37" s="209"/>
      <c r="XEP37" s="205"/>
      <c r="XER37" s="207"/>
      <c r="XES37" s="207"/>
      <c r="XET37" s="208"/>
      <c r="XEU37" s="80"/>
      <c r="XEV37" s="209"/>
      <c r="XEW37" s="207"/>
      <c r="XEX37" s="207"/>
      <c r="XEY37" s="77"/>
      <c r="XEZ37" s="210"/>
      <c r="XFA37" s="207"/>
      <c r="XFB37" s="207"/>
      <c r="XFC37" s="211"/>
      <c r="XFD37" s="26"/>
    </row>
    <row r="38" spans="1:2048 2050:3071 3073:16384" ht="123" customHeight="1">
      <c r="B38" s="156" t="s">
        <v>83</v>
      </c>
      <c r="C38" s="9" t="s">
        <v>82</v>
      </c>
      <c r="D38" s="157" t="s">
        <v>81</v>
      </c>
      <c r="E38" s="10">
        <v>25</v>
      </c>
      <c r="F38" s="158">
        <v>0.03</v>
      </c>
      <c r="G38" s="9" t="s">
        <v>80</v>
      </c>
      <c r="H38" s="9" t="s">
        <v>176</v>
      </c>
      <c r="I38" s="12" t="s">
        <v>129</v>
      </c>
      <c r="J38" s="159" t="s">
        <v>257</v>
      </c>
      <c r="K38" s="9" t="s">
        <v>137</v>
      </c>
      <c r="L38" s="9" t="s">
        <v>223</v>
      </c>
      <c r="M38" s="53">
        <v>1</v>
      </c>
      <c r="N38" s="161" t="s">
        <v>247</v>
      </c>
      <c r="O38" s="115" t="s">
        <v>77</v>
      </c>
      <c r="P38" s="115" t="s">
        <v>150</v>
      </c>
      <c r="Q38" s="116" t="s">
        <v>151</v>
      </c>
      <c r="R38" s="123" t="s">
        <v>536</v>
      </c>
      <c r="S38" s="124" t="s">
        <v>537</v>
      </c>
      <c r="T38" s="125" t="s">
        <v>538</v>
      </c>
      <c r="U38" s="126">
        <v>5774</v>
      </c>
      <c r="V38" s="126">
        <v>5774</v>
      </c>
      <c r="W38" s="105">
        <f t="shared" si="20"/>
        <v>1</v>
      </c>
      <c r="X38" s="66">
        <f t="shared" si="21"/>
        <v>1</v>
      </c>
      <c r="Y38" s="51">
        <f t="shared" si="22"/>
        <v>1</v>
      </c>
      <c r="Z38" s="66">
        <f t="shared" si="23"/>
        <v>0</v>
      </c>
      <c r="AA38" s="64" t="s">
        <v>539</v>
      </c>
      <c r="AB38" s="168" t="s">
        <v>540</v>
      </c>
      <c r="AC38" s="124" t="s">
        <v>302</v>
      </c>
      <c r="AD38" s="125" t="s">
        <v>538</v>
      </c>
      <c r="AE38" s="126">
        <v>9692</v>
      </c>
      <c r="AF38" s="126">
        <v>9692</v>
      </c>
      <c r="AG38" s="105">
        <f t="shared" si="24"/>
        <v>1</v>
      </c>
      <c r="AH38" s="105">
        <f t="shared" si="25"/>
        <v>1</v>
      </c>
      <c r="AI38" s="107">
        <f t="shared" si="7"/>
        <v>1</v>
      </c>
      <c r="AJ38" s="105">
        <f t="shared" si="26"/>
        <v>0</v>
      </c>
      <c r="AK38" s="69" t="s">
        <v>541</v>
      </c>
      <c r="AL38" s="137" t="s">
        <v>542</v>
      </c>
      <c r="AM38" s="123" t="s">
        <v>339</v>
      </c>
      <c r="AN38" s="128" t="s">
        <v>470</v>
      </c>
      <c r="AO38" s="133">
        <v>9289</v>
      </c>
      <c r="AP38" s="133">
        <v>9289</v>
      </c>
      <c r="AQ38" s="105">
        <f t="shared" si="9"/>
        <v>1</v>
      </c>
      <c r="AR38" s="66">
        <f t="shared" si="10"/>
        <v>1</v>
      </c>
      <c r="AS38" s="51">
        <f t="shared" si="11"/>
        <v>1</v>
      </c>
      <c r="AT38" s="66">
        <f t="shared" si="12"/>
        <v>0</v>
      </c>
      <c r="AU38" s="214" t="s">
        <v>322</v>
      </c>
      <c r="AV38" s="128"/>
      <c r="AW38" s="137" t="s">
        <v>20</v>
      </c>
      <c r="AX38" s="137"/>
      <c r="AY38" s="112"/>
      <c r="AZ38" s="112"/>
      <c r="BA38" s="220">
        <f t="shared" si="1"/>
        <v>0</v>
      </c>
      <c r="BB38" s="106">
        <f t="shared" si="18"/>
        <v>24755</v>
      </c>
      <c r="BC38" s="106">
        <f t="shared" si="19"/>
        <v>24755</v>
      </c>
      <c r="BD38" s="220">
        <f t="shared" si="15"/>
        <v>1</v>
      </c>
      <c r="BE38" s="107">
        <f t="shared" si="16"/>
        <v>1</v>
      </c>
      <c r="BF38" s="220">
        <f t="shared" si="17"/>
        <v>0</v>
      </c>
      <c r="BG38" s="111" t="s">
        <v>372</v>
      </c>
      <c r="BH38" s="213"/>
    </row>
    <row r="39" spans="1:2048 2050:3071 3073:16384" ht="78.75">
      <c r="A39" s="84"/>
      <c r="B39" s="156" t="s">
        <v>83</v>
      </c>
      <c r="C39" s="9" t="s">
        <v>82</v>
      </c>
      <c r="D39" s="157" t="s">
        <v>81</v>
      </c>
      <c r="E39" s="10">
        <v>26</v>
      </c>
      <c r="F39" s="158">
        <v>0.05</v>
      </c>
      <c r="G39" s="9" t="s">
        <v>80</v>
      </c>
      <c r="H39" s="9" t="s">
        <v>176</v>
      </c>
      <c r="I39" s="12" t="s">
        <v>258</v>
      </c>
      <c r="J39" s="159" t="s">
        <v>543</v>
      </c>
      <c r="K39" s="9" t="s">
        <v>130</v>
      </c>
      <c r="L39" s="9" t="s">
        <v>224</v>
      </c>
      <c r="M39" s="53">
        <v>1</v>
      </c>
      <c r="N39" s="161" t="s">
        <v>249</v>
      </c>
      <c r="O39" s="115" t="s">
        <v>77</v>
      </c>
      <c r="P39" s="115" t="s">
        <v>150</v>
      </c>
      <c r="Q39" s="116" t="s">
        <v>151</v>
      </c>
      <c r="R39" s="123" t="s">
        <v>248</v>
      </c>
      <c r="S39" s="124" t="s">
        <v>225</v>
      </c>
      <c r="T39" s="125" t="s">
        <v>544</v>
      </c>
      <c r="U39" s="126">
        <v>100</v>
      </c>
      <c r="V39" s="126">
        <v>100</v>
      </c>
      <c r="W39" s="105">
        <f t="shared" si="20"/>
        <v>1</v>
      </c>
      <c r="X39" s="88">
        <f t="shared" si="21"/>
        <v>1</v>
      </c>
      <c r="Y39" s="89">
        <f t="shared" si="22"/>
        <v>1</v>
      </c>
      <c r="Z39" s="88">
        <f t="shared" si="23"/>
        <v>0</v>
      </c>
      <c r="AA39" s="87" t="s">
        <v>226</v>
      </c>
      <c r="AB39" s="170" t="s">
        <v>293</v>
      </c>
      <c r="AC39" s="124" t="s">
        <v>225</v>
      </c>
      <c r="AD39" s="125" t="s">
        <v>544</v>
      </c>
      <c r="AE39" s="126">
        <v>286</v>
      </c>
      <c r="AF39" s="126">
        <v>286</v>
      </c>
      <c r="AG39" s="105">
        <f t="shared" si="24"/>
        <v>1</v>
      </c>
      <c r="AH39" s="105">
        <f t="shared" si="25"/>
        <v>1</v>
      </c>
      <c r="AI39" s="107">
        <f t="shared" si="7"/>
        <v>1</v>
      </c>
      <c r="AJ39" s="105">
        <f t="shared" si="26"/>
        <v>0</v>
      </c>
      <c r="AK39" s="92" t="s">
        <v>281</v>
      </c>
      <c r="AL39" s="137" t="s">
        <v>545</v>
      </c>
      <c r="AM39" s="123" t="s">
        <v>225</v>
      </c>
      <c r="AN39" s="128" t="s">
        <v>544</v>
      </c>
      <c r="AO39" s="133">
        <v>217</v>
      </c>
      <c r="AP39" s="133">
        <v>217</v>
      </c>
      <c r="AQ39" s="105">
        <f t="shared" si="9"/>
        <v>1</v>
      </c>
      <c r="AR39" s="88">
        <f t="shared" si="10"/>
        <v>1</v>
      </c>
      <c r="AS39" s="89">
        <f t="shared" si="11"/>
        <v>1</v>
      </c>
      <c r="AT39" s="88">
        <f t="shared" si="12"/>
        <v>0</v>
      </c>
      <c r="AU39" s="216" t="s">
        <v>322</v>
      </c>
      <c r="AV39" s="128"/>
      <c r="AW39" s="137" t="s">
        <v>20</v>
      </c>
      <c r="AX39" s="137"/>
      <c r="AY39" s="112"/>
      <c r="AZ39" s="112"/>
      <c r="BA39" s="220">
        <f t="shared" si="1"/>
        <v>0</v>
      </c>
      <c r="BB39" s="106">
        <f t="shared" si="18"/>
        <v>603</v>
      </c>
      <c r="BC39" s="106">
        <f t="shared" si="19"/>
        <v>603</v>
      </c>
      <c r="BD39" s="220">
        <f t="shared" si="15"/>
        <v>1</v>
      </c>
      <c r="BE39" s="107">
        <f t="shared" si="16"/>
        <v>1</v>
      </c>
      <c r="BF39" s="220">
        <f t="shared" si="17"/>
        <v>0</v>
      </c>
      <c r="BG39" s="111" t="s">
        <v>372</v>
      </c>
    </row>
    <row r="40" spans="1:2048 2050:3071 3073:16384" ht="127.5">
      <c r="B40" s="156" t="s">
        <v>83</v>
      </c>
      <c r="C40" s="9" t="s">
        <v>82</v>
      </c>
      <c r="D40" s="157" t="s">
        <v>81</v>
      </c>
      <c r="E40" s="10">
        <v>27</v>
      </c>
      <c r="F40" s="158">
        <v>0.03</v>
      </c>
      <c r="G40" s="9" t="s">
        <v>80</v>
      </c>
      <c r="H40" s="9" t="s">
        <v>177</v>
      </c>
      <c r="I40" s="12" t="s">
        <v>134</v>
      </c>
      <c r="J40" s="12" t="s">
        <v>133</v>
      </c>
      <c r="K40" s="9" t="s">
        <v>132</v>
      </c>
      <c r="L40" s="9" t="s">
        <v>131</v>
      </c>
      <c r="M40" s="53">
        <v>1</v>
      </c>
      <c r="N40" s="161" t="s">
        <v>238</v>
      </c>
      <c r="O40" s="115" t="s">
        <v>77</v>
      </c>
      <c r="P40" s="115" t="s">
        <v>150</v>
      </c>
      <c r="Q40" s="116" t="s">
        <v>151</v>
      </c>
      <c r="R40" s="128" t="s">
        <v>239</v>
      </c>
      <c r="S40" s="124" t="s">
        <v>240</v>
      </c>
      <c r="T40" s="125"/>
      <c r="U40" s="126">
        <v>188</v>
      </c>
      <c r="V40" s="126">
        <v>188</v>
      </c>
      <c r="W40" s="105">
        <f t="shared" si="20"/>
        <v>1</v>
      </c>
      <c r="X40" s="66">
        <f t="shared" si="21"/>
        <v>1</v>
      </c>
      <c r="Y40" s="51">
        <f t="shared" si="22"/>
        <v>1</v>
      </c>
      <c r="Z40" s="66">
        <f t="shared" si="23"/>
        <v>0</v>
      </c>
      <c r="AA40" s="64" t="s">
        <v>222</v>
      </c>
      <c r="AB40" s="170" t="s">
        <v>546</v>
      </c>
      <c r="AC40" s="124" t="s">
        <v>303</v>
      </c>
      <c r="AD40" s="125"/>
      <c r="AE40" s="126">
        <v>404</v>
      </c>
      <c r="AF40" s="126">
        <v>404</v>
      </c>
      <c r="AG40" s="105">
        <f t="shared" si="24"/>
        <v>1</v>
      </c>
      <c r="AH40" s="105">
        <f t="shared" si="25"/>
        <v>1</v>
      </c>
      <c r="AI40" s="107">
        <f t="shared" si="7"/>
        <v>1</v>
      </c>
      <c r="AJ40" s="105">
        <f t="shared" si="26"/>
        <v>0</v>
      </c>
      <c r="AK40" s="73" t="s">
        <v>547</v>
      </c>
      <c r="AL40" s="137" t="s">
        <v>548</v>
      </c>
      <c r="AM40" s="123" t="s">
        <v>340</v>
      </c>
      <c r="AN40" s="128"/>
      <c r="AO40" s="133">
        <v>954</v>
      </c>
      <c r="AP40" s="133">
        <v>954</v>
      </c>
      <c r="AQ40" s="105">
        <f t="shared" si="9"/>
        <v>1</v>
      </c>
      <c r="AR40" s="66">
        <f t="shared" si="10"/>
        <v>1</v>
      </c>
      <c r="AS40" s="51">
        <f t="shared" si="11"/>
        <v>1</v>
      </c>
      <c r="AT40" s="66">
        <f t="shared" si="12"/>
        <v>0</v>
      </c>
      <c r="AU40" s="214" t="s">
        <v>322</v>
      </c>
      <c r="AV40" s="228" t="s">
        <v>549</v>
      </c>
      <c r="AW40" s="229" t="s">
        <v>340</v>
      </c>
      <c r="AX40" s="198"/>
      <c r="AY40" s="199">
        <v>1291</v>
      </c>
      <c r="AZ40" s="199">
        <v>1291</v>
      </c>
      <c r="BA40" s="220">
        <f t="shared" si="1"/>
        <v>1</v>
      </c>
      <c r="BB40" s="106">
        <f t="shared" si="18"/>
        <v>2837</v>
      </c>
      <c r="BC40" s="106">
        <f t="shared" si="19"/>
        <v>2837</v>
      </c>
      <c r="BD40" s="220">
        <f t="shared" si="15"/>
        <v>1</v>
      </c>
      <c r="BE40" s="107">
        <f t="shared" si="16"/>
        <v>1</v>
      </c>
      <c r="BF40" s="220">
        <f t="shared" si="17"/>
        <v>0</v>
      </c>
      <c r="BG40" s="111" t="s">
        <v>322</v>
      </c>
    </row>
    <row r="41" spans="1:2048 2050:3071 3073:16384" ht="300">
      <c r="A41" s="84"/>
      <c r="B41" s="156" t="s">
        <v>83</v>
      </c>
      <c r="C41" s="9" t="s">
        <v>82</v>
      </c>
      <c r="D41" s="157" t="s">
        <v>81</v>
      </c>
      <c r="E41" s="10">
        <v>28</v>
      </c>
      <c r="F41" s="158">
        <v>0.06</v>
      </c>
      <c r="G41" s="9" t="s">
        <v>80</v>
      </c>
      <c r="H41" s="9" t="s">
        <v>445</v>
      </c>
      <c r="I41" s="12" t="s">
        <v>276</v>
      </c>
      <c r="J41" s="159" t="s">
        <v>166</v>
      </c>
      <c r="K41" s="9" t="s">
        <v>136</v>
      </c>
      <c r="L41" s="9" t="s">
        <v>135</v>
      </c>
      <c r="M41" s="53">
        <v>1</v>
      </c>
      <c r="N41" s="161" t="s">
        <v>181</v>
      </c>
      <c r="O41" s="115" t="s">
        <v>77</v>
      </c>
      <c r="P41" s="115" t="s">
        <v>150</v>
      </c>
      <c r="Q41" s="105" t="s">
        <v>151</v>
      </c>
      <c r="R41" s="168" t="s">
        <v>550</v>
      </c>
      <c r="S41" s="124" t="s">
        <v>229</v>
      </c>
      <c r="T41" s="125"/>
      <c r="U41" s="138">
        <v>1</v>
      </c>
      <c r="V41" s="139">
        <v>1</v>
      </c>
      <c r="W41" s="105">
        <f t="shared" si="20"/>
        <v>1</v>
      </c>
      <c r="X41" s="88">
        <f t="shared" ref="X41:X44" si="27">IFERROR(U41/V41,0)</f>
        <v>1</v>
      </c>
      <c r="Y41" s="89">
        <f t="shared" ref="Y41:Y44" si="28">IFERROR(IF(AND($P41="Decreciente",X41&lt;$M41),(1+(($M41-X41)/M41)),IF(AND($P41="Decreciente",X41&gt;$M41),(1-((X41-$M41)/X41)),X41/$M41)),0)</f>
        <v>1</v>
      </c>
      <c r="Z41" s="88">
        <f t="shared" ref="Z41:Z44" si="29">IF(X41=0,$M41,IF($M41-X41&lt;0,"Por verificar por la OAPC",$M41-X41))</f>
        <v>0</v>
      </c>
      <c r="AA41" s="86" t="s">
        <v>551</v>
      </c>
      <c r="AB41" s="174" t="s">
        <v>552</v>
      </c>
      <c r="AC41" s="124" t="s">
        <v>553</v>
      </c>
      <c r="AD41" s="125"/>
      <c r="AE41" s="126">
        <f>(2+4)</f>
        <v>6</v>
      </c>
      <c r="AF41" s="126">
        <f>(2+4)</f>
        <v>6</v>
      </c>
      <c r="AG41" s="105">
        <f t="shared" si="24"/>
        <v>1</v>
      </c>
      <c r="AH41" s="105">
        <f t="shared" si="25"/>
        <v>1</v>
      </c>
      <c r="AI41" s="107">
        <f t="shared" si="7"/>
        <v>1</v>
      </c>
      <c r="AJ41" s="105">
        <f t="shared" si="26"/>
        <v>0</v>
      </c>
      <c r="AK41" s="92" t="s">
        <v>281</v>
      </c>
      <c r="AL41" s="168" t="s">
        <v>554</v>
      </c>
      <c r="AM41" s="123" t="s">
        <v>555</v>
      </c>
      <c r="AN41" s="128"/>
      <c r="AO41" s="133">
        <f>2+3</f>
        <v>5</v>
      </c>
      <c r="AP41" s="133">
        <f>2+3</f>
        <v>5</v>
      </c>
      <c r="AQ41" s="105">
        <f t="shared" si="9"/>
        <v>1</v>
      </c>
      <c r="AR41" s="88">
        <f t="shared" si="10"/>
        <v>1</v>
      </c>
      <c r="AS41" s="89">
        <f t="shared" si="11"/>
        <v>1</v>
      </c>
      <c r="AT41" s="88">
        <f t="shared" si="12"/>
        <v>0</v>
      </c>
      <c r="AU41" s="216" t="s">
        <v>556</v>
      </c>
      <c r="AV41" s="227" t="s">
        <v>557</v>
      </c>
      <c r="AW41" s="230" t="s">
        <v>558</v>
      </c>
      <c r="AX41" s="195" t="s">
        <v>363</v>
      </c>
      <c r="AY41" s="200">
        <f>2</f>
        <v>2</v>
      </c>
      <c r="AZ41" s="201">
        <v>2</v>
      </c>
      <c r="BA41" s="220">
        <f t="shared" si="1"/>
        <v>1</v>
      </c>
      <c r="BB41" s="106">
        <f t="shared" si="18"/>
        <v>14</v>
      </c>
      <c r="BC41" s="106">
        <f t="shared" si="19"/>
        <v>14</v>
      </c>
      <c r="BD41" s="220">
        <f t="shared" si="15"/>
        <v>1</v>
      </c>
      <c r="BE41" s="107">
        <f t="shared" si="16"/>
        <v>1</v>
      </c>
      <c r="BF41" s="231">
        <f t="shared" si="17"/>
        <v>0</v>
      </c>
      <c r="BG41" s="232" t="s">
        <v>373</v>
      </c>
      <c r="BH41" s="207"/>
      <c r="BI41" s="208"/>
      <c r="BJ41" s="80"/>
      <c r="BK41" s="209"/>
      <c r="BL41" s="205"/>
      <c r="BN41" s="207"/>
      <c r="BO41" s="207"/>
      <c r="BP41" s="208"/>
      <c r="BQ41" s="80"/>
      <c r="BR41" s="209"/>
      <c r="BS41" s="207"/>
      <c r="BT41" s="207"/>
      <c r="BU41" s="77"/>
      <c r="BV41" s="210"/>
      <c r="BW41" s="207"/>
      <c r="BX41" s="207"/>
      <c r="BY41" s="211"/>
      <c r="BZ41" s="26"/>
      <c r="CA41" s="26"/>
      <c r="CB41" s="26"/>
      <c r="CC41" s="205"/>
      <c r="CD41" s="24"/>
      <c r="CE41" s="36"/>
      <c r="CF41" s="24"/>
      <c r="CG41" s="206"/>
      <c r="CH41" s="205"/>
      <c r="CI41" s="24"/>
      <c r="CL41" s="207"/>
      <c r="CM41" s="207"/>
      <c r="CN41" s="208"/>
      <c r="CO41" s="80"/>
      <c r="CP41" s="209"/>
      <c r="CQ41" s="205"/>
      <c r="CS41" s="207"/>
      <c r="CT41" s="207"/>
      <c r="CU41" s="208"/>
      <c r="CV41" s="80"/>
      <c r="CW41" s="209"/>
      <c r="CX41" s="207"/>
      <c r="CY41" s="207"/>
      <c r="CZ41" s="77"/>
      <c r="DA41" s="210"/>
      <c r="DB41" s="207"/>
      <c r="DC41" s="207"/>
      <c r="DD41" s="211"/>
      <c r="DE41" s="26"/>
      <c r="DF41" s="26"/>
      <c r="DG41" s="26"/>
      <c r="DH41" s="205"/>
      <c r="DI41" s="24"/>
      <c r="DJ41" s="36"/>
      <c r="DK41" s="24"/>
      <c r="DL41" s="206"/>
      <c r="DM41" s="205"/>
      <c r="DN41" s="24"/>
      <c r="DQ41" s="207"/>
      <c r="DR41" s="207"/>
      <c r="DS41" s="208"/>
      <c r="DT41" s="80"/>
      <c r="DU41" s="209"/>
      <c r="DV41" s="205"/>
      <c r="DX41" s="207"/>
      <c r="DY41" s="207"/>
      <c r="DZ41" s="208"/>
      <c r="EA41" s="80"/>
      <c r="EB41" s="209"/>
      <c r="EC41" s="207"/>
      <c r="ED41" s="207"/>
      <c r="EE41" s="77"/>
      <c r="EF41" s="210"/>
      <c r="EG41" s="207"/>
      <c r="EH41" s="207"/>
      <c r="EI41" s="211"/>
      <c r="EJ41" s="26"/>
      <c r="EK41" s="26"/>
      <c r="EL41" s="26"/>
      <c r="EM41" s="205"/>
      <c r="EN41" s="24"/>
      <c r="EO41" s="36"/>
      <c r="EP41" s="24"/>
      <c r="EQ41" s="206"/>
      <c r="ER41" s="205"/>
      <c r="ES41" s="24"/>
      <c r="EV41" s="207"/>
      <c r="EW41" s="207"/>
      <c r="EX41" s="208"/>
      <c r="EY41" s="80"/>
      <c r="EZ41" s="209"/>
      <c r="FA41" s="205"/>
      <c r="FC41" s="207"/>
      <c r="FD41" s="207"/>
      <c r="FE41" s="208"/>
      <c r="FF41" s="80"/>
      <c r="FG41" s="209"/>
      <c r="FH41" s="207"/>
      <c r="FI41" s="207"/>
      <c r="FJ41" s="77"/>
      <c r="FK41" s="210"/>
      <c r="FL41" s="207"/>
      <c r="FM41" s="207"/>
      <c r="FN41" s="211"/>
      <c r="FO41" s="26"/>
      <c r="FP41" s="26"/>
      <c r="FQ41" s="26"/>
      <c r="FR41" s="205"/>
      <c r="FS41" s="24"/>
      <c r="FT41" s="36"/>
      <c r="FU41" s="24"/>
      <c r="FV41" s="206"/>
      <c r="FW41" s="205"/>
      <c r="FX41" s="24"/>
      <c r="GA41" s="207"/>
      <c r="GB41" s="207"/>
      <c r="GC41" s="208"/>
      <c r="GD41" s="80"/>
      <c r="GE41" s="209"/>
      <c r="GF41" s="205"/>
      <c r="GH41" s="207"/>
      <c r="GI41" s="207"/>
      <c r="GJ41" s="208"/>
      <c r="GK41" s="80"/>
      <c r="GL41" s="209"/>
      <c r="GM41" s="207"/>
      <c r="GN41" s="207"/>
      <c r="GO41" s="77"/>
      <c r="GP41" s="210"/>
      <c r="GQ41" s="207"/>
      <c r="GR41" s="207"/>
      <c r="GS41" s="211"/>
      <c r="GT41" s="26"/>
      <c r="GU41" s="26"/>
      <c r="GV41" s="26"/>
      <c r="GW41" s="205"/>
      <c r="GX41" s="24"/>
      <c r="GY41" s="36"/>
      <c r="GZ41" s="24"/>
      <c r="HA41" s="206"/>
      <c r="HB41" s="205"/>
      <c r="HC41" s="24"/>
      <c r="HF41" s="207"/>
      <c r="HG41" s="207"/>
      <c r="HH41" s="208"/>
      <c r="HI41" s="80"/>
      <c r="HJ41" s="209"/>
      <c r="HK41" s="205"/>
      <c r="HM41" s="207"/>
      <c r="HN41" s="207"/>
      <c r="HO41" s="208"/>
      <c r="HP41" s="80"/>
      <c r="HQ41" s="209"/>
      <c r="HR41" s="207"/>
      <c r="HS41" s="207"/>
      <c r="HT41" s="77"/>
      <c r="HU41" s="210"/>
      <c r="HV41" s="207"/>
      <c r="HW41" s="207"/>
      <c r="HX41" s="211"/>
      <c r="HY41" s="26"/>
      <c r="HZ41" s="26"/>
      <c r="IA41" s="26"/>
      <c r="IB41" s="205"/>
      <c r="IC41" s="24"/>
      <c r="ID41" s="36"/>
      <c r="IE41" s="24"/>
      <c r="IF41" s="206"/>
      <c r="IG41" s="205"/>
      <c r="IH41" s="24"/>
      <c r="IK41" s="207"/>
      <c r="IL41" s="207"/>
      <c r="IM41" s="208"/>
      <c r="IN41" s="80"/>
      <c r="IO41" s="209"/>
      <c r="IP41" s="205"/>
      <c r="IR41" s="207"/>
      <c r="IS41" s="207"/>
      <c r="IT41" s="208"/>
      <c r="IU41" s="80"/>
      <c r="IV41" s="209"/>
      <c r="IW41" s="207"/>
      <c r="IX41" s="207"/>
      <c r="IY41" s="77"/>
      <c r="IZ41" s="210"/>
      <c r="JA41" s="207"/>
      <c r="JB41" s="207"/>
      <c r="JC41" s="211"/>
      <c r="JD41" s="26"/>
      <c r="JE41" s="26"/>
      <c r="JF41" s="26"/>
      <c r="JG41" s="205"/>
      <c r="JH41" s="24"/>
      <c r="JI41" s="36"/>
      <c r="JJ41" s="24"/>
      <c r="JK41" s="206"/>
      <c r="JL41" s="205"/>
      <c r="JM41" s="24"/>
      <c r="JP41" s="207"/>
      <c r="JQ41" s="207"/>
      <c r="JR41" s="208"/>
      <c r="JS41" s="80"/>
      <c r="JT41" s="209"/>
      <c r="JU41" s="205"/>
      <c r="JW41" s="207"/>
      <c r="JX41" s="207"/>
      <c r="JY41" s="208"/>
      <c r="JZ41" s="80"/>
      <c r="KA41" s="209"/>
      <c r="KB41" s="207"/>
      <c r="KC41" s="207"/>
      <c r="KD41" s="77"/>
      <c r="KE41" s="210"/>
      <c r="KF41" s="207"/>
      <c r="KG41" s="207"/>
      <c r="KH41" s="211"/>
      <c r="KI41" s="26"/>
      <c r="KJ41" s="26"/>
      <c r="KK41" s="26"/>
      <c r="KL41" s="205"/>
      <c r="KM41" s="24"/>
      <c r="KN41" s="36"/>
      <c r="KO41" s="24"/>
      <c r="KP41" s="206"/>
      <c r="KQ41" s="205"/>
      <c r="KR41" s="24"/>
      <c r="KU41" s="207"/>
      <c r="KV41" s="207"/>
      <c r="KW41" s="208"/>
      <c r="KX41" s="80"/>
      <c r="KY41" s="209"/>
      <c r="KZ41" s="205"/>
      <c r="LB41" s="207"/>
      <c r="LC41" s="207"/>
      <c r="LD41" s="208"/>
      <c r="LE41" s="80"/>
      <c r="LF41" s="209"/>
      <c r="LG41" s="207"/>
      <c r="LH41" s="207"/>
      <c r="LI41" s="77"/>
      <c r="LJ41" s="210"/>
      <c r="LK41" s="207"/>
      <c r="LL41" s="207"/>
      <c r="LM41" s="211"/>
      <c r="LN41" s="26"/>
      <c r="LO41" s="26"/>
      <c r="LP41" s="26"/>
      <c r="LQ41" s="205"/>
      <c r="LR41" s="24"/>
      <c r="LS41" s="36"/>
      <c r="LT41" s="24"/>
      <c r="LU41" s="206"/>
      <c r="LV41" s="205"/>
      <c r="LW41" s="24"/>
      <c r="LZ41" s="207"/>
      <c r="MA41" s="207"/>
      <c r="MB41" s="208"/>
      <c r="MC41" s="80"/>
      <c r="MD41" s="209"/>
      <c r="ME41" s="205"/>
      <c r="MG41" s="207"/>
      <c r="MH41" s="207"/>
      <c r="MI41" s="208"/>
      <c r="MJ41" s="80"/>
      <c r="MK41" s="209"/>
      <c r="ML41" s="207"/>
      <c r="MM41" s="207"/>
      <c r="MN41" s="77"/>
      <c r="MO41" s="210"/>
      <c r="MP41" s="207"/>
      <c r="MQ41" s="207"/>
      <c r="MR41" s="211"/>
      <c r="MS41" s="26"/>
      <c r="MT41" s="26"/>
      <c r="MU41" s="26"/>
      <c r="MV41" s="205"/>
      <c r="MW41" s="24"/>
      <c r="MX41" s="36"/>
      <c r="MY41" s="24"/>
      <c r="MZ41" s="206"/>
      <c r="NA41" s="205"/>
      <c r="NB41" s="24"/>
      <c r="NE41" s="207"/>
      <c r="NF41" s="207"/>
      <c r="NG41" s="208"/>
      <c r="NH41" s="80"/>
      <c r="NI41" s="209"/>
      <c r="NJ41" s="205"/>
      <c r="NL41" s="207"/>
      <c r="NM41" s="207"/>
      <c r="NN41" s="208"/>
      <c r="NO41" s="80"/>
      <c r="NP41" s="209"/>
      <c r="NQ41" s="207"/>
      <c r="NR41" s="207"/>
      <c r="NS41" s="77"/>
      <c r="NT41" s="210"/>
      <c r="NU41" s="207"/>
      <c r="NV41" s="207"/>
      <c r="NW41" s="211"/>
      <c r="NX41" s="26"/>
      <c r="NY41" s="26"/>
      <c r="NZ41" s="26"/>
      <c r="OA41" s="205"/>
      <c r="OB41" s="24"/>
      <c r="OC41" s="36"/>
      <c r="OD41" s="24"/>
      <c r="OE41" s="206"/>
      <c r="OF41" s="205"/>
      <c r="OG41" s="24"/>
      <c r="OJ41" s="207"/>
      <c r="OK41" s="207"/>
      <c r="OL41" s="208"/>
      <c r="OM41" s="80"/>
      <c r="ON41" s="209"/>
      <c r="OO41" s="205"/>
      <c r="OQ41" s="207"/>
      <c r="OR41" s="207"/>
      <c r="OS41" s="208"/>
      <c r="OT41" s="80"/>
      <c r="OU41" s="209"/>
      <c r="OV41" s="207"/>
      <c r="OW41" s="207"/>
      <c r="OX41" s="77"/>
      <c r="OY41" s="210"/>
      <c r="OZ41" s="207"/>
      <c r="PA41" s="207"/>
      <c r="PB41" s="211"/>
      <c r="PC41" s="26"/>
      <c r="PD41" s="26"/>
      <c r="PE41" s="26"/>
      <c r="PF41" s="205"/>
      <c r="PG41" s="24"/>
      <c r="PH41" s="36"/>
      <c r="PI41" s="24"/>
      <c r="PJ41" s="206"/>
      <c r="PK41" s="205"/>
      <c r="PL41" s="24"/>
      <c r="PO41" s="207"/>
      <c r="PP41" s="207"/>
      <c r="PQ41" s="208"/>
      <c r="PR41" s="80"/>
      <c r="PS41" s="209"/>
      <c r="PT41" s="205"/>
      <c r="PV41" s="207"/>
      <c r="PW41" s="207"/>
      <c r="PX41" s="208"/>
      <c r="PY41" s="80"/>
      <c r="PZ41" s="209"/>
      <c r="QA41" s="207"/>
      <c r="QB41" s="207"/>
      <c r="QC41" s="77"/>
      <c r="QD41" s="210"/>
      <c r="QE41" s="207"/>
      <c r="QF41" s="207"/>
      <c r="QG41" s="211"/>
      <c r="QH41" s="26"/>
      <c r="QI41" s="26"/>
      <c r="QJ41" s="26"/>
      <c r="QK41" s="205"/>
      <c r="QL41" s="24"/>
      <c r="QM41" s="36"/>
      <c r="QN41" s="24"/>
      <c r="QO41" s="206"/>
      <c r="QP41" s="205"/>
      <c r="QQ41" s="24"/>
      <c r="QT41" s="207"/>
      <c r="QU41" s="207"/>
      <c r="QV41" s="208"/>
      <c r="QW41" s="80"/>
      <c r="QX41" s="209"/>
      <c r="QY41" s="205"/>
      <c r="RA41" s="207"/>
      <c r="RB41" s="207"/>
      <c r="RC41" s="208"/>
      <c r="RD41" s="80"/>
      <c r="RE41" s="209"/>
      <c r="RF41" s="207"/>
      <c r="RG41" s="207"/>
      <c r="RH41" s="77"/>
      <c r="RI41" s="210"/>
      <c r="RJ41" s="207"/>
      <c r="RK41" s="207"/>
      <c r="RL41" s="211"/>
      <c r="RM41" s="26"/>
      <c r="RN41" s="26"/>
      <c r="RO41" s="26"/>
      <c r="RP41" s="205"/>
      <c r="RQ41" s="24"/>
      <c r="RR41" s="36"/>
      <c r="RS41" s="24"/>
      <c r="RT41" s="206"/>
      <c r="RU41" s="205"/>
      <c r="RV41" s="24"/>
      <c r="RY41" s="207"/>
      <c r="RZ41" s="207"/>
      <c r="SA41" s="208"/>
      <c r="SB41" s="80"/>
      <c r="SC41" s="209"/>
      <c r="SD41" s="205"/>
      <c r="SF41" s="207"/>
      <c r="SG41" s="207"/>
      <c r="SH41" s="208"/>
      <c r="SI41" s="80"/>
      <c r="SJ41" s="209"/>
      <c r="SK41" s="207"/>
      <c r="SL41" s="207"/>
      <c r="SM41" s="77"/>
      <c r="SN41" s="210"/>
      <c r="SO41" s="207"/>
      <c r="SP41" s="207"/>
      <c r="SQ41" s="211"/>
      <c r="SR41" s="26"/>
      <c r="SS41" s="26"/>
      <c r="ST41" s="26"/>
      <c r="SU41" s="205"/>
      <c r="SV41" s="24"/>
      <c r="SW41" s="36"/>
      <c r="SX41" s="24"/>
      <c r="SY41" s="206"/>
      <c r="SZ41" s="205"/>
      <c r="TA41" s="24"/>
      <c r="TD41" s="207"/>
      <c r="TE41" s="207"/>
      <c r="TF41" s="208"/>
      <c r="TG41" s="80"/>
      <c r="TH41" s="209"/>
      <c r="TI41" s="205"/>
      <c r="TK41" s="207"/>
      <c r="TL41" s="207"/>
      <c r="TM41" s="208"/>
      <c r="TN41" s="80"/>
      <c r="TO41" s="209"/>
      <c r="TP41" s="207"/>
      <c r="TQ41" s="207"/>
      <c r="TR41" s="77"/>
      <c r="TS41" s="210"/>
      <c r="TT41" s="207"/>
      <c r="TU41" s="207"/>
      <c r="TV41" s="211"/>
      <c r="TW41" s="26"/>
      <c r="TX41" s="26"/>
      <c r="TY41" s="26"/>
      <c r="TZ41" s="205"/>
      <c r="UA41" s="24"/>
      <c r="UB41" s="36"/>
      <c r="UC41" s="24"/>
      <c r="UD41" s="206"/>
      <c r="UE41" s="205"/>
      <c r="UF41" s="24"/>
      <c r="UI41" s="207"/>
      <c r="UJ41" s="207"/>
      <c r="UK41" s="208"/>
      <c r="UL41" s="80"/>
      <c r="UM41" s="209"/>
      <c r="UN41" s="205"/>
      <c r="UP41" s="207"/>
      <c r="UQ41" s="207"/>
      <c r="UR41" s="208"/>
      <c r="US41" s="80"/>
      <c r="UT41" s="209"/>
      <c r="UU41" s="207"/>
      <c r="UV41" s="207"/>
      <c r="UW41" s="77"/>
      <c r="UX41" s="210"/>
      <c r="UY41" s="207"/>
      <c r="UZ41" s="207"/>
      <c r="VA41" s="211"/>
      <c r="VB41" s="26"/>
      <c r="VC41" s="26"/>
      <c r="VD41" s="26"/>
      <c r="VE41" s="205"/>
      <c r="VF41" s="24"/>
      <c r="VG41" s="36"/>
      <c r="VH41" s="24"/>
      <c r="VI41" s="206"/>
      <c r="VJ41" s="205"/>
      <c r="VK41" s="24"/>
      <c r="VN41" s="207"/>
      <c r="VO41" s="207"/>
      <c r="VP41" s="208"/>
      <c r="VQ41" s="80"/>
      <c r="VR41" s="209"/>
      <c r="VS41" s="205"/>
      <c r="VU41" s="207"/>
      <c r="VV41" s="207"/>
      <c r="VW41" s="208"/>
      <c r="VX41" s="80"/>
      <c r="VY41" s="209"/>
      <c r="VZ41" s="207"/>
      <c r="WA41" s="207"/>
      <c r="WB41" s="77"/>
      <c r="WC41" s="210"/>
      <c r="WD41" s="207"/>
      <c r="WE41" s="207"/>
      <c r="WF41" s="211"/>
      <c r="WG41" s="26"/>
      <c r="WH41" s="26"/>
      <c r="WI41" s="26"/>
      <c r="WJ41" s="205"/>
      <c r="WK41" s="24"/>
      <c r="WL41" s="36"/>
      <c r="WM41" s="24"/>
      <c r="WN41" s="206"/>
      <c r="WO41" s="205"/>
      <c r="WP41" s="24"/>
      <c r="WS41" s="207"/>
      <c r="WT41" s="207"/>
      <c r="WU41" s="208"/>
      <c r="WV41" s="80"/>
      <c r="WW41" s="209"/>
      <c r="WX41" s="205"/>
      <c r="WZ41" s="207"/>
      <c r="XA41" s="207"/>
      <c r="XB41" s="208"/>
      <c r="XC41" s="80"/>
      <c r="XD41" s="209"/>
      <c r="XE41" s="207"/>
      <c r="XF41" s="207"/>
      <c r="XG41" s="77"/>
      <c r="XH41" s="210"/>
      <c r="XI41" s="207"/>
      <c r="XJ41" s="207"/>
      <c r="XK41" s="211"/>
      <c r="XL41" s="26"/>
      <c r="XM41" s="26"/>
      <c r="XN41" s="26"/>
      <c r="XO41" s="205"/>
      <c r="XP41" s="24"/>
      <c r="XQ41" s="36"/>
      <c r="XR41" s="24"/>
      <c r="XS41" s="206"/>
      <c r="XT41" s="205"/>
      <c r="XU41" s="24"/>
      <c r="XX41" s="207"/>
      <c r="XY41" s="207"/>
      <c r="XZ41" s="208"/>
      <c r="YA41" s="80"/>
      <c r="YB41" s="209"/>
      <c r="YC41" s="205"/>
      <c r="YE41" s="207"/>
      <c r="YF41" s="207"/>
      <c r="YG41" s="208"/>
      <c r="YH41" s="80"/>
      <c r="YI41" s="209"/>
      <c r="YJ41" s="207"/>
      <c r="YK41" s="207"/>
      <c r="YL41" s="77"/>
      <c r="YM41" s="210"/>
      <c r="YN41" s="207"/>
      <c r="YO41" s="207"/>
      <c r="YP41" s="211"/>
      <c r="YQ41" s="26"/>
      <c r="YR41" s="26"/>
      <c r="YS41" s="26"/>
      <c r="YT41" s="205"/>
      <c r="YU41" s="24"/>
      <c r="YV41" s="36"/>
      <c r="YW41" s="24"/>
      <c r="YX41" s="206"/>
      <c r="YY41" s="205"/>
      <c r="YZ41" s="24"/>
      <c r="ZC41" s="207"/>
      <c r="ZD41" s="207"/>
      <c r="ZE41" s="208"/>
      <c r="ZF41" s="80"/>
      <c r="ZG41" s="209"/>
      <c r="ZH41" s="205"/>
      <c r="ZJ41" s="207"/>
      <c r="ZK41" s="207"/>
      <c r="ZL41" s="208"/>
      <c r="ZM41" s="80"/>
      <c r="ZN41" s="209"/>
      <c r="ZO41" s="207"/>
      <c r="ZP41" s="207"/>
      <c r="ZQ41" s="77"/>
      <c r="ZR41" s="210"/>
      <c r="ZS41" s="207"/>
      <c r="ZT41" s="207"/>
      <c r="ZU41" s="211"/>
      <c r="ZV41" s="26"/>
      <c r="ZW41" s="26"/>
      <c r="ZX41" s="26"/>
      <c r="ZY41" s="205"/>
      <c r="ZZ41" s="24"/>
      <c r="AAA41" s="36"/>
      <c r="AAB41" s="24"/>
      <c r="AAC41" s="206"/>
      <c r="AAD41" s="205"/>
      <c r="AAE41" s="24"/>
      <c r="AAH41" s="207"/>
      <c r="AAI41" s="207"/>
      <c r="AAJ41" s="208"/>
      <c r="AAK41" s="80"/>
      <c r="AAL41" s="209"/>
      <c r="AAM41" s="205"/>
      <c r="AAO41" s="207"/>
      <c r="AAP41" s="207"/>
      <c r="AAQ41" s="208"/>
      <c r="AAR41" s="80"/>
      <c r="AAS41" s="209"/>
      <c r="AAT41" s="207"/>
      <c r="AAU41" s="207"/>
      <c r="AAV41" s="77"/>
      <c r="AAW41" s="210"/>
      <c r="AAX41" s="207"/>
      <c r="AAY41" s="207"/>
      <c r="AAZ41" s="211"/>
      <c r="ABA41" s="26"/>
      <c r="ABB41" s="26"/>
      <c r="ABC41" s="26"/>
      <c r="ABD41" s="205"/>
      <c r="ABE41" s="24"/>
      <c r="ABF41" s="36"/>
      <c r="ABG41" s="24"/>
      <c r="ABH41" s="206"/>
      <c r="ABI41" s="205"/>
      <c r="ABJ41" s="24"/>
      <c r="ABM41" s="207"/>
      <c r="ABN41" s="207"/>
      <c r="ABO41" s="208"/>
      <c r="ABP41" s="80"/>
      <c r="ABQ41" s="209"/>
      <c r="ABR41" s="205"/>
      <c r="ABT41" s="207"/>
      <c r="ABU41" s="207"/>
      <c r="ABV41" s="208"/>
      <c r="ABW41" s="80"/>
      <c r="ABX41" s="209"/>
      <c r="ABY41" s="207"/>
      <c r="ABZ41" s="207"/>
      <c r="ACA41" s="77"/>
      <c r="ACB41" s="210"/>
      <c r="ACC41" s="207"/>
      <c r="ACD41" s="207"/>
      <c r="ACE41" s="211"/>
      <c r="ACF41" s="26"/>
      <c r="ACG41" s="26"/>
      <c r="ACH41" s="26"/>
      <c r="ACI41" s="205"/>
      <c r="ACJ41" s="24"/>
      <c r="ACK41" s="36"/>
      <c r="ACL41" s="24"/>
      <c r="ACM41" s="206"/>
      <c r="ACN41" s="205"/>
      <c r="ACO41" s="24"/>
      <c r="ACR41" s="207"/>
      <c r="ACS41" s="207"/>
      <c r="ACT41" s="208"/>
      <c r="ACU41" s="80"/>
      <c r="ACV41" s="209"/>
      <c r="ACW41" s="205"/>
      <c r="ACY41" s="207"/>
      <c r="ACZ41" s="207"/>
      <c r="ADA41" s="208"/>
      <c r="ADB41" s="80"/>
      <c r="ADC41" s="209"/>
      <c r="ADD41" s="207"/>
      <c r="ADE41" s="207"/>
      <c r="ADF41" s="77"/>
      <c r="ADG41" s="210"/>
      <c r="ADH41" s="207"/>
      <c r="ADI41" s="207"/>
      <c r="ADJ41" s="211"/>
      <c r="ADK41" s="26"/>
      <c r="ADL41" s="26"/>
      <c r="ADM41" s="26"/>
      <c r="ADN41" s="205"/>
      <c r="ADO41" s="24"/>
      <c r="ADP41" s="36"/>
      <c r="ADQ41" s="24"/>
      <c r="ADR41" s="206"/>
      <c r="ADS41" s="205"/>
      <c r="ADT41" s="24"/>
      <c r="ADW41" s="207"/>
      <c r="ADX41" s="207"/>
      <c r="ADY41" s="208"/>
      <c r="ADZ41" s="80"/>
      <c r="AEA41" s="209"/>
      <c r="AEB41" s="205"/>
      <c r="AED41" s="207"/>
      <c r="AEE41" s="207"/>
      <c r="AEF41" s="208"/>
      <c r="AEG41" s="80"/>
      <c r="AEH41" s="209"/>
      <c r="AEI41" s="207"/>
      <c r="AEJ41" s="207"/>
      <c r="AEK41" s="77"/>
      <c r="AEL41" s="210"/>
      <c r="AEM41" s="207"/>
      <c r="AEN41" s="207"/>
      <c r="AEO41" s="211"/>
      <c r="AEP41" s="26"/>
      <c r="AEQ41" s="26"/>
      <c r="AER41" s="26"/>
      <c r="AES41" s="205"/>
      <c r="AET41" s="24"/>
      <c r="AEU41" s="36"/>
      <c r="AEV41" s="24"/>
      <c r="AEW41" s="206"/>
      <c r="AEX41" s="205"/>
      <c r="AEY41" s="24"/>
      <c r="AFB41" s="207"/>
      <c r="AFC41" s="207"/>
      <c r="AFD41" s="208"/>
      <c r="AFE41" s="80"/>
      <c r="AFF41" s="209"/>
      <c r="AFG41" s="205"/>
      <c r="AFI41" s="207"/>
      <c r="AFJ41" s="207"/>
      <c r="AFK41" s="208"/>
      <c r="AFL41" s="80"/>
      <c r="AFM41" s="209"/>
      <c r="AFN41" s="207"/>
      <c r="AFO41" s="207"/>
      <c r="AFP41" s="77"/>
      <c r="AFQ41" s="210"/>
      <c r="AFR41" s="207"/>
      <c r="AFS41" s="207"/>
      <c r="AFT41" s="211"/>
      <c r="AFU41" s="26"/>
      <c r="AFV41" s="26"/>
      <c r="AFW41" s="26"/>
      <c r="AFX41" s="205"/>
      <c r="AFY41" s="24"/>
      <c r="AFZ41" s="36"/>
      <c r="AGA41" s="24"/>
      <c r="AGB41" s="206"/>
      <c r="AGC41" s="205"/>
      <c r="AGD41" s="24"/>
      <c r="AGG41" s="207"/>
      <c r="AGH41" s="207"/>
      <c r="AGI41" s="208"/>
      <c r="AGJ41" s="80"/>
      <c r="AGK41" s="209"/>
      <c r="AGL41" s="205"/>
      <c r="AGN41" s="207"/>
      <c r="AGO41" s="207"/>
      <c r="AGP41" s="208"/>
      <c r="AGQ41" s="80"/>
      <c r="AGR41" s="209"/>
      <c r="AGS41" s="207"/>
      <c r="AGT41" s="207"/>
      <c r="AGU41" s="77"/>
      <c r="AGV41" s="210"/>
      <c r="AGW41" s="207"/>
      <c r="AGX41" s="207"/>
      <c r="AGY41" s="211"/>
      <c r="AGZ41" s="26"/>
      <c r="AHA41" s="26"/>
      <c r="AHB41" s="26"/>
      <c r="AHC41" s="205"/>
      <c r="AHD41" s="24"/>
      <c r="AHE41" s="36"/>
      <c r="AHF41" s="24"/>
      <c r="AHG41" s="206"/>
      <c r="AHH41" s="205"/>
      <c r="AHI41" s="24"/>
      <c r="AHL41" s="207"/>
      <c r="AHM41" s="207"/>
      <c r="AHN41" s="208"/>
      <c r="AHO41" s="80"/>
      <c r="AHP41" s="209"/>
      <c r="AHQ41" s="205"/>
      <c r="AHS41" s="207"/>
      <c r="AHT41" s="207"/>
      <c r="AHU41" s="208"/>
      <c r="AHV41" s="80"/>
      <c r="AHW41" s="209"/>
      <c r="AHX41" s="207"/>
      <c r="AHY41" s="207"/>
      <c r="AHZ41" s="77"/>
      <c r="AIA41" s="210"/>
      <c r="AIB41" s="207"/>
      <c r="AIC41" s="207"/>
      <c r="AID41" s="211"/>
      <c r="AIE41" s="26"/>
      <c r="AIF41" s="26"/>
      <c r="AIG41" s="26"/>
      <c r="AIH41" s="205"/>
      <c r="AII41" s="24"/>
      <c r="AIJ41" s="36"/>
      <c r="AIK41" s="24"/>
      <c r="AIL41" s="206"/>
      <c r="AIM41" s="205"/>
      <c r="AIN41" s="24"/>
      <c r="AIQ41" s="207"/>
      <c r="AIR41" s="207"/>
      <c r="AIS41" s="208"/>
      <c r="AIT41" s="80"/>
      <c r="AIU41" s="209"/>
      <c r="AIV41" s="205"/>
      <c r="AIX41" s="207"/>
      <c r="AIY41" s="207"/>
      <c r="AIZ41" s="208"/>
      <c r="AJA41" s="80"/>
      <c r="AJB41" s="209"/>
      <c r="AJC41" s="207"/>
      <c r="AJD41" s="207"/>
      <c r="AJE41" s="77"/>
      <c r="AJF41" s="210"/>
      <c r="AJG41" s="207"/>
      <c r="AJH41" s="207"/>
      <c r="AJI41" s="211"/>
      <c r="AJJ41" s="26"/>
      <c r="AJK41" s="26"/>
      <c r="AJL41" s="26"/>
      <c r="AJM41" s="205"/>
      <c r="AJN41" s="24"/>
      <c r="AJO41" s="36"/>
      <c r="AJP41" s="24"/>
      <c r="AJQ41" s="206"/>
      <c r="AJR41" s="205"/>
      <c r="AJS41" s="24"/>
      <c r="AJV41" s="207"/>
      <c r="AJW41" s="207"/>
      <c r="AJX41" s="208"/>
      <c r="AJY41" s="80"/>
      <c r="AJZ41" s="209"/>
      <c r="AKA41" s="205"/>
      <c r="AKC41" s="207"/>
      <c r="AKD41" s="207"/>
      <c r="AKE41" s="208"/>
      <c r="AKF41" s="80"/>
      <c r="AKG41" s="209"/>
      <c r="AKH41" s="207"/>
      <c r="AKI41" s="207"/>
      <c r="AKJ41" s="77"/>
      <c r="AKK41" s="210"/>
      <c r="AKL41" s="207"/>
      <c r="AKM41" s="207"/>
      <c r="AKN41" s="211"/>
      <c r="AKO41" s="26"/>
      <c r="AKP41" s="26"/>
      <c r="AKQ41" s="26"/>
      <c r="AKR41" s="205"/>
      <c r="AKS41" s="24"/>
      <c r="AKT41" s="36"/>
      <c r="AKU41" s="24"/>
      <c r="AKV41" s="206"/>
      <c r="AKW41" s="205"/>
      <c r="AKX41" s="24"/>
      <c r="ALA41" s="207"/>
      <c r="ALB41" s="207"/>
      <c r="ALC41" s="208"/>
      <c r="ALD41" s="80"/>
      <c r="ALE41" s="209"/>
      <c r="ALF41" s="205"/>
      <c r="ALH41" s="207"/>
      <c r="ALI41" s="207"/>
      <c r="ALJ41" s="208"/>
      <c r="ALK41" s="80"/>
      <c r="ALL41" s="209"/>
      <c r="ALM41" s="207"/>
      <c r="ALN41" s="207"/>
      <c r="ALO41" s="77"/>
      <c r="ALP41" s="210"/>
      <c r="ALQ41" s="207"/>
      <c r="ALR41" s="207"/>
      <c r="ALS41" s="211"/>
      <c r="ALT41" s="26"/>
      <c r="ALU41" s="26"/>
      <c r="ALV41" s="26"/>
      <c r="ALW41" s="205"/>
      <c r="ALX41" s="24"/>
      <c r="ALY41" s="36"/>
      <c r="ALZ41" s="24"/>
      <c r="AMA41" s="206"/>
      <c r="AMB41" s="205"/>
      <c r="AMC41" s="24"/>
      <c r="AMF41" s="207"/>
      <c r="AMG41" s="207"/>
      <c r="AMH41" s="208"/>
      <c r="AMI41" s="80"/>
      <c r="AMJ41" s="209"/>
      <c r="AMK41" s="205"/>
      <c r="AMM41" s="207"/>
      <c r="AMN41" s="207"/>
      <c r="AMO41" s="208"/>
      <c r="AMP41" s="80"/>
      <c r="AMQ41" s="209"/>
      <c r="AMR41" s="207"/>
      <c r="AMS41" s="207"/>
      <c r="AMT41" s="77"/>
      <c r="AMU41" s="210"/>
      <c r="AMV41" s="207"/>
      <c r="AMW41" s="207"/>
      <c r="AMX41" s="211"/>
      <c r="AMY41" s="26"/>
      <c r="AMZ41" s="26"/>
      <c r="ANA41" s="26"/>
      <c r="ANB41" s="205"/>
      <c r="ANC41" s="24"/>
      <c r="AND41" s="36"/>
      <c r="ANE41" s="24"/>
      <c r="ANF41" s="206"/>
      <c r="ANG41" s="205"/>
      <c r="ANH41" s="24"/>
      <c r="ANK41" s="207"/>
      <c r="ANL41" s="207"/>
      <c r="ANM41" s="208"/>
      <c r="ANN41" s="80"/>
      <c r="ANO41" s="209"/>
      <c r="ANP41" s="205"/>
      <c r="ANR41" s="207"/>
      <c r="ANS41" s="207"/>
      <c r="ANT41" s="208"/>
      <c r="ANU41" s="80"/>
      <c r="ANV41" s="209"/>
      <c r="ANW41" s="207"/>
      <c r="ANX41" s="207"/>
      <c r="ANY41" s="77"/>
      <c r="ANZ41" s="210"/>
      <c r="AOA41" s="207"/>
      <c r="AOB41" s="207"/>
      <c r="AOC41" s="211"/>
      <c r="AOD41" s="26"/>
      <c r="AOE41" s="26"/>
      <c r="AOF41" s="26"/>
      <c r="AOG41" s="205"/>
      <c r="AOH41" s="24"/>
      <c r="AOI41" s="36"/>
      <c r="AOJ41" s="24"/>
      <c r="AOK41" s="206"/>
      <c r="AOL41" s="205"/>
      <c r="AOM41" s="24"/>
      <c r="AOP41" s="207"/>
      <c r="AOQ41" s="207"/>
      <c r="AOR41" s="208"/>
      <c r="AOS41" s="80"/>
      <c r="AOT41" s="209"/>
      <c r="AOU41" s="205"/>
      <c r="AOW41" s="207"/>
      <c r="AOX41" s="207"/>
      <c r="AOY41" s="208"/>
      <c r="AOZ41" s="80"/>
      <c r="APA41" s="209"/>
      <c r="APB41" s="207"/>
      <c r="APC41" s="207"/>
      <c r="APD41" s="77"/>
      <c r="APE41" s="210"/>
      <c r="APF41" s="207"/>
      <c r="APG41" s="207"/>
      <c r="APH41" s="211"/>
      <c r="API41" s="26"/>
      <c r="APJ41" s="26"/>
      <c r="APK41" s="26"/>
      <c r="APL41" s="205"/>
      <c r="APM41" s="24"/>
      <c r="APN41" s="36"/>
      <c r="APO41" s="24"/>
      <c r="APP41" s="206"/>
      <c r="APQ41" s="205"/>
      <c r="APR41" s="24"/>
      <c r="APU41" s="207"/>
      <c r="APV41" s="207"/>
      <c r="APW41" s="208"/>
      <c r="APX41" s="80"/>
      <c r="APY41" s="209"/>
      <c r="APZ41" s="205"/>
      <c r="AQB41" s="207"/>
      <c r="AQC41" s="207"/>
      <c r="AQD41" s="208"/>
      <c r="AQE41" s="80"/>
      <c r="AQF41" s="209"/>
      <c r="AQG41" s="207"/>
      <c r="AQH41" s="207"/>
      <c r="AQI41" s="77"/>
      <c r="AQJ41" s="210"/>
      <c r="AQK41" s="207"/>
      <c r="AQL41" s="207"/>
      <c r="AQM41" s="211"/>
      <c r="AQN41" s="26"/>
      <c r="AQO41" s="26"/>
      <c r="AQP41" s="26"/>
      <c r="AQQ41" s="205"/>
      <c r="AQR41" s="24"/>
      <c r="AQS41" s="36"/>
      <c r="AQT41" s="24"/>
      <c r="AQU41" s="206"/>
      <c r="AQV41" s="205"/>
      <c r="AQW41" s="24"/>
      <c r="AQZ41" s="207"/>
      <c r="ARA41" s="207"/>
      <c r="ARB41" s="208"/>
      <c r="ARC41" s="80"/>
      <c r="ARD41" s="209"/>
      <c r="ARE41" s="205"/>
      <c r="ARG41" s="207"/>
      <c r="ARH41" s="207"/>
      <c r="ARI41" s="208"/>
      <c r="ARJ41" s="80"/>
      <c r="ARK41" s="209"/>
      <c r="ARL41" s="207"/>
      <c r="ARM41" s="207"/>
      <c r="ARN41" s="77"/>
      <c r="ARO41" s="210"/>
      <c r="ARP41" s="207"/>
      <c r="ARQ41" s="207"/>
      <c r="ARR41" s="211"/>
      <c r="ARS41" s="26"/>
      <c r="ART41" s="26"/>
      <c r="ARU41" s="26"/>
      <c r="ARV41" s="205"/>
      <c r="ARW41" s="24"/>
      <c r="ARX41" s="36"/>
      <c r="ARY41" s="24"/>
      <c r="ARZ41" s="206"/>
      <c r="ASA41" s="205"/>
      <c r="ASB41" s="24"/>
      <c r="ASE41" s="207"/>
      <c r="ASF41" s="207"/>
      <c r="ASG41" s="208"/>
      <c r="ASH41" s="80"/>
      <c r="ASI41" s="209"/>
      <c r="ASJ41" s="205"/>
      <c r="ASL41" s="207"/>
      <c r="ASM41" s="207"/>
      <c r="ASN41" s="208"/>
      <c r="ASO41" s="80"/>
      <c r="ASP41" s="209"/>
      <c r="ASQ41" s="207"/>
      <c r="ASR41" s="207"/>
      <c r="ASS41" s="77"/>
      <c r="AST41" s="210"/>
      <c r="ASU41" s="207"/>
      <c r="ASV41" s="207"/>
      <c r="ASW41" s="211"/>
      <c r="ASX41" s="26"/>
      <c r="ASY41" s="26"/>
      <c r="ASZ41" s="26"/>
      <c r="ATA41" s="205"/>
      <c r="ATB41" s="24"/>
      <c r="ATC41" s="36"/>
      <c r="ATD41" s="24"/>
      <c r="ATE41" s="206"/>
      <c r="ATF41" s="205"/>
      <c r="ATG41" s="24"/>
      <c r="ATJ41" s="207"/>
      <c r="ATK41" s="207"/>
      <c r="ATL41" s="208"/>
      <c r="ATM41" s="80"/>
      <c r="ATN41" s="209"/>
      <c r="ATO41" s="205"/>
      <c r="ATQ41" s="207"/>
      <c r="ATR41" s="207"/>
      <c r="ATS41" s="208"/>
      <c r="ATT41" s="80"/>
      <c r="ATU41" s="209"/>
      <c r="ATV41" s="207"/>
      <c r="ATW41" s="207"/>
      <c r="ATX41" s="77"/>
      <c r="ATY41" s="210"/>
      <c r="ATZ41" s="207"/>
      <c r="AUA41" s="207"/>
      <c r="AUB41" s="211"/>
      <c r="AUC41" s="26"/>
      <c r="AUD41" s="26"/>
      <c r="AUE41" s="26"/>
      <c r="AUF41" s="205"/>
      <c r="AUG41" s="24"/>
      <c r="AUH41" s="36"/>
      <c r="AUI41" s="24"/>
      <c r="AUJ41" s="206"/>
      <c r="AUK41" s="205"/>
      <c r="AUL41" s="24"/>
      <c r="AUO41" s="207"/>
      <c r="AUP41" s="207"/>
      <c r="AUQ41" s="208"/>
      <c r="AUR41" s="80"/>
      <c r="AUS41" s="209"/>
      <c r="AUT41" s="205"/>
      <c r="AUV41" s="207"/>
      <c r="AUW41" s="207"/>
      <c r="AUX41" s="208"/>
      <c r="AUY41" s="80"/>
      <c r="AUZ41" s="209"/>
      <c r="AVA41" s="207"/>
      <c r="AVB41" s="207"/>
      <c r="AVC41" s="77"/>
      <c r="AVD41" s="210"/>
      <c r="AVE41" s="207"/>
      <c r="AVF41" s="207"/>
      <c r="AVG41" s="211"/>
      <c r="AVH41" s="26"/>
      <c r="AVI41" s="26"/>
      <c r="AVJ41" s="26"/>
      <c r="AVK41" s="205"/>
      <c r="AVL41" s="24"/>
      <c r="AVM41" s="36"/>
      <c r="AVN41" s="24"/>
      <c r="AVO41" s="206"/>
      <c r="AVP41" s="205"/>
      <c r="AVQ41" s="24"/>
      <c r="AVT41" s="207"/>
      <c r="AVU41" s="207"/>
      <c r="AVV41" s="208"/>
      <c r="AVW41" s="80"/>
      <c r="AVX41" s="209"/>
      <c r="AVY41" s="205"/>
      <c r="AWA41" s="207"/>
      <c r="AWB41" s="207"/>
      <c r="AWC41" s="208"/>
      <c r="AWD41" s="80"/>
      <c r="AWE41" s="209"/>
      <c r="AWF41" s="207"/>
      <c r="AWG41" s="207"/>
      <c r="AWH41" s="77"/>
      <c r="AWI41" s="210"/>
      <c r="AWJ41" s="207"/>
      <c r="AWK41" s="207"/>
      <c r="AWL41" s="211"/>
      <c r="AWM41" s="26"/>
      <c r="AWN41" s="26"/>
      <c r="AWO41" s="26"/>
      <c r="AWP41" s="205"/>
      <c r="AWQ41" s="24"/>
      <c r="AWR41" s="36"/>
      <c r="AWS41" s="24"/>
      <c r="AWT41" s="206"/>
      <c r="AWU41" s="205"/>
      <c r="AWV41" s="24"/>
      <c r="AWY41" s="207"/>
      <c r="AWZ41" s="207"/>
      <c r="AXA41" s="208"/>
      <c r="AXB41" s="80"/>
      <c r="AXC41" s="209"/>
      <c r="AXD41" s="205"/>
      <c r="AXF41" s="207"/>
      <c r="AXG41" s="207"/>
      <c r="AXH41" s="208"/>
      <c r="AXI41" s="80"/>
      <c r="AXJ41" s="209"/>
      <c r="AXK41" s="207"/>
      <c r="AXL41" s="207"/>
      <c r="AXM41" s="77"/>
      <c r="AXN41" s="210"/>
      <c r="AXO41" s="207"/>
      <c r="AXP41" s="207"/>
      <c r="AXQ41" s="211"/>
      <c r="AXR41" s="26"/>
      <c r="AXS41" s="26"/>
      <c r="AXT41" s="26"/>
      <c r="AXU41" s="205"/>
      <c r="AXV41" s="24"/>
      <c r="AXW41" s="36"/>
      <c r="AXX41" s="24"/>
      <c r="AXY41" s="206"/>
      <c r="AXZ41" s="205"/>
      <c r="AYA41" s="24"/>
      <c r="AYD41" s="207"/>
      <c r="AYE41" s="207"/>
      <c r="AYF41" s="208"/>
      <c r="AYG41" s="80"/>
      <c r="AYH41" s="209"/>
      <c r="AYI41" s="205"/>
      <c r="AYK41" s="207"/>
      <c r="AYL41" s="207"/>
      <c r="AYM41" s="208"/>
      <c r="AYN41" s="80"/>
      <c r="AYO41" s="209"/>
      <c r="AYP41" s="207"/>
      <c r="AYQ41" s="207"/>
      <c r="AYR41" s="77"/>
      <c r="AYS41" s="210"/>
      <c r="AYT41" s="207"/>
      <c r="AYU41" s="207"/>
      <c r="AYV41" s="211"/>
      <c r="AYW41" s="26"/>
      <c r="AYX41" s="26"/>
      <c r="AYY41" s="26"/>
      <c r="AYZ41" s="205"/>
      <c r="AZA41" s="24"/>
      <c r="AZB41" s="36"/>
      <c r="AZC41" s="24"/>
      <c r="AZD41" s="206"/>
      <c r="AZE41" s="205"/>
      <c r="AZF41" s="24"/>
      <c r="AZI41" s="207"/>
      <c r="AZJ41" s="207"/>
      <c r="AZK41" s="208"/>
      <c r="AZL41" s="80"/>
      <c r="AZM41" s="209"/>
      <c r="AZN41" s="205"/>
      <c r="AZP41" s="207"/>
      <c r="AZQ41" s="207"/>
      <c r="AZR41" s="208"/>
      <c r="AZS41" s="80"/>
      <c r="AZT41" s="209"/>
      <c r="AZU41" s="207"/>
      <c r="AZV41" s="207"/>
      <c r="AZW41" s="77"/>
      <c r="AZX41" s="210"/>
      <c r="AZY41" s="207"/>
      <c r="AZZ41" s="207"/>
      <c r="BAA41" s="211"/>
      <c r="BAB41" s="26"/>
      <c r="BAC41" s="26"/>
      <c r="BAD41" s="26"/>
      <c r="BAE41" s="205"/>
      <c r="BAF41" s="24"/>
      <c r="BAG41" s="36"/>
      <c r="BAH41" s="24"/>
      <c r="BAI41" s="206"/>
      <c r="BAJ41" s="205"/>
      <c r="BAK41" s="24"/>
      <c r="BAN41" s="207"/>
      <c r="BAO41" s="207"/>
      <c r="BAP41" s="208"/>
      <c r="BAQ41" s="80"/>
      <c r="BAR41" s="209"/>
      <c r="BAS41" s="205"/>
      <c r="BAU41" s="207"/>
      <c r="BAV41" s="207"/>
      <c r="BAW41" s="208"/>
      <c r="BAX41" s="80"/>
      <c r="BAY41" s="209"/>
      <c r="BAZ41" s="207"/>
      <c r="BBA41" s="207"/>
      <c r="BBB41" s="77"/>
      <c r="BBC41" s="210"/>
      <c r="BBD41" s="207"/>
      <c r="BBE41" s="207"/>
      <c r="BBF41" s="211"/>
      <c r="BBG41" s="26"/>
      <c r="BBH41" s="26"/>
      <c r="BBI41" s="26"/>
      <c r="BBJ41" s="205"/>
      <c r="BBK41" s="24"/>
      <c r="BBL41" s="36"/>
      <c r="BBM41" s="24"/>
      <c r="BBN41" s="206"/>
      <c r="BBO41" s="205"/>
      <c r="BBP41" s="24"/>
      <c r="BBS41" s="207"/>
      <c r="BBT41" s="207"/>
      <c r="BBU41" s="208"/>
      <c r="BBV41" s="80"/>
      <c r="BBW41" s="209"/>
      <c r="BBX41" s="205"/>
      <c r="BBZ41" s="207"/>
      <c r="BCA41" s="207"/>
      <c r="BCB41" s="208"/>
      <c r="BCC41" s="80"/>
      <c r="BCD41" s="209"/>
      <c r="BCE41" s="207"/>
      <c r="BCF41" s="207"/>
      <c r="BCG41" s="77"/>
      <c r="BCH41" s="210"/>
      <c r="BCI41" s="207"/>
      <c r="BCJ41" s="207"/>
      <c r="BCK41" s="211"/>
      <c r="BCL41" s="26"/>
      <c r="BCM41" s="26"/>
      <c r="BCN41" s="26"/>
      <c r="BCO41" s="205"/>
      <c r="BCP41" s="24"/>
      <c r="BCQ41" s="36"/>
      <c r="BCR41" s="24"/>
      <c r="BCS41" s="206"/>
      <c r="BCT41" s="205"/>
      <c r="BCU41" s="24"/>
      <c r="BCX41" s="207"/>
      <c r="BCY41" s="207"/>
      <c r="BCZ41" s="208"/>
      <c r="BDA41" s="80"/>
      <c r="BDB41" s="209"/>
      <c r="BDC41" s="205"/>
      <c r="BDE41" s="207"/>
      <c r="BDF41" s="207"/>
      <c r="BDG41" s="208"/>
      <c r="BDH41" s="80"/>
      <c r="BDI41" s="209"/>
      <c r="BDJ41" s="207"/>
      <c r="BDK41" s="207"/>
      <c r="BDL41" s="77"/>
      <c r="BDM41" s="210"/>
      <c r="BDN41" s="207"/>
      <c r="BDO41" s="207"/>
      <c r="BDP41" s="211"/>
      <c r="BDQ41" s="26"/>
      <c r="BDR41" s="26"/>
      <c r="BDS41" s="26"/>
      <c r="BDT41" s="205"/>
      <c r="BDU41" s="24"/>
      <c r="BDV41" s="36"/>
      <c r="BDW41" s="24"/>
      <c r="BDX41" s="206"/>
      <c r="BDY41" s="205"/>
      <c r="BDZ41" s="24"/>
      <c r="BEC41" s="207"/>
      <c r="BED41" s="207"/>
      <c r="BEE41" s="208"/>
      <c r="BEF41" s="80"/>
      <c r="BEG41" s="209"/>
      <c r="BEH41" s="205"/>
      <c r="BEJ41" s="207"/>
      <c r="BEK41" s="207"/>
      <c r="BEL41" s="208"/>
      <c r="BEM41" s="80"/>
      <c r="BEN41" s="209"/>
      <c r="BEO41" s="207"/>
      <c r="BEP41" s="207"/>
      <c r="BEQ41" s="77"/>
      <c r="BER41" s="210"/>
      <c r="BES41" s="207"/>
      <c r="BET41" s="207"/>
      <c r="BEU41" s="211"/>
      <c r="BEV41" s="26"/>
      <c r="BEW41" s="26"/>
      <c r="BEX41" s="26"/>
      <c r="BEY41" s="205"/>
      <c r="BEZ41" s="24"/>
      <c r="BFA41" s="36"/>
      <c r="BFB41" s="24"/>
      <c r="BFC41" s="206"/>
      <c r="BFD41" s="205"/>
      <c r="BFE41" s="24"/>
      <c r="BFH41" s="207"/>
      <c r="BFI41" s="207"/>
      <c r="BFJ41" s="208"/>
      <c r="BFK41" s="80"/>
      <c r="BFL41" s="209"/>
      <c r="BFM41" s="205"/>
      <c r="BFO41" s="207"/>
      <c r="BFP41" s="207"/>
      <c r="BFQ41" s="208"/>
      <c r="BFR41" s="80"/>
      <c r="BFS41" s="209"/>
      <c r="BFT41" s="207"/>
      <c r="BFU41" s="207"/>
      <c r="BFV41" s="77"/>
      <c r="BFW41" s="210"/>
      <c r="BFX41" s="207"/>
      <c r="BFY41" s="207"/>
      <c r="BFZ41" s="211"/>
      <c r="BGA41" s="26"/>
      <c r="BGB41" s="26"/>
      <c r="BGC41" s="26"/>
      <c r="BGD41" s="205"/>
      <c r="BGE41" s="24"/>
      <c r="BGF41" s="36"/>
      <c r="BGG41" s="24"/>
      <c r="BGH41" s="206"/>
      <c r="BGI41" s="205"/>
      <c r="BGJ41" s="24"/>
      <c r="BGM41" s="207"/>
      <c r="BGN41" s="207"/>
      <c r="BGO41" s="208"/>
      <c r="BGP41" s="80"/>
      <c r="BGQ41" s="209"/>
      <c r="BGR41" s="205"/>
      <c r="BGT41" s="207"/>
      <c r="BGU41" s="207"/>
      <c r="BGV41" s="208"/>
      <c r="BGW41" s="80"/>
      <c r="BGX41" s="209"/>
      <c r="BGY41" s="207"/>
      <c r="BGZ41" s="207"/>
      <c r="BHA41" s="77"/>
      <c r="BHB41" s="210"/>
      <c r="BHC41" s="207"/>
      <c r="BHD41" s="207"/>
      <c r="BHE41" s="211"/>
      <c r="BHF41" s="26"/>
      <c r="BHG41" s="26"/>
      <c r="BHH41" s="26"/>
      <c r="BHI41" s="205"/>
      <c r="BHJ41" s="24"/>
      <c r="BHK41" s="36"/>
      <c r="BHL41" s="24"/>
      <c r="BHM41" s="206"/>
      <c r="BHN41" s="205"/>
      <c r="BHO41" s="24"/>
      <c r="BHR41" s="207"/>
      <c r="BHS41" s="207"/>
      <c r="BHT41" s="208"/>
      <c r="BHU41" s="80"/>
      <c r="BHV41" s="209"/>
      <c r="BHW41" s="205"/>
      <c r="BHY41" s="207"/>
      <c r="BHZ41" s="207"/>
      <c r="BIA41" s="208"/>
      <c r="BIB41" s="80"/>
      <c r="BIC41" s="209"/>
      <c r="BID41" s="207"/>
      <c r="BIE41" s="207"/>
      <c r="BIF41" s="77"/>
      <c r="BIG41" s="210"/>
      <c r="BIH41" s="207"/>
      <c r="BII41" s="207"/>
      <c r="BIJ41" s="211"/>
      <c r="BIK41" s="26"/>
      <c r="BIL41" s="26"/>
      <c r="BIM41" s="26"/>
      <c r="BIN41" s="205"/>
      <c r="BIO41" s="24"/>
      <c r="BIP41" s="36"/>
      <c r="BIQ41" s="24"/>
      <c r="BIR41" s="206"/>
      <c r="BIS41" s="205"/>
      <c r="BIT41" s="24"/>
      <c r="BIW41" s="207"/>
      <c r="BIX41" s="207"/>
      <c r="BIY41" s="208"/>
      <c r="BIZ41" s="80"/>
      <c r="BJA41" s="209"/>
      <c r="BJB41" s="205"/>
      <c r="BJD41" s="207"/>
      <c r="BJE41" s="207"/>
      <c r="BJF41" s="208"/>
      <c r="BJG41" s="80"/>
      <c r="BJH41" s="209"/>
      <c r="BJI41" s="207"/>
      <c r="BJJ41" s="207"/>
      <c r="BJK41" s="77"/>
      <c r="BJL41" s="210"/>
      <c r="BJM41" s="207"/>
      <c r="BJN41" s="207"/>
      <c r="BJO41" s="211"/>
      <c r="BJP41" s="26"/>
      <c r="BJQ41" s="26"/>
      <c r="BJR41" s="26"/>
      <c r="BJS41" s="205"/>
      <c r="BJT41" s="24"/>
      <c r="BJU41" s="36"/>
      <c r="BJV41" s="24"/>
      <c r="BJW41" s="206"/>
      <c r="BJX41" s="205"/>
      <c r="BJY41" s="24"/>
      <c r="BKB41" s="207"/>
      <c r="BKC41" s="207"/>
      <c r="BKD41" s="208"/>
      <c r="BKE41" s="80"/>
      <c r="BKF41" s="209"/>
      <c r="BKG41" s="205"/>
      <c r="BKI41" s="207"/>
      <c r="BKJ41" s="207"/>
      <c r="BKK41" s="208"/>
      <c r="BKL41" s="80"/>
      <c r="BKM41" s="209"/>
      <c r="BKN41" s="207"/>
      <c r="BKO41" s="207"/>
      <c r="BKP41" s="77"/>
      <c r="BKQ41" s="210"/>
      <c r="BKR41" s="207"/>
      <c r="BKS41" s="207"/>
      <c r="BKT41" s="211"/>
      <c r="BKU41" s="26"/>
      <c r="BKV41" s="26"/>
      <c r="BKW41" s="26"/>
      <c r="BKX41" s="205"/>
      <c r="BKY41" s="24"/>
      <c r="BKZ41" s="36"/>
      <c r="BLA41" s="24"/>
      <c r="BLB41" s="206"/>
      <c r="BLC41" s="205"/>
      <c r="BLD41" s="24"/>
      <c r="BLG41" s="207"/>
      <c r="BLH41" s="207"/>
      <c r="BLI41" s="208"/>
      <c r="BLJ41" s="80"/>
      <c r="BLK41" s="209"/>
      <c r="BLL41" s="205"/>
      <c r="BLN41" s="207"/>
      <c r="BLO41" s="207"/>
      <c r="BLP41" s="208"/>
      <c r="BLQ41" s="80"/>
      <c r="BLR41" s="209"/>
      <c r="BLS41" s="207"/>
      <c r="BLT41" s="207"/>
      <c r="BLU41" s="77"/>
      <c r="BLV41" s="210"/>
      <c r="BLW41" s="207"/>
      <c r="BLX41" s="207"/>
      <c r="BLY41" s="211"/>
      <c r="BLZ41" s="26"/>
      <c r="BMA41" s="26"/>
      <c r="BMB41" s="26"/>
      <c r="BMC41" s="205"/>
      <c r="BMD41" s="24"/>
      <c r="BME41" s="36"/>
      <c r="BMF41" s="24"/>
      <c r="BMG41" s="206"/>
      <c r="BMH41" s="205"/>
      <c r="BMI41" s="24"/>
      <c r="BML41" s="207"/>
      <c r="BMM41" s="207"/>
      <c r="BMN41" s="208"/>
      <c r="BMO41" s="80"/>
      <c r="BMP41" s="209"/>
      <c r="BMQ41" s="205"/>
      <c r="BMS41" s="207"/>
      <c r="BMT41" s="207"/>
      <c r="BMU41" s="208"/>
      <c r="BMV41" s="80"/>
      <c r="BMW41" s="209"/>
      <c r="BMX41" s="207"/>
      <c r="BMY41" s="207"/>
      <c r="BMZ41" s="77"/>
      <c r="BNA41" s="210"/>
      <c r="BNB41" s="207"/>
      <c r="BNC41" s="207"/>
      <c r="BND41" s="211"/>
      <c r="BNE41" s="26"/>
      <c r="BNF41" s="26"/>
      <c r="BNG41" s="26"/>
      <c r="BNH41" s="205"/>
      <c r="BNI41" s="24"/>
      <c r="BNJ41" s="36"/>
      <c r="BNK41" s="24"/>
      <c r="BNL41" s="206"/>
      <c r="BNM41" s="205"/>
      <c r="BNN41" s="24"/>
      <c r="BNQ41" s="207"/>
      <c r="BNR41" s="207"/>
      <c r="BNS41" s="208"/>
      <c r="BNT41" s="80"/>
      <c r="BNU41" s="209"/>
      <c r="BNV41" s="205"/>
      <c r="BNX41" s="207"/>
      <c r="BNY41" s="207"/>
      <c r="BNZ41" s="208"/>
      <c r="BOA41" s="80"/>
      <c r="BOB41" s="209"/>
      <c r="BOC41" s="207"/>
      <c r="BOD41" s="207"/>
      <c r="BOE41" s="77"/>
      <c r="BOF41" s="210"/>
      <c r="BOG41" s="207"/>
      <c r="BOH41" s="207"/>
      <c r="BOI41" s="211"/>
      <c r="BOJ41" s="26"/>
      <c r="BOK41" s="26"/>
      <c r="BOL41" s="26"/>
      <c r="BOM41" s="205"/>
      <c r="BON41" s="24"/>
      <c r="BOO41" s="36"/>
      <c r="BOP41" s="24"/>
      <c r="BOQ41" s="206"/>
      <c r="BOR41" s="205"/>
      <c r="BOS41" s="24"/>
      <c r="BOV41" s="207"/>
      <c r="BOW41" s="207"/>
      <c r="BOX41" s="208"/>
      <c r="BOY41" s="80"/>
      <c r="BOZ41" s="209"/>
      <c r="BPA41" s="205"/>
      <c r="BPC41" s="207"/>
      <c r="BPD41" s="207"/>
      <c r="BPE41" s="208"/>
      <c r="BPF41" s="80"/>
      <c r="BPG41" s="209"/>
      <c r="BPH41" s="207"/>
      <c r="BPI41" s="207"/>
      <c r="BPJ41" s="77"/>
      <c r="BPK41" s="210"/>
      <c r="BPL41" s="207"/>
      <c r="BPM41" s="207"/>
      <c r="BPN41" s="211"/>
      <c r="BPO41" s="26"/>
      <c r="BPP41" s="26"/>
      <c r="BPQ41" s="26"/>
      <c r="BPR41" s="205"/>
      <c r="BPS41" s="24"/>
      <c r="BPT41" s="36"/>
      <c r="BPU41" s="24"/>
      <c r="BPV41" s="206"/>
      <c r="BPW41" s="205"/>
      <c r="BPX41" s="24"/>
      <c r="BQA41" s="207"/>
      <c r="BQB41" s="207"/>
      <c r="BQC41" s="208"/>
      <c r="BQD41" s="80"/>
      <c r="BQE41" s="209"/>
      <c r="BQF41" s="205"/>
      <c r="BQH41" s="207"/>
      <c r="BQI41" s="207"/>
      <c r="BQJ41" s="208"/>
      <c r="BQK41" s="80"/>
      <c r="BQL41" s="209"/>
      <c r="BQM41" s="207"/>
      <c r="BQN41" s="207"/>
      <c r="BQO41" s="77"/>
      <c r="BQP41" s="210"/>
      <c r="BQQ41" s="207"/>
      <c r="BQR41" s="207"/>
      <c r="BQS41" s="211"/>
      <c r="BQT41" s="26"/>
      <c r="BQU41" s="26"/>
      <c r="BQV41" s="26"/>
      <c r="BQW41" s="205"/>
      <c r="BQX41" s="24"/>
      <c r="BQY41" s="36"/>
      <c r="BQZ41" s="24"/>
      <c r="BRA41" s="206"/>
      <c r="BRB41" s="205"/>
      <c r="BRC41" s="24"/>
      <c r="BRF41" s="207"/>
      <c r="BRG41" s="207"/>
      <c r="BRH41" s="208"/>
      <c r="BRI41" s="80"/>
      <c r="BRJ41" s="209"/>
      <c r="BRK41" s="205"/>
      <c r="BRM41" s="207"/>
      <c r="BRN41" s="207"/>
      <c r="BRO41" s="208"/>
      <c r="BRP41" s="80"/>
      <c r="BRQ41" s="209"/>
      <c r="BRR41" s="207"/>
      <c r="BRS41" s="207"/>
      <c r="BRT41" s="77"/>
      <c r="BRU41" s="210"/>
      <c r="BRV41" s="207"/>
      <c r="BRW41" s="207"/>
      <c r="BRX41" s="211"/>
      <c r="BRY41" s="26"/>
      <c r="BRZ41" s="26"/>
      <c r="BSA41" s="26"/>
      <c r="BSB41" s="205"/>
      <c r="BSC41" s="24"/>
      <c r="BSD41" s="36"/>
      <c r="BSE41" s="24"/>
      <c r="BSF41" s="206"/>
      <c r="BSG41" s="205"/>
      <c r="BSH41" s="24"/>
      <c r="BSK41" s="207"/>
      <c r="BSL41" s="207"/>
      <c r="BSM41" s="208"/>
      <c r="BSN41" s="80"/>
      <c r="BSO41" s="209"/>
      <c r="BSP41" s="205"/>
      <c r="BSR41" s="207"/>
      <c r="BSS41" s="207"/>
      <c r="BST41" s="208"/>
      <c r="BSU41" s="80"/>
      <c r="BSV41" s="209"/>
      <c r="BSW41" s="207"/>
      <c r="BSX41" s="207"/>
      <c r="BSY41" s="77"/>
      <c r="BSZ41" s="210"/>
      <c r="BTA41" s="207"/>
      <c r="BTB41" s="207"/>
      <c r="BTC41" s="211"/>
      <c r="BTD41" s="26"/>
      <c r="BTE41" s="26"/>
      <c r="BTF41" s="26"/>
      <c r="BTG41" s="205"/>
      <c r="BTH41" s="24"/>
      <c r="BTI41" s="36"/>
      <c r="BTJ41" s="24"/>
      <c r="BTK41" s="206"/>
      <c r="BTL41" s="205"/>
      <c r="BTM41" s="24"/>
      <c r="BTP41" s="207"/>
      <c r="BTQ41" s="207"/>
      <c r="BTR41" s="208"/>
      <c r="BTS41" s="80"/>
      <c r="BTT41" s="209"/>
      <c r="BTU41" s="205"/>
      <c r="BTW41" s="207"/>
      <c r="BTX41" s="207"/>
      <c r="BTY41" s="208"/>
      <c r="BTZ41" s="80"/>
      <c r="BUA41" s="209"/>
      <c r="BUB41" s="207"/>
      <c r="BUC41" s="207"/>
      <c r="BUD41" s="77"/>
      <c r="BUE41" s="210"/>
      <c r="BUF41" s="207"/>
      <c r="BUG41" s="207"/>
      <c r="BUH41" s="211"/>
      <c r="BUI41" s="26"/>
      <c r="BUJ41" s="26"/>
      <c r="BUK41" s="26"/>
      <c r="BUL41" s="205"/>
      <c r="BUM41" s="24"/>
      <c r="BUN41" s="36"/>
      <c r="BUO41" s="24"/>
      <c r="BUP41" s="206"/>
      <c r="BUQ41" s="205"/>
      <c r="BUR41" s="24"/>
      <c r="BUU41" s="207"/>
      <c r="BUV41" s="207"/>
      <c r="BUW41" s="208"/>
      <c r="BUX41" s="80"/>
      <c r="BUY41" s="209"/>
      <c r="BUZ41" s="205"/>
      <c r="BVB41" s="207"/>
      <c r="BVC41" s="207"/>
      <c r="BVD41" s="208"/>
      <c r="BVE41" s="80"/>
      <c r="BVF41" s="209"/>
      <c r="BVG41" s="207"/>
      <c r="BVH41" s="207"/>
      <c r="BVI41" s="77"/>
      <c r="BVJ41" s="210"/>
      <c r="BVK41" s="207"/>
      <c r="BVL41" s="207"/>
      <c r="BVM41" s="211"/>
      <c r="BVN41" s="26"/>
      <c r="BVO41" s="26"/>
      <c r="BVP41" s="26"/>
      <c r="BVQ41" s="205"/>
      <c r="BVR41" s="24"/>
      <c r="BVS41" s="36"/>
      <c r="BVT41" s="24"/>
      <c r="BVU41" s="206"/>
      <c r="BVV41" s="205"/>
      <c r="BVW41" s="24"/>
      <c r="BVZ41" s="207"/>
      <c r="BWA41" s="207"/>
      <c r="BWB41" s="208"/>
      <c r="BWC41" s="80"/>
      <c r="BWD41" s="209"/>
      <c r="BWE41" s="205"/>
      <c r="BWG41" s="207"/>
      <c r="BWH41" s="207"/>
      <c r="BWI41" s="208"/>
      <c r="BWJ41" s="80"/>
      <c r="BWK41" s="209"/>
      <c r="BWL41" s="207"/>
      <c r="BWM41" s="207"/>
      <c r="BWN41" s="77"/>
      <c r="BWO41" s="210"/>
      <c r="BWP41" s="207"/>
      <c r="BWQ41" s="207"/>
      <c r="BWR41" s="211"/>
      <c r="BWS41" s="26"/>
      <c r="BWT41" s="26"/>
      <c r="BWU41" s="26"/>
      <c r="BWV41" s="205"/>
      <c r="BWW41" s="24"/>
      <c r="BWX41" s="36"/>
      <c r="BWY41" s="24"/>
      <c r="BWZ41" s="206"/>
      <c r="BXA41" s="205"/>
      <c r="BXB41" s="24"/>
      <c r="BXE41" s="207"/>
      <c r="BXF41" s="207"/>
      <c r="BXG41" s="208"/>
      <c r="BXH41" s="80"/>
      <c r="BXI41" s="209"/>
      <c r="BXJ41" s="205"/>
      <c r="BXL41" s="207"/>
      <c r="BXM41" s="207"/>
      <c r="BXN41" s="208"/>
      <c r="BXO41" s="80"/>
      <c r="BXP41" s="209"/>
      <c r="BXQ41" s="207"/>
      <c r="BXR41" s="207"/>
      <c r="BXS41" s="77"/>
      <c r="BXT41" s="210"/>
      <c r="BXU41" s="207"/>
      <c r="BXV41" s="207"/>
      <c r="BXW41" s="211"/>
      <c r="BXX41" s="26"/>
      <c r="BXY41" s="26"/>
      <c r="BXZ41" s="26"/>
      <c r="BYA41" s="205"/>
      <c r="BYB41" s="24"/>
      <c r="BYC41" s="36"/>
      <c r="BYD41" s="24"/>
      <c r="BYE41" s="206"/>
      <c r="BYF41" s="205"/>
      <c r="BYG41" s="24"/>
      <c r="BYJ41" s="207"/>
      <c r="BYK41" s="207"/>
      <c r="BYL41" s="208"/>
      <c r="BYM41" s="80"/>
      <c r="BYN41" s="209"/>
      <c r="BYO41" s="205"/>
      <c r="BYQ41" s="207"/>
      <c r="BYR41" s="207"/>
      <c r="BYS41" s="208"/>
      <c r="BYT41" s="80"/>
      <c r="BYU41" s="209"/>
      <c r="BYV41" s="207"/>
      <c r="BYW41" s="207"/>
      <c r="BYX41" s="77"/>
      <c r="BYY41" s="210"/>
      <c r="BYZ41" s="207"/>
      <c r="BZA41" s="207"/>
      <c r="BZB41" s="211"/>
      <c r="BZC41" s="26"/>
      <c r="BZD41" s="26"/>
      <c r="BZE41" s="26"/>
      <c r="BZF41" s="205"/>
      <c r="BZG41" s="24"/>
      <c r="BZH41" s="36"/>
      <c r="BZI41" s="24"/>
      <c r="BZJ41" s="206"/>
      <c r="BZK41" s="205"/>
      <c r="BZL41" s="24"/>
      <c r="BZO41" s="207"/>
      <c r="BZP41" s="207"/>
      <c r="BZQ41" s="208"/>
      <c r="BZR41" s="80"/>
      <c r="BZS41" s="209"/>
      <c r="BZT41" s="205"/>
      <c r="BZV41" s="207"/>
      <c r="BZW41" s="207"/>
      <c r="BZX41" s="208"/>
      <c r="BZY41" s="80"/>
      <c r="BZZ41" s="209"/>
      <c r="CAA41" s="207"/>
      <c r="CAB41" s="207"/>
      <c r="CAC41" s="77"/>
      <c r="CAD41" s="210"/>
      <c r="CAE41" s="207"/>
      <c r="CAF41" s="207"/>
      <c r="CAG41" s="211"/>
      <c r="CAH41" s="26"/>
      <c r="CAI41" s="26"/>
      <c r="CAJ41" s="26"/>
      <c r="CAK41" s="205"/>
      <c r="CAL41" s="24"/>
      <c r="CAM41" s="36"/>
      <c r="CAN41" s="24"/>
      <c r="CAO41" s="206"/>
      <c r="CAP41" s="205"/>
      <c r="CAQ41" s="24"/>
      <c r="CAT41" s="207"/>
      <c r="CAU41" s="207"/>
      <c r="CAV41" s="208"/>
      <c r="CAW41" s="80"/>
      <c r="CAX41" s="209"/>
      <c r="CAY41" s="205"/>
      <c r="CBA41" s="207"/>
      <c r="CBB41" s="207"/>
      <c r="CBC41" s="208"/>
      <c r="CBD41" s="80"/>
      <c r="CBE41" s="209"/>
      <c r="CBF41" s="207"/>
      <c r="CBG41" s="207"/>
      <c r="CBH41" s="77"/>
      <c r="CBI41" s="210"/>
      <c r="CBJ41" s="207"/>
      <c r="CBK41" s="207"/>
      <c r="CBL41" s="211"/>
      <c r="CBM41" s="26"/>
      <c r="CBN41" s="26"/>
      <c r="CBO41" s="26"/>
      <c r="CBP41" s="205"/>
      <c r="CBQ41" s="24"/>
      <c r="CBR41" s="36"/>
      <c r="CBS41" s="24"/>
      <c r="CBT41" s="206"/>
      <c r="CBU41" s="205"/>
      <c r="CBV41" s="24"/>
      <c r="CBY41" s="207"/>
      <c r="CBZ41" s="207"/>
      <c r="CCA41" s="208"/>
      <c r="CCB41" s="80"/>
      <c r="CCC41" s="209"/>
      <c r="CCD41" s="205"/>
      <c r="CCF41" s="207"/>
      <c r="CCG41" s="207"/>
      <c r="CCH41" s="208"/>
      <c r="CCI41" s="80"/>
      <c r="CCJ41" s="209"/>
      <c r="CCK41" s="207"/>
      <c r="CCL41" s="207"/>
      <c r="CCM41" s="77"/>
      <c r="CCN41" s="210"/>
      <c r="CCO41" s="207"/>
      <c r="CCP41" s="207"/>
      <c r="CCQ41" s="211"/>
      <c r="CCR41" s="26"/>
      <c r="CCS41" s="26"/>
      <c r="CCT41" s="26"/>
      <c r="CCU41" s="205"/>
      <c r="CCV41" s="24"/>
      <c r="CCW41" s="36"/>
      <c r="CCX41" s="24"/>
      <c r="CCY41" s="206"/>
      <c r="CCZ41" s="205"/>
      <c r="CDA41" s="24"/>
      <c r="CDD41" s="207"/>
      <c r="CDE41" s="207"/>
      <c r="CDF41" s="208"/>
      <c r="CDG41" s="80"/>
      <c r="CDH41" s="209"/>
      <c r="CDI41" s="205"/>
      <c r="CDK41" s="207"/>
      <c r="CDL41" s="207"/>
      <c r="CDM41" s="208"/>
      <c r="CDN41" s="80"/>
      <c r="CDO41" s="209"/>
      <c r="CDP41" s="207"/>
      <c r="CDQ41" s="207"/>
      <c r="CDR41" s="77"/>
      <c r="CDS41" s="210"/>
      <c r="CDT41" s="207"/>
      <c r="CDU41" s="207"/>
      <c r="CDV41" s="211"/>
      <c r="CDW41" s="26"/>
      <c r="CDX41" s="26"/>
      <c r="CDY41" s="26"/>
      <c r="CDZ41" s="205"/>
      <c r="CEA41" s="24"/>
      <c r="CEB41" s="36"/>
      <c r="CEC41" s="24"/>
      <c r="CED41" s="206"/>
      <c r="CEE41" s="205"/>
      <c r="CEF41" s="24"/>
      <c r="CEI41" s="207"/>
      <c r="CEJ41" s="207"/>
      <c r="CEK41" s="208"/>
      <c r="CEL41" s="80"/>
      <c r="CEM41" s="209"/>
      <c r="CEN41" s="205"/>
      <c r="CEP41" s="207"/>
      <c r="CEQ41" s="207"/>
      <c r="CER41" s="208"/>
      <c r="CES41" s="80"/>
      <c r="CET41" s="209"/>
      <c r="CEU41" s="207"/>
      <c r="CEV41" s="207"/>
      <c r="CEW41" s="77"/>
      <c r="CEX41" s="210"/>
      <c r="CEY41" s="207"/>
      <c r="CEZ41" s="207"/>
      <c r="CFA41" s="211"/>
      <c r="CFB41" s="26"/>
      <c r="CFC41" s="26"/>
      <c r="CFD41" s="26"/>
      <c r="CFE41" s="205"/>
      <c r="CFF41" s="24"/>
      <c r="CFG41" s="36"/>
      <c r="CFH41" s="24"/>
      <c r="CFI41" s="206"/>
      <c r="CFJ41" s="205"/>
      <c r="CFK41" s="24"/>
      <c r="CFN41" s="207"/>
      <c r="CFO41" s="207"/>
      <c r="CFP41" s="208"/>
      <c r="CFQ41" s="80"/>
      <c r="CFR41" s="209"/>
      <c r="CFS41" s="205"/>
      <c r="CFU41" s="207"/>
      <c r="CFV41" s="207"/>
      <c r="CFW41" s="208"/>
      <c r="CFX41" s="80"/>
      <c r="CFY41" s="209"/>
      <c r="CFZ41" s="207"/>
      <c r="CGA41" s="207"/>
      <c r="CGB41" s="77"/>
      <c r="CGC41" s="210"/>
      <c r="CGD41" s="207"/>
      <c r="CGE41" s="207"/>
      <c r="CGF41" s="211"/>
      <c r="CGG41" s="26"/>
      <c r="CGH41" s="26"/>
      <c r="CGI41" s="26"/>
      <c r="CGJ41" s="205"/>
      <c r="CGK41" s="24"/>
      <c r="CGL41" s="36"/>
      <c r="CGM41" s="24"/>
      <c r="CGN41" s="206"/>
      <c r="CGO41" s="205"/>
      <c r="CGP41" s="24"/>
      <c r="CGS41" s="207"/>
      <c r="CGT41" s="207"/>
      <c r="CGU41" s="208"/>
      <c r="CGV41" s="80"/>
      <c r="CGW41" s="209"/>
      <c r="CGX41" s="205"/>
      <c r="CGZ41" s="207"/>
      <c r="CHA41" s="207"/>
      <c r="CHB41" s="208"/>
      <c r="CHC41" s="80"/>
      <c r="CHD41" s="209"/>
      <c r="CHE41" s="207"/>
      <c r="CHF41" s="207"/>
      <c r="CHG41" s="77"/>
      <c r="CHH41" s="210"/>
      <c r="CHI41" s="207"/>
      <c r="CHJ41" s="207"/>
      <c r="CHK41" s="211"/>
      <c r="CHL41" s="26"/>
      <c r="CHM41" s="26"/>
      <c r="CHN41" s="26"/>
      <c r="CHO41" s="205"/>
      <c r="CHP41" s="24"/>
      <c r="CHQ41" s="36"/>
      <c r="CHR41" s="24"/>
      <c r="CHS41" s="206"/>
      <c r="CHT41" s="205"/>
      <c r="CHU41" s="24"/>
      <c r="CHX41" s="207"/>
      <c r="CHY41" s="207"/>
      <c r="CHZ41" s="208"/>
      <c r="CIA41" s="80"/>
      <c r="CIB41" s="209"/>
      <c r="CIC41" s="205"/>
      <c r="CIE41" s="207"/>
      <c r="CIF41" s="207"/>
      <c r="CIG41" s="208"/>
      <c r="CIH41" s="80"/>
      <c r="CII41" s="209"/>
      <c r="CIJ41" s="207"/>
      <c r="CIK41" s="207"/>
      <c r="CIL41" s="77"/>
      <c r="CIM41" s="210"/>
      <c r="CIN41" s="207"/>
      <c r="CIO41" s="207"/>
      <c r="CIP41" s="211"/>
      <c r="CIQ41" s="26"/>
      <c r="CIR41" s="26"/>
      <c r="CIS41" s="26"/>
      <c r="CIT41" s="205"/>
      <c r="CIU41" s="24"/>
      <c r="CIV41" s="36"/>
      <c r="CIW41" s="24"/>
      <c r="CIX41" s="206"/>
      <c r="CIY41" s="205"/>
      <c r="CIZ41" s="24"/>
      <c r="CJC41" s="207"/>
      <c r="CJD41" s="207"/>
      <c r="CJE41" s="208"/>
      <c r="CJF41" s="80"/>
      <c r="CJG41" s="209"/>
      <c r="CJH41" s="205"/>
      <c r="CJJ41" s="207"/>
      <c r="CJK41" s="207"/>
      <c r="CJL41" s="208"/>
      <c r="CJM41" s="80"/>
      <c r="CJN41" s="209"/>
      <c r="CJO41" s="207"/>
      <c r="CJP41" s="207"/>
      <c r="CJQ41" s="77"/>
      <c r="CJR41" s="210"/>
      <c r="CJS41" s="207"/>
      <c r="CJT41" s="207"/>
      <c r="CJU41" s="211"/>
      <c r="CJV41" s="26"/>
      <c r="CJW41" s="26"/>
      <c r="CJX41" s="26"/>
      <c r="CJY41" s="205"/>
      <c r="CJZ41" s="24"/>
      <c r="CKA41" s="36"/>
      <c r="CKB41" s="24"/>
      <c r="CKC41" s="206"/>
      <c r="CKD41" s="205"/>
      <c r="CKE41" s="24"/>
      <c r="CKH41" s="207"/>
      <c r="CKI41" s="207"/>
      <c r="CKJ41" s="208"/>
      <c r="CKK41" s="80"/>
      <c r="CKL41" s="209"/>
      <c r="CKM41" s="205"/>
      <c r="CKO41" s="207"/>
      <c r="CKP41" s="207"/>
      <c r="CKQ41" s="208"/>
      <c r="CKR41" s="80"/>
      <c r="CKS41" s="209"/>
      <c r="CKT41" s="207"/>
      <c r="CKU41" s="207"/>
      <c r="CKV41" s="77"/>
      <c r="CKW41" s="210"/>
      <c r="CKX41" s="207"/>
      <c r="CKY41" s="207"/>
      <c r="CKZ41" s="211"/>
      <c r="CLA41" s="26"/>
      <c r="CLB41" s="26"/>
      <c r="CLC41" s="26"/>
      <c r="CLD41" s="205"/>
      <c r="CLE41" s="24"/>
      <c r="CLF41" s="36"/>
      <c r="CLG41" s="24"/>
      <c r="CLH41" s="206"/>
      <c r="CLI41" s="205"/>
      <c r="CLJ41" s="24"/>
      <c r="CLM41" s="207"/>
      <c r="CLN41" s="207"/>
      <c r="CLO41" s="208"/>
      <c r="CLP41" s="80"/>
      <c r="CLQ41" s="209"/>
      <c r="CLR41" s="205"/>
      <c r="CLT41" s="207"/>
      <c r="CLU41" s="207"/>
      <c r="CLV41" s="208"/>
      <c r="CLW41" s="80"/>
      <c r="CLX41" s="209"/>
      <c r="CLY41" s="207"/>
      <c r="CLZ41" s="207"/>
      <c r="CMA41" s="77"/>
      <c r="CMB41" s="210"/>
      <c r="CMC41" s="207"/>
      <c r="CMD41" s="207"/>
      <c r="CME41" s="211"/>
      <c r="CMF41" s="26"/>
      <c r="CMG41" s="26"/>
      <c r="CMH41" s="26"/>
      <c r="CMI41" s="205"/>
      <c r="CMJ41" s="24"/>
      <c r="CMK41" s="36"/>
      <c r="CML41" s="24"/>
      <c r="CMM41" s="206"/>
      <c r="CMN41" s="205"/>
      <c r="CMO41" s="24"/>
      <c r="CMR41" s="207"/>
      <c r="CMS41" s="207"/>
      <c r="CMT41" s="208"/>
      <c r="CMU41" s="80"/>
      <c r="CMV41" s="209"/>
      <c r="CMW41" s="205"/>
      <c r="CMY41" s="207"/>
      <c r="CMZ41" s="207"/>
      <c r="CNA41" s="208"/>
      <c r="CNB41" s="80"/>
      <c r="CNC41" s="209"/>
      <c r="CND41" s="207"/>
      <c r="CNE41" s="207"/>
      <c r="CNF41" s="77"/>
      <c r="CNG41" s="210"/>
      <c r="CNH41" s="207"/>
      <c r="CNI41" s="207"/>
      <c r="CNJ41" s="211"/>
      <c r="CNK41" s="26"/>
      <c r="CNL41" s="26"/>
      <c r="CNM41" s="26"/>
      <c r="CNN41" s="205"/>
      <c r="CNO41" s="24"/>
      <c r="CNP41" s="36"/>
      <c r="CNQ41" s="24"/>
      <c r="CNR41" s="206"/>
      <c r="CNS41" s="205"/>
      <c r="CNT41" s="24"/>
      <c r="CNW41" s="207"/>
      <c r="CNX41" s="207"/>
      <c r="CNY41" s="208"/>
      <c r="CNZ41" s="80"/>
      <c r="COA41" s="209"/>
      <c r="COB41" s="205"/>
      <c r="COD41" s="207"/>
      <c r="COE41" s="207"/>
      <c r="COF41" s="208"/>
      <c r="COG41" s="80"/>
      <c r="COH41" s="209"/>
      <c r="COI41" s="207"/>
      <c r="COJ41" s="207"/>
      <c r="COK41" s="77"/>
      <c r="COL41" s="210"/>
      <c r="COM41" s="207"/>
      <c r="CON41" s="207"/>
      <c r="COO41" s="211"/>
      <c r="COP41" s="26"/>
      <c r="COQ41" s="26"/>
      <c r="COR41" s="26"/>
      <c r="COS41" s="205"/>
      <c r="COT41" s="24"/>
      <c r="COU41" s="36"/>
      <c r="COV41" s="24"/>
      <c r="COW41" s="206"/>
      <c r="COX41" s="205"/>
      <c r="COY41" s="24"/>
      <c r="CPB41" s="207"/>
      <c r="CPC41" s="207"/>
      <c r="CPD41" s="208"/>
      <c r="CPE41" s="80"/>
      <c r="CPF41" s="209"/>
      <c r="CPG41" s="205"/>
      <c r="CPI41" s="207"/>
      <c r="CPJ41" s="207"/>
      <c r="CPK41" s="208"/>
      <c r="CPL41" s="80"/>
      <c r="CPM41" s="209"/>
      <c r="CPN41" s="207"/>
      <c r="CPO41" s="207"/>
      <c r="CPP41" s="77"/>
      <c r="CPQ41" s="210"/>
      <c r="CPR41" s="207"/>
      <c r="CPS41" s="207"/>
      <c r="CPT41" s="211"/>
      <c r="CPU41" s="26"/>
      <c r="CPV41" s="26"/>
      <c r="CPW41" s="26"/>
      <c r="CPX41" s="205"/>
      <c r="CPY41" s="24"/>
      <c r="CPZ41" s="36"/>
      <c r="CQA41" s="24"/>
      <c r="CQB41" s="206"/>
      <c r="CQC41" s="205"/>
      <c r="CQD41" s="24"/>
      <c r="CQG41" s="207"/>
      <c r="CQH41" s="207"/>
      <c r="CQI41" s="208"/>
      <c r="CQJ41" s="80"/>
      <c r="CQK41" s="209"/>
      <c r="CQL41" s="205"/>
      <c r="CQN41" s="207"/>
      <c r="CQO41" s="207"/>
      <c r="CQP41" s="208"/>
      <c r="CQQ41" s="80"/>
      <c r="CQR41" s="209"/>
      <c r="CQS41" s="207"/>
      <c r="CQT41" s="207"/>
      <c r="CQU41" s="77"/>
      <c r="CQV41" s="210"/>
      <c r="CQW41" s="207"/>
      <c r="CQX41" s="207"/>
      <c r="CQY41" s="211"/>
      <c r="CQZ41" s="26"/>
      <c r="CRA41" s="26"/>
      <c r="CRB41" s="26"/>
      <c r="CRC41" s="205"/>
      <c r="CRD41" s="24"/>
      <c r="CRE41" s="36"/>
      <c r="CRF41" s="24"/>
      <c r="CRG41" s="206"/>
      <c r="CRH41" s="205"/>
      <c r="CRI41" s="24"/>
      <c r="CRL41" s="207"/>
      <c r="CRM41" s="207"/>
      <c r="CRN41" s="208"/>
      <c r="CRO41" s="80"/>
      <c r="CRP41" s="209"/>
      <c r="CRQ41" s="205"/>
      <c r="CRS41" s="207"/>
      <c r="CRT41" s="207"/>
      <c r="CRU41" s="208"/>
      <c r="CRV41" s="80"/>
      <c r="CRW41" s="209"/>
      <c r="CRX41" s="207"/>
      <c r="CRY41" s="207"/>
      <c r="CRZ41" s="77"/>
      <c r="CSA41" s="210"/>
      <c r="CSB41" s="207"/>
      <c r="CSC41" s="207"/>
      <c r="CSD41" s="211"/>
      <c r="CSE41" s="26"/>
      <c r="CSF41" s="26"/>
      <c r="CSG41" s="26"/>
      <c r="CSH41" s="205"/>
      <c r="CSI41" s="24"/>
      <c r="CSJ41" s="36"/>
      <c r="CSK41" s="24"/>
      <c r="CSL41" s="206"/>
      <c r="CSM41" s="205"/>
      <c r="CSN41" s="24"/>
      <c r="CSQ41" s="207"/>
      <c r="CSR41" s="207"/>
      <c r="CSS41" s="208"/>
      <c r="CST41" s="80"/>
      <c r="CSU41" s="209"/>
      <c r="CSV41" s="205"/>
      <c r="CSX41" s="207"/>
      <c r="CSY41" s="207"/>
      <c r="CSZ41" s="208"/>
      <c r="CTA41" s="80"/>
      <c r="CTB41" s="209"/>
      <c r="CTC41" s="207"/>
      <c r="CTD41" s="207"/>
      <c r="CTE41" s="77"/>
      <c r="CTF41" s="210"/>
      <c r="CTG41" s="207"/>
      <c r="CTH41" s="207"/>
      <c r="CTI41" s="211"/>
      <c r="CTJ41" s="26"/>
      <c r="CTK41" s="26"/>
      <c r="CTL41" s="26"/>
      <c r="CTM41" s="205"/>
      <c r="CTN41" s="24"/>
      <c r="CTO41" s="36"/>
      <c r="CTP41" s="24"/>
      <c r="CTQ41" s="206"/>
      <c r="CTR41" s="205"/>
      <c r="CTS41" s="24"/>
      <c r="CTV41" s="207"/>
      <c r="CTW41" s="207"/>
      <c r="CTX41" s="208"/>
      <c r="CTY41" s="80"/>
      <c r="CTZ41" s="209"/>
      <c r="CUA41" s="205"/>
      <c r="CUC41" s="207"/>
      <c r="CUD41" s="207"/>
      <c r="CUE41" s="208"/>
      <c r="CUF41" s="80"/>
      <c r="CUG41" s="209"/>
      <c r="CUH41" s="207"/>
      <c r="CUI41" s="207"/>
      <c r="CUJ41" s="77"/>
      <c r="CUK41" s="210"/>
      <c r="CUL41" s="207"/>
      <c r="CUM41" s="207"/>
      <c r="CUN41" s="211"/>
      <c r="CUO41" s="26"/>
      <c r="CUP41" s="26"/>
      <c r="CUQ41" s="26"/>
      <c r="CUR41" s="205"/>
      <c r="CUS41" s="24"/>
      <c r="CUT41" s="36"/>
      <c r="CUU41" s="24"/>
      <c r="CUV41" s="206"/>
      <c r="CUW41" s="205"/>
      <c r="CUX41" s="24"/>
      <c r="CVA41" s="207"/>
      <c r="CVB41" s="207"/>
      <c r="CVC41" s="208"/>
      <c r="CVD41" s="80"/>
      <c r="CVE41" s="209"/>
      <c r="CVF41" s="205"/>
      <c r="CVH41" s="207"/>
      <c r="CVI41" s="207"/>
      <c r="CVJ41" s="208"/>
      <c r="CVK41" s="80"/>
      <c r="CVL41" s="209"/>
      <c r="CVM41" s="207"/>
      <c r="CVN41" s="207"/>
      <c r="CVO41" s="77"/>
      <c r="CVP41" s="210"/>
      <c r="CVQ41" s="207"/>
      <c r="CVR41" s="207"/>
      <c r="CVS41" s="211"/>
      <c r="CVT41" s="26"/>
      <c r="CVU41" s="26"/>
      <c r="CVV41" s="26"/>
      <c r="CVW41" s="205"/>
      <c r="CVX41" s="24"/>
      <c r="CVY41" s="36"/>
      <c r="CVZ41" s="24"/>
      <c r="CWA41" s="206"/>
      <c r="CWB41" s="205"/>
      <c r="CWC41" s="24"/>
      <c r="CWF41" s="207"/>
      <c r="CWG41" s="207"/>
      <c r="CWH41" s="208"/>
      <c r="CWI41" s="80"/>
      <c r="CWJ41" s="209"/>
      <c r="CWK41" s="205"/>
      <c r="CWM41" s="207"/>
      <c r="CWN41" s="207"/>
      <c r="CWO41" s="208"/>
      <c r="CWP41" s="80"/>
      <c r="CWQ41" s="209"/>
      <c r="CWR41" s="207"/>
      <c r="CWS41" s="207"/>
      <c r="CWT41" s="77"/>
      <c r="CWU41" s="210"/>
      <c r="CWV41" s="207"/>
      <c r="CWW41" s="207"/>
      <c r="CWX41" s="211"/>
      <c r="CWY41" s="26"/>
      <c r="CWZ41" s="26"/>
      <c r="CXA41" s="26"/>
      <c r="CXB41" s="205"/>
      <c r="CXC41" s="24"/>
      <c r="CXD41" s="36"/>
      <c r="CXE41" s="24"/>
      <c r="CXF41" s="206"/>
      <c r="CXG41" s="205"/>
      <c r="CXH41" s="24"/>
      <c r="CXK41" s="207"/>
      <c r="CXL41" s="207"/>
      <c r="CXM41" s="208"/>
      <c r="CXN41" s="80"/>
      <c r="CXO41" s="209"/>
      <c r="CXP41" s="205"/>
      <c r="CXR41" s="207"/>
      <c r="CXS41" s="207"/>
      <c r="CXT41" s="208"/>
      <c r="CXU41" s="80"/>
      <c r="CXV41" s="209"/>
      <c r="CXW41" s="207"/>
      <c r="CXX41" s="207"/>
      <c r="CXY41" s="77"/>
      <c r="CXZ41" s="210"/>
      <c r="CYA41" s="207"/>
      <c r="CYB41" s="207"/>
      <c r="CYC41" s="211"/>
      <c r="CYD41" s="26"/>
      <c r="CYE41" s="26"/>
      <c r="CYF41" s="26"/>
      <c r="CYG41" s="205"/>
      <c r="CYH41" s="24"/>
      <c r="CYI41" s="36"/>
      <c r="CYJ41" s="24"/>
      <c r="CYK41" s="206"/>
      <c r="CYL41" s="205"/>
      <c r="CYM41" s="24"/>
      <c r="CYP41" s="207"/>
      <c r="CYQ41" s="207"/>
      <c r="CYR41" s="208"/>
      <c r="CYS41" s="80"/>
      <c r="CYT41" s="209"/>
      <c r="CYU41" s="205"/>
      <c r="CYW41" s="207"/>
      <c r="CYX41" s="207"/>
      <c r="CYY41" s="208"/>
      <c r="CYZ41" s="80"/>
      <c r="CZA41" s="209"/>
      <c r="CZB41" s="207"/>
      <c r="CZC41" s="207"/>
      <c r="CZD41" s="77"/>
      <c r="CZE41" s="210"/>
      <c r="CZF41" s="207"/>
      <c r="CZG41" s="207"/>
      <c r="CZH41" s="211"/>
      <c r="CZI41" s="26"/>
      <c r="CZJ41" s="26"/>
      <c r="CZK41" s="26"/>
      <c r="CZL41" s="205"/>
      <c r="CZM41" s="24"/>
      <c r="CZN41" s="36"/>
      <c r="CZO41" s="24"/>
      <c r="CZP41" s="206"/>
      <c r="CZQ41" s="205"/>
      <c r="CZR41" s="24"/>
      <c r="CZU41" s="207"/>
      <c r="CZV41" s="207"/>
      <c r="CZW41" s="208"/>
      <c r="CZX41" s="80"/>
      <c r="CZY41" s="209"/>
      <c r="CZZ41" s="205"/>
      <c r="DAB41" s="207"/>
      <c r="DAC41" s="207"/>
      <c r="DAD41" s="208"/>
      <c r="DAE41" s="80"/>
      <c r="DAF41" s="209"/>
      <c r="DAG41" s="207"/>
      <c r="DAH41" s="207"/>
      <c r="DAI41" s="77"/>
      <c r="DAJ41" s="210"/>
      <c r="DAK41" s="207"/>
      <c r="DAL41" s="207"/>
      <c r="DAM41" s="211"/>
      <c r="DAN41" s="26"/>
      <c r="DAO41" s="26"/>
      <c r="DAP41" s="26"/>
      <c r="DAQ41" s="205"/>
      <c r="DAR41" s="24"/>
      <c r="DAS41" s="36"/>
      <c r="DAT41" s="24"/>
      <c r="DAU41" s="206"/>
      <c r="DAV41" s="205"/>
      <c r="DAW41" s="24"/>
      <c r="DAZ41" s="207"/>
      <c r="DBA41" s="207"/>
      <c r="DBB41" s="208"/>
      <c r="DBC41" s="80"/>
      <c r="DBD41" s="209"/>
      <c r="DBE41" s="205"/>
      <c r="DBG41" s="207"/>
      <c r="DBH41" s="207"/>
      <c r="DBI41" s="208"/>
      <c r="DBJ41" s="80"/>
      <c r="DBK41" s="209"/>
      <c r="DBL41" s="207"/>
      <c r="DBM41" s="207"/>
      <c r="DBN41" s="77"/>
      <c r="DBO41" s="210"/>
      <c r="DBP41" s="207"/>
      <c r="DBQ41" s="207"/>
      <c r="DBR41" s="211"/>
      <c r="DBS41" s="26"/>
      <c r="DBT41" s="26"/>
      <c r="DBU41" s="26"/>
      <c r="DBV41" s="205"/>
      <c r="DBW41" s="24"/>
      <c r="DBX41" s="36"/>
      <c r="DBY41" s="24"/>
      <c r="DBZ41" s="206"/>
      <c r="DCA41" s="205"/>
      <c r="DCB41" s="24"/>
      <c r="DCE41" s="207"/>
      <c r="DCF41" s="207"/>
      <c r="DCG41" s="208"/>
      <c r="DCH41" s="80"/>
      <c r="DCI41" s="209"/>
      <c r="DCJ41" s="205"/>
      <c r="DCL41" s="207"/>
      <c r="DCM41" s="207"/>
      <c r="DCN41" s="208"/>
      <c r="DCO41" s="80"/>
      <c r="DCP41" s="209"/>
      <c r="DCQ41" s="207"/>
      <c r="DCR41" s="207"/>
      <c r="DCS41" s="77"/>
      <c r="DCT41" s="210"/>
      <c r="DCU41" s="207"/>
      <c r="DCV41" s="207"/>
      <c r="DCW41" s="211"/>
      <c r="DCX41" s="26"/>
      <c r="DCY41" s="26"/>
      <c r="DCZ41" s="26"/>
      <c r="DDA41" s="205"/>
      <c r="DDB41" s="24"/>
      <c r="DDC41" s="36"/>
      <c r="DDD41" s="24"/>
      <c r="DDE41" s="206"/>
      <c r="DDF41" s="205"/>
      <c r="DDG41" s="24"/>
      <c r="DDJ41" s="207"/>
      <c r="DDK41" s="207"/>
      <c r="DDL41" s="208"/>
      <c r="DDM41" s="80"/>
      <c r="DDN41" s="209"/>
      <c r="DDO41" s="205"/>
      <c r="DDQ41" s="207"/>
      <c r="DDR41" s="207"/>
      <c r="DDS41" s="208"/>
      <c r="DDT41" s="80"/>
      <c r="DDU41" s="209"/>
      <c r="DDV41" s="207"/>
      <c r="DDW41" s="207"/>
      <c r="DDX41" s="77"/>
      <c r="DDY41" s="210"/>
      <c r="DDZ41" s="207"/>
      <c r="DEA41" s="207"/>
      <c r="DEB41" s="211"/>
      <c r="DEC41" s="26"/>
      <c r="DED41" s="26"/>
      <c r="DEE41" s="26"/>
      <c r="DEF41" s="205"/>
      <c r="DEG41" s="24"/>
      <c r="DEH41" s="36"/>
      <c r="DEI41" s="24"/>
      <c r="DEJ41" s="206"/>
      <c r="DEK41" s="205"/>
      <c r="DEL41" s="24"/>
      <c r="DEO41" s="207"/>
      <c r="DEP41" s="207"/>
      <c r="DEQ41" s="208"/>
      <c r="DER41" s="80"/>
      <c r="DES41" s="209"/>
      <c r="DET41" s="205"/>
      <c r="DEV41" s="207"/>
      <c r="DEW41" s="207"/>
      <c r="DEX41" s="208"/>
      <c r="DEY41" s="80"/>
      <c r="DEZ41" s="209"/>
      <c r="DFA41" s="207"/>
      <c r="DFB41" s="207"/>
      <c r="DFC41" s="77"/>
      <c r="DFD41" s="210"/>
      <c r="DFE41" s="207"/>
      <c r="DFF41" s="207"/>
      <c r="DFG41" s="211"/>
      <c r="DFH41" s="26"/>
      <c r="DFI41" s="26"/>
      <c r="DFJ41" s="26"/>
      <c r="DFK41" s="205"/>
      <c r="DFL41" s="24"/>
      <c r="DFM41" s="36"/>
      <c r="DFN41" s="24"/>
      <c r="DFO41" s="206"/>
      <c r="DFP41" s="205"/>
      <c r="DFQ41" s="24"/>
      <c r="DFT41" s="207"/>
      <c r="DFU41" s="207"/>
      <c r="DFV41" s="208"/>
      <c r="DFW41" s="80"/>
      <c r="DFX41" s="209"/>
      <c r="DFY41" s="205"/>
      <c r="DGA41" s="207"/>
      <c r="DGB41" s="207"/>
      <c r="DGC41" s="208"/>
      <c r="DGD41" s="80"/>
      <c r="DGE41" s="209"/>
      <c r="DGF41" s="207"/>
      <c r="DGG41" s="207"/>
      <c r="DGH41" s="77"/>
      <c r="DGI41" s="210"/>
      <c r="DGJ41" s="207"/>
      <c r="DGK41" s="207"/>
      <c r="DGL41" s="211"/>
      <c r="DGM41" s="26"/>
      <c r="DGN41" s="26"/>
      <c r="DGO41" s="26"/>
      <c r="DGP41" s="205"/>
      <c r="DGQ41" s="24"/>
      <c r="DGR41" s="36"/>
      <c r="DGS41" s="24"/>
      <c r="DGT41" s="206"/>
      <c r="DGU41" s="205"/>
      <c r="DGV41" s="24"/>
      <c r="DGY41" s="207"/>
      <c r="DGZ41" s="207"/>
      <c r="DHA41" s="208"/>
      <c r="DHB41" s="80"/>
      <c r="DHC41" s="209"/>
      <c r="DHD41" s="205"/>
      <c r="DHF41" s="207"/>
      <c r="DHG41" s="207"/>
      <c r="DHH41" s="208"/>
      <c r="DHI41" s="80"/>
      <c r="DHJ41" s="209"/>
      <c r="DHK41" s="207"/>
      <c r="DHL41" s="207"/>
      <c r="DHM41" s="77"/>
      <c r="DHN41" s="210"/>
      <c r="DHO41" s="207"/>
      <c r="DHP41" s="207"/>
      <c r="DHQ41" s="211"/>
      <c r="DHR41" s="26"/>
      <c r="DHS41" s="26"/>
      <c r="DHT41" s="26"/>
      <c r="DHU41" s="205"/>
      <c r="DHV41" s="24"/>
      <c r="DHW41" s="36"/>
      <c r="DHX41" s="24"/>
      <c r="DHY41" s="206"/>
      <c r="DHZ41" s="205"/>
      <c r="DIA41" s="24"/>
      <c r="DID41" s="207"/>
      <c r="DIE41" s="207"/>
      <c r="DIF41" s="208"/>
      <c r="DIG41" s="80"/>
      <c r="DIH41" s="209"/>
      <c r="DII41" s="205"/>
      <c r="DIK41" s="207"/>
      <c r="DIL41" s="207"/>
      <c r="DIM41" s="208"/>
      <c r="DIN41" s="80"/>
      <c r="DIO41" s="209"/>
      <c r="DIP41" s="207"/>
      <c r="DIQ41" s="207"/>
      <c r="DIR41" s="77"/>
      <c r="DIS41" s="210"/>
      <c r="DIT41" s="207"/>
      <c r="DIU41" s="207"/>
      <c r="DIV41" s="211"/>
      <c r="DIW41" s="26"/>
      <c r="DIX41" s="26"/>
      <c r="DIY41" s="26"/>
      <c r="DIZ41" s="205"/>
      <c r="DJA41" s="24"/>
      <c r="DJB41" s="36"/>
      <c r="DJC41" s="24"/>
      <c r="DJD41" s="206"/>
      <c r="DJE41" s="205"/>
      <c r="DJF41" s="24"/>
      <c r="DJI41" s="207"/>
      <c r="DJJ41" s="207"/>
      <c r="DJK41" s="208"/>
      <c r="DJL41" s="80"/>
      <c r="DJM41" s="209"/>
      <c r="DJN41" s="205"/>
      <c r="DJP41" s="207"/>
      <c r="DJQ41" s="207"/>
      <c r="DJR41" s="208"/>
      <c r="DJS41" s="80"/>
      <c r="DJT41" s="209"/>
      <c r="DJU41" s="207"/>
      <c r="DJV41" s="207"/>
      <c r="DJW41" s="77"/>
      <c r="DJX41" s="210"/>
      <c r="DJY41" s="207"/>
      <c r="DJZ41" s="207"/>
      <c r="DKA41" s="211"/>
      <c r="DKB41" s="26"/>
      <c r="DKC41" s="26"/>
      <c r="DKD41" s="26"/>
      <c r="DKE41" s="205"/>
      <c r="DKF41" s="24"/>
      <c r="DKG41" s="36"/>
      <c r="DKH41" s="24"/>
      <c r="DKI41" s="206"/>
      <c r="DKJ41" s="205"/>
      <c r="DKK41" s="24"/>
      <c r="DKN41" s="207"/>
      <c r="DKO41" s="207"/>
      <c r="DKP41" s="208"/>
      <c r="DKQ41" s="80"/>
      <c r="DKR41" s="209"/>
      <c r="DKS41" s="205"/>
      <c r="DKU41" s="207"/>
      <c r="DKV41" s="207"/>
      <c r="DKW41" s="208"/>
      <c r="DKX41" s="80"/>
      <c r="DKY41" s="209"/>
      <c r="DKZ41" s="207"/>
      <c r="DLA41" s="207"/>
      <c r="DLB41" s="77"/>
      <c r="DLC41" s="210"/>
      <c r="DLD41" s="207"/>
      <c r="DLE41" s="207"/>
      <c r="DLF41" s="211"/>
      <c r="DLG41" s="26"/>
      <c r="DLH41" s="26"/>
      <c r="DLI41" s="26"/>
      <c r="DLJ41" s="205"/>
      <c r="DLK41" s="24"/>
      <c r="DLL41" s="36"/>
      <c r="DLM41" s="24"/>
      <c r="DLN41" s="206"/>
      <c r="DLO41" s="205"/>
      <c r="DLP41" s="24"/>
      <c r="DLS41" s="207"/>
      <c r="DLT41" s="207"/>
      <c r="DLU41" s="208"/>
      <c r="DLV41" s="80"/>
      <c r="DLW41" s="209"/>
      <c r="DLX41" s="205"/>
      <c r="DLZ41" s="207"/>
      <c r="DMA41" s="207"/>
      <c r="DMB41" s="208"/>
      <c r="DMC41" s="80"/>
      <c r="DMD41" s="209"/>
      <c r="DME41" s="207"/>
      <c r="DMF41" s="207"/>
      <c r="DMG41" s="77"/>
      <c r="DMH41" s="210"/>
      <c r="DMI41" s="207"/>
      <c r="DMJ41" s="207"/>
      <c r="DMK41" s="211"/>
      <c r="DML41" s="26"/>
      <c r="DMM41" s="26"/>
      <c r="DMN41" s="26"/>
      <c r="DMO41" s="205"/>
      <c r="DMP41" s="24"/>
      <c r="DMQ41" s="36"/>
      <c r="DMR41" s="24"/>
      <c r="DMS41" s="206"/>
      <c r="DMT41" s="205"/>
      <c r="DMU41" s="24"/>
      <c r="DMX41" s="207"/>
      <c r="DMY41" s="207"/>
      <c r="DMZ41" s="208"/>
      <c r="DNA41" s="80"/>
      <c r="DNB41" s="209"/>
      <c r="DNC41" s="205"/>
      <c r="DNE41" s="207"/>
      <c r="DNF41" s="207"/>
      <c r="DNG41" s="208"/>
      <c r="DNH41" s="80"/>
      <c r="DNI41" s="209"/>
      <c r="DNJ41" s="207"/>
      <c r="DNK41" s="207"/>
      <c r="DNL41" s="77"/>
      <c r="DNM41" s="210"/>
      <c r="DNN41" s="207"/>
      <c r="DNO41" s="207"/>
      <c r="DNP41" s="211"/>
      <c r="DNQ41" s="26"/>
      <c r="DNR41" s="26"/>
      <c r="DNS41" s="26"/>
      <c r="DNT41" s="205"/>
      <c r="DNU41" s="24"/>
      <c r="DNV41" s="36"/>
      <c r="DNW41" s="24"/>
      <c r="DNX41" s="206"/>
      <c r="DNY41" s="205"/>
      <c r="DNZ41" s="24"/>
      <c r="DOC41" s="207"/>
      <c r="DOD41" s="207"/>
      <c r="DOE41" s="208"/>
      <c r="DOF41" s="80"/>
      <c r="DOG41" s="209"/>
      <c r="DOH41" s="205"/>
      <c r="DOJ41" s="207"/>
      <c r="DOK41" s="207"/>
      <c r="DOL41" s="208"/>
      <c r="DOM41" s="80"/>
      <c r="DON41" s="209"/>
      <c r="DOO41" s="207"/>
      <c r="DOP41" s="207"/>
      <c r="DOQ41" s="77"/>
      <c r="DOR41" s="210"/>
      <c r="DOS41" s="207"/>
      <c r="DOT41" s="207"/>
      <c r="DOU41" s="211"/>
      <c r="DOV41" s="26"/>
      <c r="DOW41" s="26"/>
      <c r="DOX41" s="26"/>
      <c r="DOY41" s="205"/>
      <c r="DOZ41" s="24"/>
      <c r="DPA41" s="36"/>
      <c r="DPB41" s="24"/>
      <c r="DPC41" s="206"/>
      <c r="DPD41" s="205"/>
      <c r="DPE41" s="24"/>
      <c r="DPH41" s="207"/>
      <c r="DPI41" s="207"/>
      <c r="DPJ41" s="208"/>
      <c r="DPK41" s="80"/>
      <c r="DPL41" s="209"/>
      <c r="DPM41" s="205"/>
      <c r="DPO41" s="207"/>
      <c r="DPP41" s="207"/>
      <c r="DPQ41" s="208"/>
      <c r="DPR41" s="80"/>
      <c r="DPS41" s="209"/>
      <c r="DPT41" s="207"/>
      <c r="DPU41" s="207"/>
      <c r="DPV41" s="77"/>
      <c r="DPW41" s="210"/>
      <c r="DPX41" s="207"/>
      <c r="DPY41" s="207"/>
      <c r="DPZ41" s="211"/>
      <c r="DQA41" s="26"/>
      <c r="DQB41" s="26"/>
      <c r="DQC41" s="26"/>
      <c r="DQD41" s="205"/>
      <c r="DQE41" s="24"/>
      <c r="DQF41" s="36"/>
      <c r="DQG41" s="24"/>
      <c r="DQH41" s="206"/>
      <c r="DQI41" s="205"/>
      <c r="DQJ41" s="24"/>
      <c r="DQM41" s="207"/>
      <c r="DQN41" s="207"/>
      <c r="DQO41" s="208"/>
      <c r="DQP41" s="80"/>
      <c r="DQQ41" s="209"/>
      <c r="DQR41" s="205"/>
      <c r="DQT41" s="207"/>
      <c r="DQU41" s="207"/>
      <c r="DQV41" s="208"/>
      <c r="DQW41" s="80"/>
      <c r="DQX41" s="209"/>
      <c r="DQY41" s="207"/>
      <c r="DQZ41" s="207"/>
      <c r="DRA41" s="77"/>
      <c r="DRB41" s="210"/>
      <c r="DRC41" s="207"/>
      <c r="DRD41" s="207"/>
      <c r="DRE41" s="211"/>
      <c r="DRF41" s="26"/>
      <c r="DRG41" s="26"/>
      <c r="DRH41" s="26"/>
      <c r="DRI41" s="205"/>
      <c r="DRJ41" s="24"/>
      <c r="DRK41" s="36"/>
      <c r="DRL41" s="24"/>
      <c r="DRM41" s="206"/>
      <c r="DRN41" s="205"/>
      <c r="DRO41" s="24"/>
      <c r="DRR41" s="207"/>
      <c r="DRS41" s="207"/>
      <c r="DRT41" s="208"/>
      <c r="DRU41" s="80"/>
      <c r="DRV41" s="209"/>
      <c r="DRW41" s="205"/>
      <c r="DRY41" s="207"/>
      <c r="DRZ41" s="207"/>
      <c r="DSA41" s="208"/>
      <c r="DSB41" s="80"/>
      <c r="DSC41" s="209"/>
      <c r="DSD41" s="207"/>
      <c r="DSE41" s="207"/>
      <c r="DSF41" s="77"/>
      <c r="DSG41" s="210"/>
      <c r="DSH41" s="207"/>
      <c r="DSI41" s="207"/>
      <c r="DSJ41" s="211"/>
      <c r="DSK41" s="26"/>
      <c r="DSL41" s="26"/>
      <c r="DSM41" s="26"/>
      <c r="DSN41" s="205"/>
      <c r="DSO41" s="24"/>
      <c r="DSP41" s="36"/>
      <c r="DSQ41" s="24"/>
      <c r="DSR41" s="206"/>
      <c r="DSS41" s="205"/>
      <c r="DST41" s="24"/>
      <c r="DSW41" s="207"/>
      <c r="DSX41" s="207"/>
      <c r="DSY41" s="208"/>
      <c r="DSZ41" s="80"/>
      <c r="DTA41" s="209"/>
      <c r="DTB41" s="205"/>
      <c r="DTD41" s="207"/>
      <c r="DTE41" s="207"/>
      <c r="DTF41" s="208"/>
      <c r="DTG41" s="80"/>
      <c r="DTH41" s="209"/>
      <c r="DTI41" s="207"/>
      <c r="DTJ41" s="207"/>
      <c r="DTK41" s="77"/>
      <c r="DTL41" s="210"/>
      <c r="DTM41" s="207"/>
      <c r="DTN41" s="207"/>
      <c r="DTO41" s="211"/>
      <c r="DTP41" s="26"/>
      <c r="DTQ41" s="26"/>
      <c r="DTR41" s="26"/>
      <c r="DTS41" s="205"/>
      <c r="DTT41" s="24"/>
      <c r="DTU41" s="36"/>
      <c r="DTV41" s="24"/>
      <c r="DTW41" s="206"/>
      <c r="DTX41" s="205"/>
      <c r="DTY41" s="24"/>
      <c r="DUB41" s="207"/>
      <c r="DUC41" s="207"/>
      <c r="DUD41" s="208"/>
      <c r="DUE41" s="80"/>
      <c r="DUF41" s="209"/>
      <c r="DUG41" s="205"/>
      <c r="DUI41" s="207"/>
      <c r="DUJ41" s="207"/>
      <c r="DUK41" s="208"/>
      <c r="DUL41" s="80"/>
      <c r="DUM41" s="209"/>
      <c r="DUN41" s="207"/>
      <c r="DUO41" s="207"/>
      <c r="DUP41" s="77"/>
      <c r="DUQ41" s="210"/>
      <c r="DUR41" s="207"/>
      <c r="DUS41" s="207"/>
      <c r="DUT41" s="211"/>
      <c r="DUU41" s="26"/>
      <c r="DUV41" s="26"/>
      <c r="DUW41" s="26"/>
      <c r="DUX41" s="205"/>
      <c r="DUY41" s="24"/>
      <c r="DUZ41" s="36"/>
      <c r="DVA41" s="24"/>
      <c r="DVB41" s="206"/>
      <c r="DVC41" s="205"/>
      <c r="DVD41" s="24"/>
      <c r="DVG41" s="207"/>
      <c r="DVH41" s="207"/>
      <c r="DVI41" s="208"/>
      <c r="DVJ41" s="80"/>
      <c r="DVK41" s="209"/>
      <c r="DVL41" s="205"/>
      <c r="DVN41" s="207"/>
      <c r="DVO41" s="207"/>
      <c r="DVP41" s="208"/>
      <c r="DVQ41" s="80"/>
      <c r="DVR41" s="209"/>
      <c r="DVS41" s="207"/>
      <c r="DVT41" s="207"/>
      <c r="DVU41" s="77"/>
      <c r="DVV41" s="210"/>
      <c r="DVW41" s="207"/>
      <c r="DVX41" s="207"/>
      <c r="DVY41" s="211"/>
      <c r="DVZ41" s="26"/>
      <c r="DWA41" s="26"/>
      <c r="DWB41" s="26"/>
      <c r="DWC41" s="205"/>
      <c r="DWD41" s="24"/>
      <c r="DWE41" s="36"/>
      <c r="DWF41" s="24"/>
      <c r="DWG41" s="206"/>
      <c r="DWH41" s="205"/>
      <c r="DWI41" s="24"/>
      <c r="DWL41" s="207"/>
      <c r="DWM41" s="207"/>
      <c r="DWN41" s="208"/>
      <c r="DWO41" s="80"/>
      <c r="DWP41" s="209"/>
      <c r="DWQ41" s="205"/>
      <c r="DWS41" s="207"/>
      <c r="DWT41" s="207"/>
      <c r="DWU41" s="208"/>
      <c r="DWV41" s="80"/>
      <c r="DWW41" s="209"/>
      <c r="DWX41" s="207"/>
      <c r="DWY41" s="207"/>
      <c r="DWZ41" s="77"/>
      <c r="DXA41" s="210"/>
      <c r="DXB41" s="207"/>
      <c r="DXC41" s="207"/>
      <c r="DXD41" s="211"/>
      <c r="DXE41" s="26"/>
      <c r="DXF41" s="26"/>
      <c r="DXG41" s="26"/>
      <c r="DXH41" s="205"/>
      <c r="DXI41" s="24"/>
      <c r="DXJ41" s="36"/>
      <c r="DXK41" s="24"/>
      <c r="DXL41" s="206"/>
      <c r="DXM41" s="205"/>
      <c r="DXN41" s="24"/>
      <c r="DXQ41" s="207"/>
      <c r="DXR41" s="207"/>
      <c r="DXS41" s="208"/>
      <c r="DXT41" s="80"/>
      <c r="DXU41" s="209"/>
      <c r="DXV41" s="205"/>
      <c r="DXX41" s="207"/>
      <c r="DXY41" s="207"/>
      <c r="DXZ41" s="208"/>
      <c r="DYA41" s="80"/>
      <c r="DYB41" s="209"/>
      <c r="DYC41" s="207"/>
      <c r="DYD41" s="207"/>
      <c r="DYE41" s="77"/>
      <c r="DYF41" s="210"/>
      <c r="DYG41" s="207"/>
      <c r="DYH41" s="207"/>
      <c r="DYI41" s="211"/>
      <c r="DYJ41" s="26"/>
      <c r="DYK41" s="26"/>
      <c r="DYL41" s="26"/>
      <c r="DYM41" s="205"/>
      <c r="DYN41" s="24"/>
      <c r="DYO41" s="36"/>
      <c r="DYP41" s="24"/>
      <c r="DYQ41" s="206"/>
      <c r="DYR41" s="205"/>
      <c r="DYS41" s="24"/>
      <c r="DYV41" s="207"/>
      <c r="DYW41" s="207"/>
      <c r="DYX41" s="208"/>
      <c r="DYY41" s="80"/>
      <c r="DYZ41" s="209"/>
      <c r="DZA41" s="205"/>
      <c r="DZC41" s="207"/>
      <c r="DZD41" s="207"/>
      <c r="DZE41" s="208"/>
      <c r="DZF41" s="80"/>
      <c r="DZG41" s="209"/>
      <c r="DZH41" s="207"/>
      <c r="DZI41" s="207"/>
      <c r="DZJ41" s="77"/>
      <c r="DZK41" s="210"/>
      <c r="DZL41" s="207"/>
      <c r="DZM41" s="207"/>
      <c r="DZN41" s="211"/>
      <c r="DZO41" s="26"/>
      <c r="DZP41" s="26"/>
      <c r="DZQ41" s="26"/>
      <c r="DZR41" s="205"/>
      <c r="DZS41" s="24"/>
      <c r="DZT41" s="36"/>
      <c r="DZU41" s="24"/>
      <c r="DZV41" s="206"/>
      <c r="DZW41" s="205"/>
      <c r="DZX41" s="24"/>
      <c r="EAA41" s="207"/>
      <c r="EAB41" s="207"/>
      <c r="EAC41" s="208"/>
      <c r="EAD41" s="80"/>
      <c r="EAE41" s="209"/>
      <c r="EAF41" s="205"/>
      <c r="EAH41" s="207"/>
      <c r="EAI41" s="207"/>
      <c r="EAJ41" s="208"/>
      <c r="EAK41" s="80"/>
      <c r="EAL41" s="209"/>
      <c r="EAM41" s="207"/>
      <c r="EAN41" s="207"/>
      <c r="EAO41" s="77"/>
      <c r="EAP41" s="210"/>
      <c r="EAQ41" s="207"/>
      <c r="EAR41" s="207"/>
      <c r="EAS41" s="211"/>
      <c r="EAT41" s="26"/>
      <c r="EAU41" s="26"/>
      <c r="EAV41" s="26"/>
      <c r="EAW41" s="205"/>
      <c r="EAX41" s="24"/>
      <c r="EAY41" s="36"/>
      <c r="EAZ41" s="24"/>
      <c r="EBA41" s="206"/>
      <c r="EBB41" s="205"/>
      <c r="EBC41" s="24"/>
      <c r="EBF41" s="207"/>
      <c r="EBG41" s="207"/>
      <c r="EBH41" s="208"/>
      <c r="EBI41" s="80"/>
      <c r="EBJ41" s="209"/>
      <c r="EBK41" s="205"/>
      <c r="EBM41" s="207"/>
      <c r="EBN41" s="207"/>
      <c r="EBO41" s="208"/>
      <c r="EBP41" s="80"/>
      <c r="EBQ41" s="209"/>
      <c r="EBR41" s="207"/>
      <c r="EBS41" s="207"/>
      <c r="EBT41" s="77"/>
      <c r="EBU41" s="210"/>
      <c r="EBV41" s="207"/>
      <c r="EBW41" s="207"/>
      <c r="EBX41" s="211"/>
      <c r="EBY41" s="26"/>
      <c r="EBZ41" s="26"/>
      <c r="ECA41" s="26"/>
      <c r="ECB41" s="205"/>
      <c r="ECC41" s="24"/>
      <c r="ECD41" s="36"/>
      <c r="ECE41" s="24"/>
      <c r="ECF41" s="206"/>
      <c r="ECG41" s="205"/>
      <c r="ECH41" s="24"/>
      <c r="ECK41" s="207"/>
      <c r="ECL41" s="207"/>
      <c r="ECM41" s="208"/>
      <c r="ECN41" s="80"/>
      <c r="ECO41" s="209"/>
      <c r="ECP41" s="205"/>
      <c r="ECR41" s="207"/>
      <c r="ECS41" s="207"/>
      <c r="ECT41" s="208"/>
      <c r="ECU41" s="80"/>
      <c r="ECV41" s="209"/>
      <c r="ECW41" s="207"/>
      <c r="ECX41" s="207"/>
      <c r="ECY41" s="77"/>
      <c r="ECZ41" s="210"/>
      <c r="EDA41" s="207"/>
      <c r="EDB41" s="207"/>
      <c r="EDC41" s="211"/>
      <c r="EDD41" s="26"/>
      <c r="EDE41" s="26"/>
      <c r="EDF41" s="26"/>
      <c r="EDG41" s="205"/>
      <c r="EDH41" s="24"/>
      <c r="EDI41" s="36"/>
      <c r="EDJ41" s="24"/>
      <c r="EDK41" s="206"/>
      <c r="EDL41" s="205"/>
      <c r="EDM41" s="24"/>
      <c r="EDP41" s="207"/>
      <c r="EDQ41" s="207"/>
      <c r="EDR41" s="208"/>
      <c r="EDS41" s="80"/>
      <c r="EDT41" s="209"/>
      <c r="EDU41" s="205"/>
      <c r="EDW41" s="207"/>
      <c r="EDX41" s="207"/>
      <c r="EDY41" s="208"/>
      <c r="EDZ41" s="80"/>
      <c r="EEA41" s="209"/>
      <c r="EEB41" s="207"/>
      <c r="EEC41" s="207"/>
      <c r="EED41" s="77"/>
      <c r="EEE41" s="210"/>
      <c r="EEF41" s="207"/>
      <c r="EEG41" s="207"/>
      <c r="EEH41" s="211"/>
      <c r="EEI41" s="26"/>
      <c r="EEJ41" s="26"/>
      <c r="EEK41" s="26"/>
      <c r="EEL41" s="205"/>
      <c r="EEM41" s="24"/>
      <c r="EEN41" s="36"/>
      <c r="EEO41" s="24"/>
      <c r="EEP41" s="206"/>
      <c r="EEQ41" s="205"/>
      <c r="EER41" s="24"/>
      <c r="EEU41" s="207"/>
      <c r="EEV41" s="207"/>
      <c r="EEW41" s="208"/>
      <c r="EEX41" s="80"/>
      <c r="EEY41" s="209"/>
      <c r="EEZ41" s="205"/>
      <c r="EFB41" s="207"/>
      <c r="EFC41" s="207"/>
      <c r="EFD41" s="208"/>
      <c r="EFE41" s="80"/>
      <c r="EFF41" s="209"/>
      <c r="EFG41" s="207"/>
      <c r="EFH41" s="207"/>
      <c r="EFI41" s="77"/>
      <c r="EFJ41" s="210"/>
      <c r="EFK41" s="207"/>
      <c r="EFL41" s="207"/>
      <c r="EFM41" s="211"/>
      <c r="EFN41" s="26"/>
      <c r="EFO41" s="26"/>
      <c r="EFP41" s="26"/>
      <c r="EFQ41" s="205"/>
      <c r="EFR41" s="24"/>
      <c r="EFS41" s="36"/>
      <c r="EFT41" s="24"/>
      <c r="EFU41" s="206"/>
      <c r="EFV41" s="205"/>
      <c r="EFW41" s="24"/>
      <c r="EFZ41" s="207"/>
      <c r="EGA41" s="207"/>
      <c r="EGB41" s="208"/>
      <c r="EGC41" s="80"/>
      <c r="EGD41" s="209"/>
      <c r="EGE41" s="205"/>
      <c r="EGG41" s="207"/>
      <c r="EGH41" s="207"/>
      <c r="EGI41" s="208"/>
      <c r="EGJ41" s="80"/>
      <c r="EGK41" s="209"/>
      <c r="EGL41" s="207"/>
      <c r="EGM41" s="207"/>
      <c r="EGN41" s="77"/>
      <c r="EGO41" s="210"/>
      <c r="EGP41" s="207"/>
      <c r="EGQ41" s="207"/>
      <c r="EGR41" s="211"/>
      <c r="EGS41" s="26"/>
      <c r="EGT41" s="26"/>
      <c r="EGU41" s="26"/>
      <c r="EGV41" s="205"/>
      <c r="EGW41" s="24"/>
      <c r="EGX41" s="36"/>
      <c r="EGY41" s="24"/>
      <c r="EGZ41" s="206"/>
      <c r="EHA41" s="205"/>
      <c r="EHB41" s="24"/>
      <c r="EHE41" s="207"/>
      <c r="EHF41" s="207"/>
      <c r="EHG41" s="208"/>
      <c r="EHH41" s="80"/>
      <c r="EHI41" s="209"/>
      <c r="EHJ41" s="205"/>
      <c r="EHL41" s="207"/>
      <c r="EHM41" s="207"/>
      <c r="EHN41" s="208"/>
      <c r="EHO41" s="80"/>
      <c r="EHP41" s="209"/>
      <c r="EHQ41" s="207"/>
      <c r="EHR41" s="207"/>
      <c r="EHS41" s="77"/>
      <c r="EHT41" s="210"/>
      <c r="EHU41" s="207"/>
      <c r="EHV41" s="207"/>
      <c r="EHW41" s="211"/>
      <c r="EHX41" s="26"/>
      <c r="EHY41" s="26"/>
      <c r="EHZ41" s="26"/>
      <c r="EIA41" s="205"/>
      <c r="EIB41" s="24"/>
      <c r="EIC41" s="36"/>
      <c r="EID41" s="24"/>
      <c r="EIE41" s="206"/>
      <c r="EIF41" s="205"/>
      <c r="EIG41" s="24"/>
      <c r="EIJ41" s="207"/>
      <c r="EIK41" s="207"/>
      <c r="EIL41" s="208"/>
      <c r="EIM41" s="80"/>
      <c r="EIN41" s="209"/>
      <c r="EIO41" s="205"/>
      <c r="EIQ41" s="207"/>
      <c r="EIR41" s="207"/>
      <c r="EIS41" s="208"/>
      <c r="EIT41" s="80"/>
      <c r="EIU41" s="209"/>
      <c r="EIV41" s="207"/>
      <c r="EIW41" s="207"/>
      <c r="EIX41" s="77"/>
      <c r="EIY41" s="210"/>
      <c r="EIZ41" s="207"/>
      <c r="EJA41" s="207"/>
      <c r="EJB41" s="211"/>
      <c r="EJC41" s="26"/>
      <c r="EJD41" s="26"/>
      <c r="EJE41" s="26"/>
      <c r="EJF41" s="205"/>
      <c r="EJG41" s="24"/>
      <c r="EJH41" s="36"/>
      <c r="EJI41" s="24"/>
      <c r="EJJ41" s="206"/>
      <c r="EJK41" s="205"/>
      <c r="EJL41" s="24"/>
      <c r="EJO41" s="207"/>
      <c r="EJP41" s="207"/>
      <c r="EJQ41" s="208"/>
      <c r="EJR41" s="80"/>
      <c r="EJS41" s="209"/>
      <c r="EJT41" s="205"/>
      <c r="EJV41" s="207"/>
      <c r="EJW41" s="207"/>
      <c r="EJX41" s="208"/>
      <c r="EJY41" s="80"/>
      <c r="EJZ41" s="209"/>
      <c r="EKA41" s="207"/>
      <c r="EKB41" s="207"/>
      <c r="EKC41" s="77"/>
      <c r="EKD41" s="210"/>
      <c r="EKE41" s="207"/>
      <c r="EKF41" s="207"/>
      <c r="EKG41" s="211"/>
      <c r="EKH41" s="26"/>
      <c r="EKI41" s="26"/>
      <c r="EKJ41" s="26"/>
      <c r="EKK41" s="205"/>
      <c r="EKL41" s="24"/>
      <c r="EKM41" s="36"/>
      <c r="EKN41" s="24"/>
      <c r="EKO41" s="206"/>
      <c r="EKP41" s="205"/>
      <c r="EKQ41" s="24"/>
      <c r="EKT41" s="207"/>
      <c r="EKU41" s="207"/>
      <c r="EKV41" s="208"/>
      <c r="EKW41" s="80"/>
      <c r="EKX41" s="209"/>
      <c r="EKY41" s="205"/>
      <c r="ELA41" s="207"/>
      <c r="ELB41" s="207"/>
      <c r="ELC41" s="208"/>
      <c r="ELD41" s="80"/>
      <c r="ELE41" s="209"/>
      <c r="ELF41" s="207"/>
      <c r="ELG41" s="207"/>
      <c r="ELH41" s="77"/>
      <c r="ELI41" s="210"/>
      <c r="ELJ41" s="207"/>
      <c r="ELK41" s="207"/>
      <c r="ELL41" s="211"/>
      <c r="ELM41" s="26"/>
      <c r="ELN41" s="26"/>
      <c r="ELO41" s="26"/>
      <c r="ELP41" s="205"/>
      <c r="ELQ41" s="24"/>
      <c r="ELR41" s="36"/>
      <c r="ELS41" s="24"/>
      <c r="ELT41" s="206"/>
      <c r="ELU41" s="205"/>
      <c r="ELV41" s="24"/>
      <c r="ELY41" s="207"/>
      <c r="ELZ41" s="207"/>
      <c r="EMA41" s="208"/>
      <c r="EMB41" s="80"/>
      <c r="EMC41" s="209"/>
      <c r="EMD41" s="205"/>
      <c r="EMF41" s="207"/>
      <c r="EMG41" s="207"/>
      <c r="EMH41" s="208"/>
      <c r="EMI41" s="80"/>
      <c r="EMJ41" s="209"/>
      <c r="EMK41" s="207"/>
      <c r="EML41" s="207"/>
      <c r="EMM41" s="77"/>
      <c r="EMN41" s="210"/>
      <c r="EMO41" s="207"/>
      <c r="EMP41" s="207"/>
      <c r="EMQ41" s="211"/>
      <c r="EMR41" s="26"/>
      <c r="EMS41" s="26"/>
      <c r="EMT41" s="26"/>
      <c r="EMU41" s="205"/>
      <c r="EMV41" s="24"/>
      <c r="EMW41" s="36"/>
      <c r="EMX41" s="24"/>
      <c r="EMY41" s="206"/>
      <c r="EMZ41" s="205"/>
      <c r="ENA41" s="24"/>
      <c r="END41" s="207"/>
      <c r="ENE41" s="207"/>
      <c r="ENF41" s="208"/>
      <c r="ENG41" s="80"/>
      <c r="ENH41" s="209"/>
      <c r="ENI41" s="205"/>
      <c r="ENK41" s="207"/>
      <c r="ENL41" s="207"/>
      <c r="ENM41" s="208"/>
      <c r="ENN41" s="80"/>
      <c r="ENO41" s="209"/>
      <c r="ENP41" s="207"/>
      <c r="ENQ41" s="207"/>
      <c r="ENR41" s="77"/>
      <c r="ENS41" s="210"/>
      <c r="ENT41" s="207"/>
      <c r="ENU41" s="207"/>
      <c r="ENV41" s="211"/>
      <c r="ENW41" s="26"/>
      <c r="ENX41" s="26"/>
      <c r="ENY41" s="26"/>
      <c r="ENZ41" s="205"/>
      <c r="EOA41" s="24"/>
      <c r="EOB41" s="36"/>
      <c r="EOC41" s="24"/>
      <c r="EOD41" s="206"/>
      <c r="EOE41" s="205"/>
      <c r="EOF41" s="24"/>
      <c r="EOI41" s="207"/>
      <c r="EOJ41" s="207"/>
      <c r="EOK41" s="208"/>
      <c r="EOL41" s="80"/>
      <c r="EOM41" s="209"/>
      <c r="EON41" s="205"/>
      <c r="EOP41" s="207"/>
      <c r="EOQ41" s="207"/>
      <c r="EOR41" s="208"/>
      <c r="EOS41" s="80"/>
      <c r="EOT41" s="209"/>
      <c r="EOU41" s="207"/>
      <c r="EOV41" s="207"/>
      <c r="EOW41" s="77"/>
      <c r="EOX41" s="210"/>
      <c r="EOY41" s="207"/>
      <c r="EOZ41" s="207"/>
      <c r="EPA41" s="211"/>
      <c r="EPB41" s="26"/>
      <c r="EPC41" s="26"/>
      <c r="EPD41" s="26"/>
      <c r="EPE41" s="205"/>
      <c r="EPF41" s="24"/>
      <c r="EPG41" s="36"/>
      <c r="EPH41" s="24"/>
      <c r="EPI41" s="206"/>
      <c r="EPJ41" s="205"/>
      <c r="EPK41" s="24"/>
      <c r="EPN41" s="207"/>
      <c r="EPO41" s="207"/>
      <c r="EPP41" s="208"/>
      <c r="EPQ41" s="80"/>
      <c r="EPR41" s="209"/>
      <c r="EPS41" s="205"/>
      <c r="EPU41" s="207"/>
      <c r="EPV41" s="207"/>
      <c r="EPW41" s="208"/>
      <c r="EPX41" s="80"/>
      <c r="EPY41" s="209"/>
      <c r="EPZ41" s="207"/>
      <c r="EQA41" s="207"/>
      <c r="EQB41" s="77"/>
      <c r="EQC41" s="210"/>
      <c r="EQD41" s="207"/>
      <c r="EQE41" s="207"/>
      <c r="EQF41" s="211"/>
      <c r="EQG41" s="26"/>
      <c r="EQH41" s="26"/>
      <c r="EQI41" s="26"/>
      <c r="EQJ41" s="205"/>
      <c r="EQK41" s="24"/>
      <c r="EQL41" s="36"/>
      <c r="EQM41" s="24"/>
      <c r="EQN41" s="206"/>
      <c r="EQO41" s="205"/>
      <c r="EQP41" s="24"/>
      <c r="EQS41" s="207"/>
      <c r="EQT41" s="207"/>
      <c r="EQU41" s="208"/>
      <c r="EQV41" s="80"/>
      <c r="EQW41" s="209"/>
      <c r="EQX41" s="205"/>
      <c r="EQZ41" s="207"/>
      <c r="ERA41" s="207"/>
      <c r="ERB41" s="208"/>
      <c r="ERC41" s="80"/>
      <c r="ERD41" s="209"/>
      <c r="ERE41" s="207"/>
      <c r="ERF41" s="207"/>
      <c r="ERG41" s="77"/>
      <c r="ERH41" s="210"/>
      <c r="ERI41" s="207"/>
      <c r="ERJ41" s="207"/>
      <c r="ERK41" s="211"/>
      <c r="ERL41" s="26"/>
      <c r="ERM41" s="26"/>
      <c r="ERN41" s="26"/>
      <c r="ERO41" s="205"/>
      <c r="ERP41" s="24"/>
      <c r="ERQ41" s="36"/>
      <c r="ERR41" s="24"/>
      <c r="ERS41" s="206"/>
      <c r="ERT41" s="205"/>
      <c r="ERU41" s="24"/>
      <c r="ERX41" s="207"/>
      <c r="ERY41" s="207"/>
      <c r="ERZ41" s="208"/>
      <c r="ESA41" s="80"/>
      <c r="ESB41" s="209"/>
      <c r="ESC41" s="205"/>
      <c r="ESE41" s="207"/>
      <c r="ESF41" s="207"/>
      <c r="ESG41" s="208"/>
      <c r="ESH41" s="80"/>
      <c r="ESI41" s="209"/>
      <c r="ESJ41" s="207"/>
      <c r="ESK41" s="207"/>
      <c r="ESL41" s="77"/>
      <c r="ESM41" s="210"/>
      <c r="ESN41" s="207"/>
      <c r="ESO41" s="207"/>
      <c r="ESP41" s="211"/>
      <c r="ESQ41" s="26"/>
      <c r="ESR41" s="26"/>
      <c r="ESS41" s="26"/>
      <c r="EST41" s="205"/>
      <c r="ESU41" s="24"/>
      <c r="ESV41" s="36"/>
      <c r="ESW41" s="24"/>
      <c r="ESX41" s="206"/>
      <c r="ESY41" s="205"/>
      <c r="ESZ41" s="24"/>
      <c r="ETC41" s="207"/>
      <c r="ETD41" s="207"/>
      <c r="ETE41" s="208"/>
      <c r="ETF41" s="80"/>
      <c r="ETG41" s="209"/>
      <c r="ETH41" s="205"/>
      <c r="ETJ41" s="207"/>
      <c r="ETK41" s="207"/>
      <c r="ETL41" s="208"/>
      <c r="ETM41" s="80"/>
      <c r="ETN41" s="209"/>
      <c r="ETO41" s="207"/>
      <c r="ETP41" s="207"/>
      <c r="ETQ41" s="77"/>
      <c r="ETR41" s="210"/>
      <c r="ETS41" s="207"/>
      <c r="ETT41" s="207"/>
      <c r="ETU41" s="211"/>
      <c r="ETV41" s="26"/>
      <c r="ETW41" s="26"/>
      <c r="ETX41" s="26"/>
      <c r="ETY41" s="205"/>
      <c r="ETZ41" s="24"/>
      <c r="EUA41" s="36"/>
      <c r="EUB41" s="24"/>
      <c r="EUC41" s="206"/>
      <c r="EUD41" s="205"/>
      <c r="EUE41" s="24"/>
      <c r="EUH41" s="207"/>
      <c r="EUI41" s="207"/>
      <c r="EUJ41" s="208"/>
      <c r="EUK41" s="80"/>
      <c r="EUL41" s="209"/>
      <c r="EUM41" s="205"/>
      <c r="EUO41" s="207"/>
      <c r="EUP41" s="207"/>
      <c r="EUQ41" s="208"/>
      <c r="EUR41" s="80"/>
      <c r="EUS41" s="209"/>
      <c r="EUT41" s="207"/>
      <c r="EUU41" s="207"/>
      <c r="EUV41" s="77"/>
      <c r="EUW41" s="210"/>
      <c r="EUX41" s="207"/>
      <c r="EUY41" s="207"/>
      <c r="EUZ41" s="211"/>
      <c r="EVA41" s="26"/>
      <c r="EVB41" s="26"/>
      <c r="EVC41" s="26"/>
      <c r="EVD41" s="205"/>
      <c r="EVE41" s="24"/>
      <c r="EVF41" s="36"/>
      <c r="EVG41" s="24"/>
      <c r="EVH41" s="206"/>
      <c r="EVI41" s="205"/>
      <c r="EVJ41" s="24"/>
      <c r="EVM41" s="207"/>
      <c r="EVN41" s="207"/>
      <c r="EVO41" s="208"/>
      <c r="EVP41" s="80"/>
      <c r="EVQ41" s="209"/>
      <c r="EVR41" s="205"/>
      <c r="EVT41" s="207"/>
      <c r="EVU41" s="207"/>
      <c r="EVV41" s="208"/>
      <c r="EVW41" s="80"/>
      <c r="EVX41" s="209"/>
      <c r="EVY41" s="207"/>
      <c r="EVZ41" s="207"/>
      <c r="EWA41" s="77"/>
      <c r="EWB41" s="210"/>
      <c r="EWC41" s="207"/>
      <c r="EWD41" s="207"/>
      <c r="EWE41" s="211"/>
      <c r="EWF41" s="26"/>
      <c r="EWG41" s="26"/>
      <c r="EWH41" s="26"/>
      <c r="EWI41" s="205"/>
      <c r="EWJ41" s="24"/>
      <c r="EWK41" s="36"/>
      <c r="EWL41" s="24"/>
      <c r="EWM41" s="206"/>
      <c r="EWN41" s="205"/>
      <c r="EWO41" s="24"/>
      <c r="EWR41" s="207"/>
      <c r="EWS41" s="207"/>
      <c r="EWT41" s="208"/>
      <c r="EWU41" s="80"/>
      <c r="EWV41" s="209"/>
      <c r="EWW41" s="205"/>
      <c r="EWY41" s="207"/>
      <c r="EWZ41" s="207"/>
      <c r="EXA41" s="208"/>
      <c r="EXB41" s="80"/>
      <c r="EXC41" s="209"/>
      <c r="EXD41" s="207"/>
      <c r="EXE41" s="207"/>
      <c r="EXF41" s="77"/>
      <c r="EXG41" s="210"/>
      <c r="EXH41" s="207"/>
      <c r="EXI41" s="207"/>
      <c r="EXJ41" s="211"/>
      <c r="EXK41" s="26"/>
      <c r="EXL41" s="26"/>
      <c r="EXM41" s="26"/>
      <c r="EXN41" s="205"/>
      <c r="EXO41" s="24"/>
      <c r="EXP41" s="36"/>
      <c r="EXQ41" s="24"/>
      <c r="EXR41" s="206"/>
      <c r="EXS41" s="205"/>
      <c r="EXT41" s="24"/>
      <c r="EXW41" s="207"/>
      <c r="EXX41" s="207"/>
      <c r="EXY41" s="208"/>
      <c r="EXZ41" s="80"/>
      <c r="EYA41" s="209"/>
      <c r="EYB41" s="205"/>
      <c r="EYD41" s="207"/>
      <c r="EYE41" s="207"/>
      <c r="EYF41" s="208"/>
      <c r="EYG41" s="80"/>
      <c r="EYH41" s="209"/>
      <c r="EYI41" s="207"/>
      <c r="EYJ41" s="207"/>
      <c r="EYK41" s="77"/>
      <c r="EYL41" s="210"/>
      <c r="EYM41" s="207"/>
      <c r="EYN41" s="207"/>
      <c r="EYO41" s="211"/>
      <c r="EYP41" s="26"/>
      <c r="EYQ41" s="26"/>
      <c r="EYR41" s="26"/>
      <c r="EYS41" s="205"/>
      <c r="EYT41" s="24"/>
      <c r="EYU41" s="36"/>
      <c r="EYV41" s="24"/>
      <c r="EYW41" s="206"/>
      <c r="EYX41" s="205"/>
      <c r="EYY41" s="24"/>
      <c r="EZB41" s="207"/>
      <c r="EZC41" s="207"/>
      <c r="EZD41" s="208"/>
      <c r="EZE41" s="80"/>
      <c r="EZF41" s="209"/>
      <c r="EZG41" s="205"/>
      <c r="EZI41" s="207"/>
      <c r="EZJ41" s="207"/>
      <c r="EZK41" s="208"/>
      <c r="EZL41" s="80"/>
      <c r="EZM41" s="209"/>
      <c r="EZN41" s="207"/>
      <c r="EZO41" s="207"/>
      <c r="EZP41" s="77"/>
      <c r="EZQ41" s="210"/>
      <c r="EZR41" s="207"/>
      <c r="EZS41" s="207"/>
      <c r="EZT41" s="211"/>
      <c r="EZU41" s="26"/>
      <c r="EZV41" s="26"/>
      <c r="EZW41" s="26"/>
      <c r="EZX41" s="205"/>
      <c r="EZY41" s="24"/>
      <c r="EZZ41" s="36"/>
      <c r="FAA41" s="24"/>
      <c r="FAB41" s="206"/>
      <c r="FAC41" s="205"/>
      <c r="FAD41" s="24"/>
      <c r="FAG41" s="207"/>
      <c r="FAH41" s="207"/>
      <c r="FAI41" s="208"/>
      <c r="FAJ41" s="80"/>
      <c r="FAK41" s="209"/>
      <c r="FAL41" s="205"/>
      <c r="FAN41" s="207"/>
      <c r="FAO41" s="207"/>
      <c r="FAP41" s="208"/>
      <c r="FAQ41" s="80"/>
      <c r="FAR41" s="209"/>
      <c r="FAS41" s="207"/>
      <c r="FAT41" s="207"/>
      <c r="FAU41" s="77"/>
      <c r="FAV41" s="210"/>
      <c r="FAW41" s="207"/>
      <c r="FAX41" s="207"/>
      <c r="FAY41" s="211"/>
      <c r="FAZ41" s="26"/>
      <c r="FBA41" s="26"/>
      <c r="FBB41" s="26"/>
      <c r="FBC41" s="205"/>
      <c r="FBD41" s="24"/>
      <c r="FBE41" s="36"/>
      <c r="FBF41" s="24"/>
      <c r="FBG41" s="206"/>
      <c r="FBH41" s="205"/>
      <c r="FBI41" s="24"/>
      <c r="FBL41" s="207"/>
      <c r="FBM41" s="207"/>
      <c r="FBN41" s="208"/>
      <c r="FBO41" s="80"/>
      <c r="FBP41" s="209"/>
      <c r="FBQ41" s="205"/>
      <c r="FBS41" s="207"/>
      <c r="FBT41" s="207"/>
      <c r="FBU41" s="208"/>
      <c r="FBV41" s="80"/>
      <c r="FBW41" s="209"/>
      <c r="FBX41" s="207"/>
      <c r="FBY41" s="207"/>
      <c r="FBZ41" s="77"/>
      <c r="FCA41" s="210"/>
      <c r="FCB41" s="207"/>
      <c r="FCC41" s="207"/>
      <c r="FCD41" s="211"/>
      <c r="FCE41" s="26"/>
      <c r="FCF41" s="26"/>
      <c r="FCG41" s="26"/>
      <c r="FCH41" s="205"/>
      <c r="FCI41" s="24"/>
      <c r="FCJ41" s="36"/>
      <c r="FCK41" s="24"/>
      <c r="FCL41" s="206"/>
      <c r="FCM41" s="205"/>
      <c r="FCN41" s="24"/>
      <c r="FCQ41" s="207"/>
      <c r="FCR41" s="207"/>
      <c r="FCS41" s="208"/>
      <c r="FCT41" s="80"/>
      <c r="FCU41" s="209"/>
      <c r="FCV41" s="205"/>
      <c r="FCX41" s="207"/>
      <c r="FCY41" s="207"/>
      <c r="FCZ41" s="208"/>
      <c r="FDA41" s="80"/>
      <c r="FDB41" s="209"/>
      <c r="FDC41" s="207"/>
      <c r="FDD41" s="207"/>
      <c r="FDE41" s="77"/>
      <c r="FDF41" s="210"/>
      <c r="FDG41" s="207"/>
      <c r="FDH41" s="207"/>
      <c r="FDI41" s="211"/>
      <c r="FDJ41" s="26"/>
      <c r="FDK41" s="26"/>
      <c r="FDL41" s="26"/>
      <c r="FDM41" s="205"/>
      <c r="FDN41" s="24"/>
      <c r="FDO41" s="36"/>
      <c r="FDP41" s="24"/>
      <c r="FDQ41" s="206"/>
      <c r="FDR41" s="205"/>
      <c r="FDS41" s="24"/>
      <c r="FDV41" s="207"/>
      <c r="FDW41" s="207"/>
      <c r="FDX41" s="208"/>
      <c r="FDY41" s="80"/>
      <c r="FDZ41" s="209"/>
      <c r="FEA41" s="205"/>
      <c r="FEC41" s="207"/>
      <c r="FED41" s="207"/>
      <c r="FEE41" s="208"/>
      <c r="FEF41" s="80"/>
      <c r="FEG41" s="209"/>
      <c r="FEH41" s="207"/>
      <c r="FEI41" s="207"/>
      <c r="FEJ41" s="77"/>
      <c r="FEK41" s="210"/>
      <c r="FEL41" s="207"/>
      <c r="FEM41" s="207"/>
      <c r="FEN41" s="211"/>
      <c r="FEO41" s="26"/>
      <c r="FEP41" s="26"/>
      <c r="FEQ41" s="26"/>
      <c r="FER41" s="205"/>
      <c r="FES41" s="24"/>
      <c r="FET41" s="36"/>
      <c r="FEU41" s="24"/>
      <c r="FEV41" s="206"/>
      <c r="FEW41" s="205"/>
      <c r="FEX41" s="24"/>
      <c r="FFA41" s="207"/>
      <c r="FFB41" s="207"/>
      <c r="FFC41" s="208"/>
      <c r="FFD41" s="80"/>
      <c r="FFE41" s="209"/>
      <c r="FFF41" s="205"/>
      <c r="FFH41" s="207"/>
      <c r="FFI41" s="207"/>
      <c r="FFJ41" s="208"/>
      <c r="FFK41" s="80"/>
      <c r="FFL41" s="209"/>
      <c r="FFM41" s="207"/>
      <c r="FFN41" s="207"/>
      <c r="FFO41" s="77"/>
      <c r="FFP41" s="210"/>
      <c r="FFQ41" s="207"/>
      <c r="FFR41" s="207"/>
      <c r="FFS41" s="211"/>
      <c r="FFT41" s="26"/>
      <c r="FFU41" s="26"/>
      <c r="FFV41" s="26"/>
      <c r="FFW41" s="205"/>
      <c r="FFX41" s="24"/>
      <c r="FFY41" s="36"/>
      <c r="FFZ41" s="24"/>
      <c r="FGA41" s="206"/>
      <c r="FGB41" s="205"/>
      <c r="FGC41" s="24"/>
      <c r="FGF41" s="207"/>
      <c r="FGG41" s="207"/>
      <c r="FGH41" s="208"/>
      <c r="FGI41" s="80"/>
      <c r="FGJ41" s="209"/>
      <c r="FGK41" s="205"/>
      <c r="FGM41" s="207"/>
      <c r="FGN41" s="207"/>
      <c r="FGO41" s="208"/>
      <c r="FGP41" s="80"/>
      <c r="FGQ41" s="209"/>
      <c r="FGR41" s="207"/>
      <c r="FGS41" s="207"/>
      <c r="FGT41" s="77"/>
      <c r="FGU41" s="210"/>
      <c r="FGV41" s="207"/>
      <c r="FGW41" s="207"/>
      <c r="FGX41" s="211"/>
      <c r="FGY41" s="26"/>
      <c r="FGZ41" s="26"/>
      <c r="FHA41" s="26"/>
      <c r="FHB41" s="205"/>
      <c r="FHC41" s="24"/>
      <c r="FHD41" s="36"/>
      <c r="FHE41" s="24"/>
      <c r="FHF41" s="206"/>
      <c r="FHG41" s="205"/>
      <c r="FHH41" s="24"/>
      <c r="FHK41" s="207"/>
      <c r="FHL41" s="207"/>
      <c r="FHM41" s="208"/>
      <c r="FHN41" s="80"/>
      <c r="FHO41" s="209"/>
      <c r="FHP41" s="205"/>
      <c r="FHR41" s="207"/>
      <c r="FHS41" s="207"/>
      <c r="FHT41" s="208"/>
      <c r="FHU41" s="80"/>
      <c r="FHV41" s="209"/>
      <c r="FHW41" s="207"/>
      <c r="FHX41" s="207"/>
      <c r="FHY41" s="77"/>
      <c r="FHZ41" s="210"/>
      <c r="FIA41" s="207"/>
      <c r="FIB41" s="207"/>
      <c r="FIC41" s="211"/>
      <c r="FID41" s="26"/>
      <c r="FIE41" s="26"/>
      <c r="FIF41" s="26"/>
      <c r="FIG41" s="205"/>
      <c r="FIH41" s="24"/>
      <c r="FII41" s="36"/>
      <c r="FIJ41" s="24"/>
      <c r="FIK41" s="206"/>
      <c r="FIL41" s="205"/>
      <c r="FIM41" s="24"/>
      <c r="FIP41" s="207"/>
      <c r="FIQ41" s="207"/>
      <c r="FIR41" s="208"/>
      <c r="FIS41" s="80"/>
      <c r="FIT41" s="209"/>
      <c r="FIU41" s="205"/>
      <c r="FIW41" s="207"/>
      <c r="FIX41" s="207"/>
      <c r="FIY41" s="208"/>
      <c r="FIZ41" s="80"/>
      <c r="FJA41" s="209"/>
      <c r="FJB41" s="207"/>
      <c r="FJC41" s="207"/>
      <c r="FJD41" s="77"/>
      <c r="FJE41" s="210"/>
      <c r="FJF41" s="207"/>
      <c r="FJG41" s="207"/>
      <c r="FJH41" s="211"/>
      <c r="FJI41" s="26"/>
      <c r="FJJ41" s="26"/>
      <c r="FJK41" s="26"/>
      <c r="FJL41" s="205"/>
      <c r="FJM41" s="24"/>
      <c r="FJN41" s="36"/>
      <c r="FJO41" s="24"/>
      <c r="FJP41" s="206"/>
      <c r="FJQ41" s="205"/>
      <c r="FJR41" s="24"/>
      <c r="FJU41" s="207"/>
      <c r="FJV41" s="207"/>
      <c r="FJW41" s="208"/>
      <c r="FJX41" s="80"/>
      <c r="FJY41" s="209"/>
      <c r="FJZ41" s="205"/>
      <c r="FKB41" s="207"/>
      <c r="FKC41" s="207"/>
      <c r="FKD41" s="208"/>
      <c r="FKE41" s="80"/>
      <c r="FKF41" s="209"/>
      <c r="FKG41" s="207"/>
      <c r="FKH41" s="207"/>
      <c r="FKI41" s="77"/>
      <c r="FKJ41" s="210"/>
      <c r="FKK41" s="207"/>
      <c r="FKL41" s="207"/>
      <c r="FKM41" s="211"/>
      <c r="FKN41" s="26"/>
      <c r="FKO41" s="26"/>
      <c r="FKP41" s="26"/>
      <c r="FKQ41" s="205"/>
      <c r="FKR41" s="24"/>
      <c r="FKS41" s="36"/>
      <c r="FKT41" s="24"/>
      <c r="FKU41" s="206"/>
      <c r="FKV41" s="205"/>
      <c r="FKW41" s="24"/>
      <c r="FKZ41" s="207"/>
      <c r="FLA41" s="207"/>
      <c r="FLB41" s="208"/>
      <c r="FLC41" s="80"/>
      <c r="FLD41" s="209"/>
      <c r="FLE41" s="205"/>
      <c r="FLG41" s="207"/>
      <c r="FLH41" s="207"/>
      <c r="FLI41" s="208"/>
      <c r="FLJ41" s="80"/>
      <c r="FLK41" s="209"/>
      <c r="FLL41" s="207"/>
      <c r="FLM41" s="207"/>
      <c r="FLN41" s="77"/>
      <c r="FLO41" s="210"/>
      <c r="FLP41" s="207"/>
      <c r="FLQ41" s="207"/>
      <c r="FLR41" s="211"/>
      <c r="FLS41" s="26"/>
      <c r="FLT41" s="26"/>
      <c r="FLU41" s="26"/>
      <c r="FLV41" s="205"/>
      <c r="FLW41" s="24"/>
      <c r="FLX41" s="36"/>
      <c r="FLY41" s="24"/>
      <c r="FLZ41" s="206"/>
      <c r="FMA41" s="205"/>
      <c r="FMB41" s="24"/>
      <c r="FME41" s="207"/>
      <c r="FMF41" s="207"/>
      <c r="FMG41" s="208"/>
      <c r="FMH41" s="80"/>
      <c r="FMI41" s="209"/>
      <c r="FMJ41" s="205"/>
      <c r="FML41" s="207"/>
      <c r="FMM41" s="207"/>
      <c r="FMN41" s="208"/>
      <c r="FMO41" s="80"/>
      <c r="FMP41" s="209"/>
      <c r="FMQ41" s="207"/>
      <c r="FMR41" s="207"/>
      <c r="FMS41" s="77"/>
      <c r="FMT41" s="210"/>
      <c r="FMU41" s="207"/>
      <c r="FMV41" s="207"/>
      <c r="FMW41" s="211"/>
      <c r="FMX41" s="26"/>
      <c r="FMY41" s="26"/>
      <c r="FMZ41" s="26"/>
      <c r="FNA41" s="205"/>
      <c r="FNB41" s="24"/>
      <c r="FNC41" s="36"/>
      <c r="FND41" s="24"/>
      <c r="FNE41" s="206"/>
      <c r="FNF41" s="205"/>
      <c r="FNG41" s="24"/>
      <c r="FNJ41" s="207"/>
      <c r="FNK41" s="207"/>
      <c r="FNL41" s="208"/>
      <c r="FNM41" s="80"/>
      <c r="FNN41" s="209"/>
      <c r="FNO41" s="205"/>
      <c r="FNQ41" s="207"/>
      <c r="FNR41" s="207"/>
      <c r="FNS41" s="208"/>
      <c r="FNT41" s="80"/>
      <c r="FNU41" s="209"/>
      <c r="FNV41" s="207"/>
      <c r="FNW41" s="207"/>
      <c r="FNX41" s="77"/>
      <c r="FNY41" s="210"/>
      <c r="FNZ41" s="207"/>
      <c r="FOA41" s="207"/>
      <c r="FOB41" s="211"/>
      <c r="FOC41" s="26"/>
      <c r="FOD41" s="26"/>
      <c r="FOE41" s="26"/>
      <c r="FOF41" s="205"/>
      <c r="FOG41" s="24"/>
      <c r="FOH41" s="36"/>
      <c r="FOI41" s="24"/>
      <c r="FOJ41" s="206"/>
      <c r="FOK41" s="205"/>
      <c r="FOL41" s="24"/>
      <c r="FOO41" s="207"/>
      <c r="FOP41" s="207"/>
      <c r="FOQ41" s="208"/>
      <c r="FOR41" s="80"/>
      <c r="FOS41" s="209"/>
      <c r="FOT41" s="205"/>
      <c r="FOV41" s="207"/>
      <c r="FOW41" s="207"/>
      <c r="FOX41" s="208"/>
      <c r="FOY41" s="80"/>
      <c r="FOZ41" s="209"/>
      <c r="FPA41" s="207"/>
      <c r="FPB41" s="207"/>
      <c r="FPC41" s="77"/>
      <c r="FPD41" s="210"/>
      <c r="FPE41" s="207"/>
      <c r="FPF41" s="207"/>
      <c r="FPG41" s="211"/>
      <c r="FPH41" s="26"/>
      <c r="FPI41" s="26"/>
      <c r="FPJ41" s="26"/>
      <c r="FPK41" s="205"/>
      <c r="FPL41" s="24"/>
      <c r="FPM41" s="36"/>
      <c r="FPN41" s="24"/>
      <c r="FPO41" s="206"/>
      <c r="FPP41" s="205"/>
      <c r="FPQ41" s="24"/>
      <c r="FPT41" s="207"/>
      <c r="FPU41" s="207"/>
      <c r="FPV41" s="208"/>
      <c r="FPW41" s="80"/>
      <c r="FPX41" s="209"/>
      <c r="FPY41" s="205"/>
      <c r="FQA41" s="207"/>
      <c r="FQB41" s="207"/>
      <c r="FQC41" s="208"/>
      <c r="FQD41" s="80"/>
      <c r="FQE41" s="209"/>
      <c r="FQF41" s="207"/>
      <c r="FQG41" s="207"/>
      <c r="FQH41" s="77"/>
      <c r="FQI41" s="210"/>
      <c r="FQJ41" s="207"/>
      <c r="FQK41" s="207"/>
      <c r="FQL41" s="211"/>
      <c r="FQM41" s="26"/>
      <c r="FQN41" s="26"/>
      <c r="FQO41" s="26"/>
      <c r="FQP41" s="205"/>
      <c r="FQQ41" s="24"/>
      <c r="FQR41" s="36"/>
      <c r="FQS41" s="24"/>
      <c r="FQT41" s="206"/>
      <c r="FQU41" s="205"/>
      <c r="FQV41" s="24"/>
      <c r="FQY41" s="207"/>
      <c r="FQZ41" s="207"/>
      <c r="FRA41" s="208"/>
      <c r="FRB41" s="80"/>
      <c r="FRC41" s="209"/>
      <c r="FRD41" s="205"/>
      <c r="FRF41" s="207"/>
      <c r="FRG41" s="207"/>
      <c r="FRH41" s="208"/>
      <c r="FRI41" s="80"/>
      <c r="FRJ41" s="209"/>
      <c r="FRK41" s="207"/>
      <c r="FRL41" s="207"/>
      <c r="FRM41" s="77"/>
      <c r="FRN41" s="210"/>
      <c r="FRO41" s="207"/>
      <c r="FRP41" s="207"/>
      <c r="FRQ41" s="211"/>
      <c r="FRR41" s="26"/>
      <c r="FRS41" s="26"/>
      <c r="FRT41" s="26"/>
      <c r="FRU41" s="205"/>
      <c r="FRV41" s="24"/>
      <c r="FRW41" s="36"/>
      <c r="FRX41" s="24"/>
      <c r="FRY41" s="206"/>
      <c r="FRZ41" s="205"/>
      <c r="FSA41" s="24"/>
      <c r="FSD41" s="207"/>
      <c r="FSE41" s="207"/>
      <c r="FSF41" s="208"/>
      <c r="FSG41" s="80"/>
      <c r="FSH41" s="209"/>
      <c r="FSI41" s="205"/>
      <c r="FSK41" s="207"/>
      <c r="FSL41" s="207"/>
      <c r="FSM41" s="208"/>
      <c r="FSN41" s="80"/>
      <c r="FSO41" s="209"/>
      <c r="FSP41" s="207"/>
      <c r="FSQ41" s="207"/>
      <c r="FSR41" s="77"/>
      <c r="FSS41" s="210"/>
      <c r="FST41" s="207"/>
      <c r="FSU41" s="207"/>
      <c r="FSV41" s="211"/>
      <c r="FSW41" s="26"/>
      <c r="FSX41" s="26"/>
      <c r="FSY41" s="26"/>
      <c r="FSZ41" s="205"/>
      <c r="FTA41" s="24"/>
      <c r="FTB41" s="36"/>
      <c r="FTC41" s="24"/>
      <c r="FTD41" s="206"/>
      <c r="FTE41" s="205"/>
      <c r="FTF41" s="24"/>
      <c r="FTI41" s="207"/>
      <c r="FTJ41" s="207"/>
      <c r="FTK41" s="208"/>
      <c r="FTL41" s="80"/>
      <c r="FTM41" s="209"/>
      <c r="FTN41" s="205"/>
      <c r="FTP41" s="207"/>
      <c r="FTQ41" s="207"/>
      <c r="FTR41" s="208"/>
      <c r="FTS41" s="80"/>
      <c r="FTT41" s="209"/>
      <c r="FTU41" s="207"/>
      <c r="FTV41" s="207"/>
      <c r="FTW41" s="77"/>
      <c r="FTX41" s="210"/>
      <c r="FTY41" s="207"/>
      <c r="FTZ41" s="207"/>
      <c r="FUA41" s="211"/>
      <c r="FUB41" s="26"/>
      <c r="FUC41" s="26"/>
      <c r="FUD41" s="26"/>
      <c r="FUE41" s="205"/>
      <c r="FUF41" s="24"/>
      <c r="FUG41" s="36"/>
      <c r="FUH41" s="24"/>
      <c r="FUI41" s="206"/>
      <c r="FUJ41" s="205"/>
      <c r="FUK41" s="24"/>
      <c r="FUN41" s="207"/>
      <c r="FUO41" s="207"/>
      <c r="FUP41" s="208"/>
      <c r="FUQ41" s="80"/>
      <c r="FUR41" s="209"/>
      <c r="FUS41" s="205"/>
      <c r="FUU41" s="207"/>
      <c r="FUV41" s="207"/>
      <c r="FUW41" s="208"/>
      <c r="FUX41" s="80"/>
      <c r="FUY41" s="209"/>
      <c r="FUZ41" s="207"/>
      <c r="FVA41" s="207"/>
      <c r="FVB41" s="77"/>
      <c r="FVC41" s="210"/>
      <c r="FVD41" s="207"/>
      <c r="FVE41" s="207"/>
      <c r="FVF41" s="211"/>
      <c r="FVG41" s="26"/>
      <c r="FVH41" s="26"/>
      <c r="FVI41" s="26"/>
      <c r="FVJ41" s="205"/>
      <c r="FVK41" s="24"/>
      <c r="FVL41" s="36"/>
      <c r="FVM41" s="24"/>
      <c r="FVN41" s="206"/>
      <c r="FVO41" s="205"/>
      <c r="FVP41" s="24"/>
      <c r="FVS41" s="207"/>
      <c r="FVT41" s="207"/>
      <c r="FVU41" s="208"/>
      <c r="FVV41" s="80"/>
      <c r="FVW41" s="209"/>
      <c r="FVX41" s="205"/>
      <c r="FVZ41" s="207"/>
      <c r="FWA41" s="207"/>
      <c r="FWB41" s="208"/>
      <c r="FWC41" s="80"/>
      <c r="FWD41" s="209"/>
      <c r="FWE41" s="207"/>
      <c r="FWF41" s="207"/>
      <c r="FWG41" s="77"/>
      <c r="FWH41" s="210"/>
      <c r="FWI41" s="207"/>
      <c r="FWJ41" s="207"/>
      <c r="FWK41" s="211"/>
      <c r="FWL41" s="26"/>
      <c r="FWM41" s="26"/>
      <c r="FWN41" s="26"/>
      <c r="FWO41" s="205"/>
      <c r="FWP41" s="24"/>
      <c r="FWQ41" s="36"/>
      <c r="FWR41" s="24"/>
      <c r="FWS41" s="206"/>
      <c r="FWT41" s="205"/>
      <c r="FWU41" s="24"/>
      <c r="FWX41" s="207"/>
      <c r="FWY41" s="207"/>
      <c r="FWZ41" s="208"/>
      <c r="FXA41" s="80"/>
      <c r="FXB41" s="209"/>
      <c r="FXC41" s="205"/>
      <c r="FXE41" s="207"/>
      <c r="FXF41" s="207"/>
      <c r="FXG41" s="208"/>
      <c r="FXH41" s="80"/>
      <c r="FXI41" s="209"/>
      <c r="FXJ41" s="207"/>
      <c r="FXK41" s="207"/>
      <c r="FXL41" s="77"/>
      <c r="FXM41" s="210"/>
      <c r="FXN41" s="207"/>
      <c r="FXO41" s="207"/>
      <c r="FXP41" s="211"/>
      <c r="FXQ41" s="26"/>
      <c r="FXR41" s="26"/>
      <c r="FXS41" s="26"/>
      <c r="FXT41" s="205"/>
      <c r="FXU41" s="24"/>
      <c r="FXV41" s="36"/>
      <c r="FXW41" s="24"/>
      <c r="FXX41" s="206"/>
      <c r="FXY41" s="205"/>
      <c r="FXZ41" s="24"/>
      <c r="FYC41" s="207"/>
      <c r="FYD41" s="207"/>
      <c r="FYE41" s="208"/>
      <c r="FYF41" s="80"/>
      <c r="FYG41" s="209"/>
      <c r="FYH41" s="205"/>
      <c r="FYJ41" s="207"/>
      <c r="FYK41" s="207"/>
      <c r="FYL41" s="208"/>
      <c r="FYM41" s="80"/>
      <c r="FYN41" s="209"/>
      <c r="FYO41" s="207"/>
      <c r="FYP41" s="207"/>
      <c r="FYQ41" s="77"/>
      <c r="FYR41" s="210"/>
      <c r="FYS41" s="207"/>
      <c r="FYT41" s="207"/>
      <c r="FYU41" s="211"/>
      <c r="FYV41" s="26"/>
      <c r="FYW41" s="26"/>
      <c r="FYX41" s="26"/>
      <c r="FYY41" s="205"/>
      <c r="FYZ41" s="24"/>
      <c r="FZA41" s="36"/>
      <c r="FZB41" s="24"/>
      <c r="FZC41" s="206"/>
      <c r="FZD41" s="205"/>
      <c r="FZE41" s="24"/>
      <c r="FZH41" s="207"/>
      <c r="FZI41" s="207"/>
      <c r="FZJ41" s="208"/>
      <c r="FZK41" s="80"/>
      <c r="FZL41" s="209"/>
      <c r="FZM41" s="205"/>
      <c r="FZO41" s="207"/>
      <c r="FZP41" s="207"/>
      <c r="FZQ41" s="208"/>
      <c r="FZR41" s="80"/>
      <c r="FZS41" s="209"/>
      <c r="FZT41" s="207"/>
      <c r="FZU41" s="207"/>
      <c r="FZV41" s="77"/>
      <c r="FZW41" s="210"/>
      <c r="FZX41" s="207"/>
      <c r="FZY41" s="207"/>
      <c r="FZZ41" s="211"/>
      <c r="GAA41" s="26"/>
      <c r="GAB41" s="26"/>
      <c r="GAC41" s="26"/>
      <c r="GAD41" s="205"/>
      <c r="GAE41" s="24"/>
      <c r="GAF41" s="36"/>
      <c r="GAG41" s="24"/>
      <c r="GAH41" s="206"/>
      <c r="GAI41" s="205"/>
      <c r="GAJ41" s="24"/>
      <c r="GAM41" s="207"/>
      <c r="GAN41" s="207"/>
      <c r="GAO41" s="208"/>
      <c r="GAP41" s="80"/>
      <c r="GAQ41" s="209"/>
      <c r="GAR41" s="205"/>
      <c r="GAT41" s="207"/>
      <c r="GAU41" s="207"/>
      <c r="GAV41" s="208"/>
      <c r="GAW41" s="80"/>
      <c r="GAX41" s="209"/>
      <c r="GAY41" s="207"/>
      <c r="GAZ41" s="207"/>
      <c r="GBA41" s="77"/>
      <c r="GBB41" s="210"/>
      <c r="GBC41" s="207"/>
      <c r="GBD41" s="207"/>
      <c r="GBE41" s="211"/>
      <c r="GBF41" s="26"/>
      <c r="GBG41" s="26"/>
      <c r="GBH41" s="26"/>
      <c r="GBI41" s="205"/>
      <c r="GBJ41" s="24"/>
      <c r="GBK41" s="36"/>
      <c r="GBL41" s="24"/>
      <c r="GBM41" s="206"/>
      <c r="GBN41" s="205"/>
      <c r="GBO41" s="24"/>
      <c r="GBR41" s="207"/>
      <c r="GBS41" s="207"/>
      <c r="GBT41" s="208"/>
      <c r="GBU41" s="80"/>
      <c r="GBV41" s="209"/>
      <c r="GBW41" s="205"/>
      <c r="GBY41" s="207"/>
      <c r="GBZ41" s="207"/>
      <c r="GCA41" s="208"/>
      <c r="GCB41" s="80"/>
      <c r="GCC41" s="209"/>
      <c r="GCD41" s="207"/>
      <c r="GCE41" s="207"/>
      <c r="GCF41" s="77"/>
      <c r="GCG41" s="210"/>
      <c r="GCH41" s="207"/>
      <c r="GCI41" s="207"/>
      <c r="GCJ41" s="211"/>
      <c r="GCK41" s="26"/>
      <c r="GCL41" s="26"/>
      <c r="GCM41" s="26"/>
      <c r="GCN41" s="205"/>
      <c r="GCO41" s="24"/>
      <c r="GCP41" s="36"/>
      <c r="GCQ41" s="24"/>
      <c r="GCR41" s="206"/>
      <c r="GCS41" s="205"/>
      <c r="GCT41" s="24"/>
      <c r="GCW41" s="207"/>
      <c r="GCX41" s="207"/>
      <c r="GCY41" s="208"/>
      <c r="GCZ41" s="80"/>
      <c r="GDA41" s="209"/>
      <c r="GDB41" s="205"/>
      <c r="GDD41" s="207"/>
      <c r="GDE41" s="207"/>
      <c r="GDF41" s="208"/>
      <c r="GDG41" s="80"/>
      <c r="GDH41" s="209"/>
      <c r="GDI41" s="207"/>
      <c r="GDJ41" s="207"/>
      <c r="GDK41" s="77"/>
      <c r="GDL41" s="210"/>
      <c r="GDM41" s="207"/>
      <c r="GDN41" s="207"/>
      <c r="GDO41" s="211"/>
      <c r="GDP41" s="26"/>
      <c r="GDQ41" s="26"/>
      <c r="GDR41" s="26"/>
      <c r="GDS41" s="205"/>
      <c r="GDT41" s="24"/>
      <c r="GDU41" s="36"/>
      <c r="GDV41" s="24"/>
      <c r="GDW41" s="206"/>
      <c r="GDX41" s="205"/>
      <c r="GDY41" s="24"/>
      <c r="GEB41" s="207"/>
      <c r="GEC41" s="207"/>
      <c r="GED41" s="208"/>
      <c r="GEE41" s="80"/>
      <c r="GEF41" s="209"/>
      <c r="GEG41" s="205"/>
      <c r="GEI41" s="207"/>
      <c r="GEJ41" s="207"/>
      <c r="GEK41" s="208"/>
      <c r="GEL41" s="80"/>
      <c r="GEM41" s="209"/>
      <c r="GEN41" s="207"/>
      <c r="GEO41" s="207"/>
      <c r="GEP41" s="77"/>
      <c r="GEQ41" s="210"/>
      <c r="GER41" s="207"/>
      <c r="GES41" s="207"/>
      <c r="GET41" s="211"/>
      <c r="GEU41" s="26"/>
      <c r="GEV41" s="26"/>
      <c r="GEW41" s="26"/>
      <c r="GEX41" s="205"/>
      <c r="GEY41" s="24"/>
      <c r="GEZ41" s="36"/>
      <c r="GFA41" s="24"/>
      <c r="GFB41" s="206"/>
      <c r="GFC41" s="205"/>
      <c r="GFD41" s="24"/>
      <c r="GFG41" s="207"/>
      <c r="GFH41" s="207"/>
      <c r="GFI41" s="208"/>
      <c r="GFJ41" s="80"/>
      <c r="GFK41" s="209"/>
      <c r="GFL41" s="205"/>
      <c r="GFN41" s="207"/>
      <c r="GFO41" s="207"/>
      <c r="GFP41" s="208"/>
      <c r="GFQ41" s="80"/>
      <c r="GFR41" s="209"/>
      <c r="GFS41" s="207"/>
      <c r="GFT41" s="207"/>
      <c r="GFU41" s="77"/>
      <c r="GFV41" s="210"/>
      <c r="GFW41" s="207"/>
      <c r="GFX41" s="207"/>
      <c r="GFY41" s="211"/>
      <c r="GFZ41" s="26"/>
      <c r="GGA41" s="26"/>
      <c r="GGB41" s="26"/>
      <c r="GGC41" s="205"/>
      <c r="GGD41" s="24"/>
      <c r="GGE41" s="36"/>
      <c r="GGF41" s="24"/>
      <c r="GGG41" s="206"/>
      <c r="GGH41" s="205"/>
      <c r="GGI41" s="24"/>
      <c r="GGL41" s="207"/>
      <c r="GGM41" s="207"/>
      <c r="GGN41" s="208"/>
      <c r="GGO41" s="80"/>
      <c r="GGP41" s="209"/>
      <c r="GGQ41" s="205"/>
      <c r="GGS41" s="207"/>
      <c r="GGT41" s="207"/>
      <c r="GGU41" s="208"/>
      <c r="GGV41" s="80"/>
      <c r="GGW41" s="209"/>
      <c r="GGX41" s="207"/>
      <c r="GGY41" s="207"/>
      <c r="GGZ41" s="77"/>
      <c r="GHA41" s="210"/>
      <c r="GHB41" s="207"/>
      <c r="GHC41" s="207"/>
      <c r="GHD41" s="211"/>
      <c r="GHE41" s="26"/>
      <c r="GHF41" s="26"/>
      <c r="GHG41" s="26"/>
      <c r="GHH41" s="205"/>
      <c r="GHI41" s="24"/>
      <c r="GHJ41" s="36"/>
      <c r="GHK41" s="24"/>
      <c r="GHL41" s="206"/>
      <c r="GHM41" s="205"/>
      <c r="GHN41" s="24"/>
      <c r="GHQ41" s="207"/>
      <c r="GHR41" s="207"/>
      <c r="GHS41" s="208"/>
      <c r="GHT41" s="80"/>
      <c r="GHU41" s="209"/>
      <c r="GHV41" s="205"/>
      <c r="GHX41" s="207"/>
      <c r="GHY41" s="207"/>
      <c r="GHZ41" s="208"/>
      <c r="GIA41" s="80"/>
      <c r="GIB41" s="209"/>
      <c r="GIC41" s="207"/>
      <c r="GID41" s="207"/>
      <c r="GIE41" s="77"/>
      <c r="GIF41" s="210"/>
      <c r="GIG41" s="207"/>
      <c r="GIH41" s="207"/>
      <c r="GII41" s="211"/>
      <c r="GIJ41" s="26"/>
      <c r="GIK41" s="26"/>
      <c r="GIL41" s="26"/>
      <c r="GIM41" s="205"/>
      <c r="GIN41" s="24"/>
      <c r="GIO41" s="36"/>
      <c r="GIP41" s="24"/>
      <c r="GIQ41" s="206"/>
      <c r="GIR41" s="205"/>
      <c r="GIS41" s="24"/>
      <c r="GIV41" s="207"/>
      <c r="GIW41" s="207"/>
      <c r="GIX41" s="208"/>
      <c r="GIY41" s="80"/>
      <c r="GIZ41" s="209"/>
      <c r="GJA41" s="205"/>
      <c r="GJC41" s="207"/>
      <c r="GJD41" s="207"/>
      <c r="GJE41" s="208"/>
      <c r="GJF41" s="80"/>
      <c r="GJG41" s="209"/>
      <c r="GJH41" s="207"/>
      <c r="GJI41" s="207"/>
      <c r="GJJ41" s="77"/>
      <c r="GJK41" s="210"/>
      <c r="GJL41" s="207"/>
      <c r="GJM41" s="207"/>
      <c r="GJN41" s="211"/>
      <c r="GJO41" s="26"/>
      <c r="GJP41" s="26"/>
      <c r="GJQ41" s="26"/>
      <c r="GJR41" s="205"/>
      <c r="GJS41" s="24"/>
      <c r="GJT41" s="36"/>
      <c r="GJU41" s="24"/>
      <c r="GJV41" s="206"/>
      <c r="GJW41" s="205"/>
      <c r="GJX41" s="24"/>
      <c r="GKA41" s="207"/>
      <c r="GKB41" s="207"/>
      <c r="GKC41" s="208"/>
      <c r="GKD41" s="80"/>
      <c r="GKE41" s="209"/>
      <c r="GKF41" s="205"/>
      <c r="GKH41" s="207"/>
      <c r="GKI41" s="207"/>
      <c r="GKJ41" s="208"/>
      <c r="GKK41" s="80"/>
      <c r="GKL41" s="209"/>
      <c r="GKM41" s="207"/>
      <c r="GKN41" s="207"/>
      <c r="GKO41" s="77"/>
      <c r="GKP41" s="210"/>
      <c r="GKQ41" s="207"/>
      <c r="GKR41" s="207"/>
      <c r="GKS41" s="211"/>
      <c r="GKT41" s="26"/>
      <c r="GKU41" s="26"/>
      <c r="GKV41" s="26"/>
      <c r="GKW41" s="205"/>
      <c r="GKX41" s="24"/>
      <c r="GKY41" s="36"/>
      <c r="GKZ41" s="24"/>
      <c r="GLA41" s="206"/>
      <c r="GLB41" s="205"/>
      <c r="GLC41" s="24"/>
      <c r="GLF41" s="207"/>
      <c r="GLG41" s="207"/>
      <c r="GLH41" s="208"/>
      <c r="GLI41" s="80"/>
      <c r="GLJ41" s="209"/>
      <c r="GLK41" s="205"/>
      <c r="GLM41" s="207"/>
      <c r="GLN41" s="207"/>
      <c r="GLO41" s="208"/>
      <c r="GLP41" s="80"/>
      <c r="GLQ41" s="209"/>
      <c r="GLR41" s="207"/>
      <c r="GLS41" s="207"/>
      <c r="GLT41" s="77"/>
      <c r="GLU41" s="210"/>
      <c r="GLV41" s="207"/>
      <c r="GLW41" s="207"/>
      <c r="GLX41" s="211"/>
      <c r="GLY41" s="26"/>
      <c r="GLZ41" s="26"/>
      <c r="GMA41" s="26"/>
      <c r="GMB41" s="205"/>
      <c r="GMC41" s="24"/>
      <c r="GMD41" s="36"/>
      <c r="GME41" s="24"/>
      <c r="GMF41" s="206"/>
      <c r="GMG41" s="205"/>
      <c r="GMH41" s="24"/>
      <c r="GMK41" s="207"/>
      <c r="GML41" s="207"/>
      <c r="GMM41" s="208"/>
      <c r="GMN41" s="80"/>
      <c r="GMO41" s="209"/>
      <c r="GMP41" s="205"/>
      <c r="GMR41" s="207"/>
      <c r="GMS41" s="207"/>
      <c r="GMT41" s="208"/>
      <c r="GMU41" s="80"/>
      <c r="GMV41" s="209"/>
      <c r="GMW41" s="207"/>
      <c r="GMX41" s="207"/>
      <c r="GMY41" s="77"/>
      <c r="GMZ41" s="210"/>
      <c r="GNA41" s="207"/>
      <c r="GNB41" s="207"/>
      <c r="GNC41" s="211"/>
      <c r="GND41" s="26"/>
      <c r="GNE41" s="26"/>
      <c r="GNF41" s="26"/>
      <c r="GNG41" s="205"/>
      <c r="GNH41" s="24"/>
      <c r="GNI41" s="36"/>
      <c r="GNJ41" s="24"/>
      <c r="GNK41" s="206"/>
      <c r="GNL41" s="205"/>
      <c r="GNM41" s="24"/>
      <c r="GNP41" s="207"/>
      <c r="GNQ41" s="207"/>
      <c r="GNR41" s="208"/>
      <c r="GNS41" s="80"/>
      <c r="GNT41" s="209"/>
      <c r="GNU41" s="205"/>
      <c r="GNW41" s="207"/>
      <c r="GNX41" s="207"/>
      <c r="GNY41" s="208"/>
      <c r="GNZ41" s="80"/>
      <c r="GOA41" s="209"/>
      <c r="GOB41" s="207"/>
      <c r="GOC41" s="207"/>
      <c r="GOD41" s="77"/>
      <c r="GOE41" s="210"/>
      <c r="GOF41" s="207"/>
      <c r="GOG41" s="207"/>
      <c r="GOH41" s="211"/>
      <c r="GOI41" s="26"/>
      <c r="GOJ41" s="26"/>
      <c r="GOK41" s="26"/>
      <c r="GOL41" s="205"/>
      <c r="GOM41" s="24"/>
      <c r="GON41" s="36"/>
      <c r="GOO41" s="24"/>
      <c r="GOP41" s="206"/>
      <c r="GOQ41" s="205"/>
      <c r="GOR41" s="24"/>
      <c r="GOU41" s="207"/>
      <c r="GOV41" s="207"/>
      <c r="GOW41" s="208"/>
      <c r="GOX41" s="80"/>
      <c r="GOY41" s="209"/>
      <c r="GOZ41" s="205"/>
      <c r="GPB41" s="207"/>
      <c r="GPC41" s="207"/>
      <c r="GPD41" s="208"/>
      <c r="GPE41" s="80"/>
      <c r="GPF41" s="209"/>
      <c r="GPG41" s="207"/>
      <c r="GPH41" s="207"/>
      <c r="GPI41" s="77"/>
      <c r="GPJ41" s="210"/>
      <c r="GPK41" s="207"/>
      <c r="GPL41" s="207"/>
      <c r="GPM41" s="211"/>
      <c r="GPN41" s="26"/>
      <c r="GPO41" s="26"/>
      <c r="GPP41" s="26"/>
      <c r="GPQ41" s="205"/>
      <c r="GPR41" s="24"/>
      <c r="GPS41" s="36"/>
      <c r="GPT41" s="24"/>
      <c r="GPU41" s="206"/>
      <c r="GPV41" s="205"/>
      <c r="GPW41" s="24"/>
      <c r="GPZ41" s="207"/>
      <c r="GQA41" s="207"/>
      <c r="GQB41" s="208"/>
      <c r="GQC41" s="80"/>
      <c r="GQD41" s="209"/>
      <c r="GQE41" s="205"/>
      <c r="GQG41" s="207"/>
      <c r="GQH41" s="207"/>
      <c r="GQI41" s="208"/>
      <c r="GQJ41" s="80"/>
      <c r="GQK41" s="209"/>
      <c r="GQL41" s="207"/>
      <c r="GQM41" s="207"/>
      <c r="GQN41" s="77"/>
      <c r="GQO41" s="210"/>
      <c r="GQP41" s="207"/>
      <c r="GQQ41" s="207"/>
      <c r="GQR41" s="211"/>
      <c r="GQS41" s="26"/>
      <c r="GQT41" s="26"/>
      <c r="GQU41" s="26"/>
      <c r="GQV41" s="205"/>
      <c r="GQW41" s="24"/>
      <c r="GQX41" s="36"/>
      <c r="GQY41" s="24"/>
      <c r="GQZ41" s="206"/>
      <c r="GRA41" s="205"/>
      <c r="GRB41" s="24"/>
      <c r="GRE41" s="207"/>
      <c r="GRF41" s="207"/>
      <c r="GRG41" s="208"/>
      <c r="GRH41" s="80"/>
      <c r="GRI41" s="209"/>
      <c r="GRJ41" s="205"/>
      <c r="GRL41" s="207"/>
      <c r="GRM41" s="207"/>
      <c r="GRN41" s="208"/>
      <c r="GRO41" s="80"/>
      <c r="GRP41" s="209"/>
      <c r="GRQ41" s="207"/>
      <c r="GRR41" s="207"/>
      <c r="GRS41" s="77"/>
      <c r="GRT41" s="210"/>
      <c r="GRU41" s="207"/>
      <c r="GRV41" s="207"/>
      <c r="GRW41" s="211"/>
      <c r="GRX41" s="26"/>
      <c r="GRY41" s="26"/>
      <c r="GRZ41" s="26"/>
      <c r="GSA41" s="205"/>
      <c r="GSB41" s="24"/>
      <c r="GSC41" s="36"/>
      <c r="GSD41" s="24"/>
      <c r="GSE41" s="206"/>
      <c r="GSF41" s="205"/>
      <c r="GSG41" s="24"/>
      <c r="GSJ41" s="207"/>
      <c r="GSK41" s="207"/>
      <c r="GSL41" s="208"/>
      <c r="GSM41" s="80"/>
      <c r="GSN41" s="209"/>
      <c r="GSO41" s="205"/>
      <c r="GSQ41" s="207"/>
      <c r="GSR41" s="207"/>
      <c r="GSS41" s="208"/>
      <c r="GST41" s="80"/>
      <c r="GSU41" s="209"/>
      <c r="GSV41" s="207"/>
      <c r="GSW41" s="207"/>
      <c r="GSX41" s="77"/>
      <c r="GSY41" s="210"/>
      <c r="GSZ41" s="207"/>
      <c r="GTA41" s="207"/>
      <c r="GTB41" s="211"/>
      <c r="GTC41" s="26"/>
      <c r="GTD41" s="26"/>
      <c r="GTE41" s="26"/>
      <c r="GTF41" s="205"/>
      <c r="GTG41" s="24"/>
      <c r="GTH41" s="36"/>
      <c r="GTI41" s="24"/>
      <c r="GTJ41" s="206"/>
      <c r="GTK41" s="205"/>
      <c r="GTL41" s="24"/>
      <c r="GTO41" s="207"/>
      <c r="GTP41" s="207"/>
      <c r="GTQ41" s="208"/>
      <c r="GTR41" s="80"/>
      <c r="GTS41" s="209"/>
      <c r="GTT41" s="205"/>
      <c r="GTV41" s="207"/>
      <c r="GTW41" s="207"/>
      <c r="GTX41" s="208"/>
      <c r="GTY41" s="80"/>
      <c r="GTZ41" s="209"/>
      <c r="GUA41" s="207"/>
      <c r="GUB41" s="207"/>
      <c r="GUC41" s="77"/>
      <c r="GUD41" s="210"/>
      <c r="GUE41" s="207"/>
      <c r="GUF41" s="207"/>
      <c r="GUG41" s="211"/>
      <c r="GUH41" s="26"/>
      <c r="GUI41" s="26"/>
      <c r="GUJ41" s="26"/>
      <c r="GUK41" s="205"/>
      <c r="GUL41" s="24"/>
      <c r="GUM41" s="36"/>
      <c r="GUN41" s="24"/>
      <c r="GUO41" s="206"/>
      <c r="GUP41" s="205"/>
      <c r="GUQ41" s="24"/>
      <c r="GUT41" s="207"/>
      <c r="GUU41" s="207"/>
      <c r="GUV41" s="208"/>
      <c r="GUW41" s="80"/>
      <c r="GUX41" s="209"/>
      <c r="GUY41" s="205"/>
      <c r="GVA41" s="207"/>
      <c r="GVB41" s="207"/>
      <c r="GVC41" s="208"/>
      <c r="GVD41" s="80"/>
      <c r="GVE41" s="209"/>
      <c r="GVF41" s="207"/>
      <c r="GVG41" s="207"/>
      <c r="GVH41" s="77"/>
      <c r="GVI41" s="210"/>
      <c r="GVJ41" s="207"/>
      <c r="GVK41" s="207"/>
      <c r="GVL41" s="211"/>
      <c r="GVM41" s="26"/>
      <c r="GVN41" s="26"/>
      <c r="GVO41" s="26"/>
      <c r="GVP41" s="205"/>
      <c r="GVQ41" s="24"/>
      <c r="GVR41" s="36"/>
      <c r="GVS41" s="24"/>
      <c r="GVT41" s="206"/>
      <c r="GVU41" s="205"/>
      <c r="GVV41" s="24"/>
      <c r="GVY41" s="207"/>
      <c r="GVZ41" s="207"/>
      <c r="GWA41" s="208"/>
      <c r="GWB41" s="80"/>
      <c r="GWC41" s="209"/>
      <c r="GWD41" s="205"/>
      <c r="GWF41" s="207"/>
      <c r="GWG41" s="207"/>
      <c r="GWH41" s="208"/>
      <c r="GWI41" s="80"/>
      <c r="GWJ41" s="209"/>
      <c r="GWK41" s="207"/>
      <c r="GWL41" s="207"/>
      <c r="GWM41" s="77"/>
      <c r="GWN41" s="210"/>
      <c r="GWO41" s="207"/>
      <c r="GWP41" s="207"/>
      <c r="GWQ41" s="211"/>
      <c r="GWR41" s="26"/>
      <c r="GWS41" s="26"/>
      <c r="GWT41" s="26"/>
      <c r="GWU41" s="205"/>
      <c r="GWV41" s="24"/>
      <c r="GWW41" s="36"/>
      <c r="GWX41" s="24"/>
      <c r="GWY41" s="206"/>
      <c r="GWZ41" s="205"/>
      <c r="GXA41" s="24"/>
      <c r="GXD41" s="207"/>
      <c r="GXE41" s="207"/>
      <c r="GXF41" s="208"/>
      <c r="GXG41" s="80"/>
      <c r="GXH41" s="209"/>
      <c r="GXI41" s="205"/>
      <c r="GXK41" s="207"/>
      <c r="GXL41" s="207"/>
      <c r="GXM41" s="208"/>
      <c r="GXN41" s="80"/>
      <c r="GXO41" s="209"/>
      <c r="GXP41" s="207"/>
      <c r="GXQ41" s="207"/>
      <c r="GXR41" s="77"/>
      <c r="GXS41" s="210"/>
      <c r="GXT41" s="207"/>
      <c r="GXU41" s="207"/>
      <c r="GXV41" s="211"/>
      <c r="GXW41" s="26"/>
      <c r="GXX41" s="26"/>
      <c r="GXY41" s="26"/>
      <c r="GXZ41" s="205"/>
      <c r="GYA41" s="24"/>
      <c r="GYB41" s="36"/>
      <c r="GYC41" s="24"/>
      <c r="GYD41" s="206"/>
      <c r="GYE41" s="205"/>
      <c r="GYF41" s="24"/>
      <c r="GYI41" s="207"/>
      <c r="GYJ41" s="207"/>
      <c r="GYK41" s="208"/>
      <c r="GYL41" s="80"/>
      <c r="GYM41" s="209"/>
      <c r="GYN41" s="205"/>
      <c r="GYP41" s="207"/>
      <c r="GYQ41" s="207"/>
      <c r="GYR41" s="208"/>
      <c r="GYS41" s="80"/>
      <c r="GYT41" s="209"/>
      <c r="GYU41" s="207"/>
      <c r="GYV41" s="207"/>
      <c r="GYW41" s="77"/>
      <c r="GYX41" s="210"/>
      <c r="GYY41" s="207"/>
      <c r="GYZ41" s="207"/>
      <c r="GZA41" s="211"/>
      <c r="GZB41" s="26"/>
      <c r="GZC41" s="26"/>
      <c r="GZD41" s="26"/>
      <c r="GZE41" s="205"/>
      <c r="GZF41" s="24"/>
      <c r="GZG41" s="36"/>
      <c r="GZH41" s="24"/>
      <c r="GZI41" s="206"/>
      <c r="GZJ41" s="205"/>
      <c r="GZK41" s="24"/>
      <c r="GZN41" s="207"/>
      <c r="GZO41" s="207"/>
      <c r="GZP41" s="208"/>
      <c r="GZQ41" s="80"/>
      <c r="GZR41" s="209"/>
      <c r="GZS41" s="205"/>
      <c r="GZU41" s="207"/>
      <c r="GZV41" s="207"/>
      <c r="GZW41" s="208"/>
      <c r="GZX41" s="80"/>
      <c r="GZY41" s="209"/>
      <c r="GZZ41" s="207"/>
      <c r="HAA41" s="207"/>
      <c r="HAB41" s="77"/>
      <c r="HAC41" s="210"/>
      <c r="HAD41" s="207"/>
      <c r="HAE41" s="207"/>
      <c r="HAF41" s="211"/>
      <c r="HAG41" s="26"/>
      <c r="HAH41" s="26"/>
      <c r="HAI41" s="26"/>
      <c r="HAJ41" s="205"/>
      <c r="HAK41" s="24"/>
      <c r="HAL41" s="36"/>
      <c r="HAM41" s="24"/>
      <c r="HAN41" s="206"/>
      <c r="HAO41" s="205"/>
      <c r="HAP41" s="24"/>
      <c r="HAS41" s="207"/>
      <c r="HAT41" s="207"/>
      <c r="HAU41" s="208"/>
      <c r="HAV41" s="80"/>
      <c r="HAW41" s="209"/>
      <c r="HAX41" s="205"/>
      <c r="HAZ41" s="207"/>
      <c r="HBA41" s="207"/>
      <c r="HBB41" s="208"/>
      <c r="HBC41" s="80"/>
      <c r="HBD41" s="209"/>
      <c r="HBE41" s="207"/>
      <c r="HBF41" s="207"/>
      <c r="HBG41" s="77"/>
      <c r="HBH41" s="210"/>
      <c r="HBI41" s="207"/>
      <c r="HBJ41" s="207"/>
      <c r="HBK41" s="211"/>
      <c r="HBL41" s="26"/>
      <c r="HBM41" s="26"/>
      <c r="HBN41" s="26"/>
      <c r="HBO41" s="205"/>
      <c r="HBP41" s="24"/>
      <c r="HBQ41" s="36"/>
      <c r="HBR41" s="24"/>
      <c r="HBS41" s="206"/>
      <c r="HBT41" s="205"/>
      <c r="HBU41" s="24"/>
      <c r="HBX41" s="207"/>
      <c r="HBY41" s="207"/>
      <c r="HBZ41" s="208"/>
      <c r="HCA41" s="80"/>
      <c r="HCB41" s="209"/>
      <c r="HCC41" s="205"/>
      <c r="HCE41" s="207"/>
      <c r="HCF41" s="207"/>
      <c r="HCG41" s="208"/>
      <c r="HCH41" s="80"/>
      <c r="HCI41" s="209"/>
      <c r="HCJ41" s="207"/>
      <c r="HCK41" s="207"/>
      <c r="HCL41" s="77"/>
      <c r="HCM41" s="210"/>
      <c r="HCN41" s="207"/>
      <c r="HCO41" s="207"/>
      <c r="HCP41" s="211"/>
      <c r="HCQ41" s="26"/>
      <c r="HCR41" s="26"/>
      <c r="HCS41" s="26"/>
      <c r="HCT41" s="205"/>
      <c r="HCU41" s="24"/>
      <c r="HCV41" s="36"/>
      <c r="HCW41" s="24"/>
      <c r="HCX41" s="206"/>
      <c r="HCY41" s="205"/>
      <c r="HCZ41" s="24"/>
      <c r="HDC41" s="207"/>
      <c r="HDD41" s="207"/>
      <c r="HDE41" s="208"/>
      <c r="HDF41" s="80"/>
      <c r="HDG41" s="209"/>
      <c r="HDH41" s="205"/>
      <c r="HDJ41" s="207"/>
      <c r="HDK41" s="207"/>
      <c r="HDL41" s="208"/>
      <c r="HDM41" s="80"/>
      <c r="HDN41" s="209"/>
      <c r="HDO41" s="207"/>
      <c r="HDP41" s="207"/>
      <c r="HDQ41" s="77"/>
      <c r="HDR41" s="210"/>
      <c r="HDS41" s="207"/>
      <c r="HDT41" s="207"/>
      <c r="HDU41" s="211"/>
      <c r="HDV41" s="26"/>
      <c r="HDW41" s="26"/>
      <c r="HDX41" s="26"/>
      <c r="HDY41" s="205"/>
      <c r="HDZ41" s="24"/>
      <c r="HEA41" s="36"/>
      <c r="HEB41" s="24"/>
      <c r="HEC41" s="206"/>
      <c r="HED41" s="205"/>
      <c r="HEE41" s="24"/>
      <c r="HEH41" s="207"/>
      <c r="HEI41" s="207"/>
      <c r="HEJ41" s="208"/>
      <c r="HEK41" s="80"/>
      <c r="HEL41" s="209"/>
      <c r="HEM41" s="205"/>
      <c r="HEO41" s="207"/>
      <c r="HEP41" s="207"/>
      <c r="HEQ41" s="208"/>
      <c r="HER41" s="80"/>
      <c r="HES41" s="209"/>
      <c r="HET41" s="207"/>
      <c r="HEU41" s="207"/>
      <c r="HEV41" s="77"/>
      <c r="HEW41" s="210"/>
      <c r="HEX41" s="207"/>
      <c r="HEY41" s="207"/>
      <c r="HEZ41" s="211"/>
      <c r="HFA41" s="26"/>
      <c r="HFB41" s="26"/>
      <c r="HFC41" s="26"/>
      <c r="HFD41" s="205"/>
      <c r="HFE41" s="24"/>
      <c r="HFF41" s="36"/>
      <c r="HFG41" s="24"/>
      <c r="HFH41" s="206"/>
      <c r="HFI41" s="205"/>
      <c r="HFJ41" s="24"/>
      <c r="HFM41" s="207"/>
      <c r="HFN41" s="207"/>
      <c r="HFO41" s="208"/>
      <c r="HFP41" s="80"/>
      <c r="HFQ41" s="209"/>
      <c r="HFR41" s="205"/>
      <c r="HFT41" s="207"/>
      <c r="HFU41" s="207"/>
      <c r="HFV41" s="208"/>
      <c r="HFW41" s="80"/>
      <c r="HFX41" s="209"/>
      <c r="HFY41" s="207"/>
      <c r="HFZ41" s="207"/>
      <c r="HGA41" s="77"/>
      <c r="HGB41" s="210"/>
      <c r="HGC41" s="207"/>
      <c r="HGD41" s="207"/>
      <c r="HGE41" s="211"/>
      <c r="HGF41" s="26"/>
      <c r="HGG41" s="26"/>
      <c r="HGH41" s="26"/>
      <c r="HGI41" s="205"/>
      <c r="HGJ41" s="24"/>
      <c r="HGK41" s="36"/>
      <c r="HGL41" s="24"/>
      <c r="HGM41" s="206"/>
      <c r="HGN41" s="205"/>
      <c r="HGO41" s="24"/>
      <c r="HGR41" s="207"/>
      <c r="HGS41" s="207"/>
      <c r="HGT41" s="208"/>
      <c r="HGU41" s="80"/>
      <c r="HGV41" s="209"/>
      <c r="HGW41" s="205"/>
      <c r="HGY41" s="207"/>
      <c r="HGZ41" s="207"/>
      <c r="HHA41" s="208"/>
      <c r="HHB41" s="80"/>
      <c r="HHC41" s="209"/>
      <c r="HHD41" s="207"/>
      <c r="HHE41" s="207"/>
      <c r="HHF41" s="77"/>
      <c r="HHG41" s="210"/>
      <c r="HHH41" s="207"/>
      <c r="HHI41" s="207"/>
      <c r="HHJ41" s="211"/>
      <c r="HHK41" s="26"/>
      <c r="HHL41" s="26"/>
      <c r="HHM41" s="26"/>
      <c r="HHN41" s="205"/>
      <c r="HHO41" s="24"/>
      <c r="HHP41" s="36"/>
      <c r="HHQ41" s="24"/>
      <c r="HHR41" s="206"/>
      <c r="HHS41" s="205"/>
      <c r="HHT41" s="24"/>
      <c r="HHW41" s="207"/>
      <c r="HHX41" s="207"/>
      <c r="HHY41" s="208"/>
      <c r="HHZ41" s="80"/>
      <c r="HIA41" s="209"/>
      <c r="HIB41" s="205"/>
      <c r="HID41" s="207"/>
      <c r="HIE41" s="207"/>
      <c r="HIF41" s="208"/>
      <c r="HIG41" s="80"/>
      <c r="HIH41" s="209"/>
      <c r="HII41" s="207"/>
      <c r="HIJ41" s="207"/>
      <c r="HIK41" s="77"/>
      <c r="HIL41" s="210"/>
      <c r="HIM41" s="207"/>
      <c r="HIN41" s="207"/>
      <c r="HIO41" s="211"/>
      <c r="HIP41" s="26"/>
      <c r="HIQ41" s="26"/>
      <c r="HIR41" s="26"/>
      <c r="HIS41" s="205"/>
      <c r="HIT41" s="24"/>
      <c r="HIU41" s="36"/>
      <c r="HIV41" s="24"/>
      <c r="HIW41" s="206"/>
      <c r="HIX41" s="205"/>
      <c r="HIY41" s="24"/>
      <c r="HJB41" s="207"/>
      <c r="HJC41" s="207"/>
      <c r="HJD41" s="208"/>
      <c r="HJE41" s="80"/>
      <c r="HJF41" s="209"/>
      <c r="HJG41" s="205"/>
      <c r="HJI41" s="207"/>
      <c r="HJJ41" s="207"/>
      <c r="HJK41" s="208"/>
      <c r="HJL41" s="80"/>
      <c r="HJM41" s="209"/>
      <c r="HJN41" s="207"/>
      <c r="HJO41" s="207"/>
      <c r="HJP41" s="77"/>
      <c r="HJQ41" s="210"/>
      <c r="HJR41" s="207"/>
      <c r="HJS41" s="207"/>
      <c r="HJT41" s="211"/>
      <c r="HJU41" s="26"/>
      <c r="HJV41" s="26"/>
      <c r="HJW41" s="26"/>
      <c r="HJX41" s="205"/>
      <c r="HJY41" s="24"/>
      <c r="HJZ41" s="36"/>
      <c r="HKA41" s="24"/>
      <c r="HKB41" s="206"/>
      <c r="HKC41" s="205"/>
      <c r="HKD41" s="24"/>
      <c r="HKG41" s="207"/>
      <c r="HKH41" s="207"/>
      <c r="HKI41" s="208"/>
      <c r="HKJ41" s="80"/>
      <c r="HKK41" s="209"/>
      <c r="HKL41" s="205"/>
      <c r="HKN41" s="207"/>
      <c r="HKO41" s="207"/>
      <c r="HKP41" s="208"/>
      <c r="HKQ41" s="80"/>
      <c r="HKR41" s="209"/>
      <c r="HKS41" s="207"/>
      <c r="HKT41" s="207"/>
      <c r="HKU41" s="77"/>
      <c r="HKV41" s="210"/>
      <c r="HKW41" s="207"/>
      <c r="HKX41" s="207"/>
      <c r="HKY41" s="211"/>
      <c r="HKZ41" s="26"/>
      <c r="HLA41" s="26"/>
      <c r="HLB41" s="26"/>
      <c r="HLC41" s="205"/>
      <c r="HLD41" s="24"/>
      <c r="HLE41" s="36"/>
      <c r="HLF41" s="24"/>
      <c r="HLG41" s="206"/>
      <c r="HLH41" s="205"/>
      <c r="HLI41" s="24"/>
      <c r="HLL41" s="207"/>
      <c r="HLM41" s="207"/>
      <c r="HLN41" s="208"/>
      <c r="HLO41" s="80"/>
      <c r="HLP41" s="209"/>
      <c r="HLQ41" s="205"/>
      <c r="HLS41" s="207"/>
      <c r="HLT41" s="207"/>
      <c r="HLU41" s="208"/>
      <c r="HLV41" s="80"/>
      <c r="HLW41" s="209"/>
      <c r="HLX41" s="207"/>
      <c r="HLY41" s="207"/>
      <c r="HLZ41" s="77"/>
      <c r="HMA41" s="210"/>
      <c r="HMB41" s="207"/>
      <c r="HMC41" s="207"/>
      <c r="HMD41" s="211"/>
      <c r="HME41" s="26"/>
      <c r="HMF41" s="26"/>
      <c r="HMG41" s="26"/>
      <c r="HMH41" s="205"/>
      <c r="HMI41" s="24"/>
      <c r="HMJ41" s="36"/>
      <c r="HMK41" s="24"/>
      <c r="HML41" s="206"/>
      <c r="HMM41" s="205"/>
      <c r="HMN41" s="24"/>
      <c r="HMQ41" s="207"/>
      <c r="HMR41" s="207"/>
      <c r="HMS41" s="208"/>
      <c r="HMT41" s="80"/>
      <c r="HMU41" s="209"/>
      <c r="HMV41" s="205"/>
      <c r="HMX41" s="207"/>
      <c r="HMY41" s="207"/>
      <c r="HMZ41" s="208"/>
      <c r="HNA41" s="80"/>
      <c r="HNB41" s="209"/>
      <c r="HNC41" s="207"/>
      <c r="HND41" s="207"/>
      <c r="HNE41" s="77"/>
      <c r="HNF41" s="210"/>
      <c r="HNG41" s="207"/>
      <c r="HNH41" s="207"/>
      <c r="HNI41" s="211"/>
      <c r="HNJ41" s="26"/>
      <c r="HNK41" s="26"/>
      <c r="HNL41" s="26"/>
      <c r="HNM41" s="205"/>
      <c r="HNN41" s="24"/>
      <c r="HNO41" s="36"/>
      <c r="HNP41" s="24"/>
      <c r="HNQ41" s="206"/>
      <c r="HNR41" s="205"/>
      <c r="HNS41" s="24"/>
      <c r="HNV41" s="207"/>
      <c r="HNW41" s="207"/>
      <c r="HNX41" s="208"/>
      <c r="HNY41" s="80"/>
      <c r="HNZ41" s="209"/>
      <c r="HOA41" s="205"/>
      <c r="HOC41" s="207"/>
      <c r="HOD41" s="207"/>
      <c r="HOE41" s="208"/>
      <c r="HOF41" s="80"/>
      <c r="HOG41" s="209"/>
      <c r="HOH41" s="207"/>
      <c r="HOI41" s="207"/>
      <c r="HOJ41" s="77"/>
      <c r="HOK41" s="210"/>
      <c r="HOL41" s="207"/>
      <c r="HOM41" s="207"/>
      <c r="HON41" s="211"/>
      <c r="HOO41" s="26"/>
      <c r="HOP41" s="26"/>
      <c r="HOQ41" s="26"/>
      <c r="HOR41" s="205"/>
      <c r="HOS41" s="24"/>
      <c r="HOT41" s="36"/>
      <c r="HOU41" s="24"/>
      <c r="HOV41" s="206"/>
      <c r="HOW41" s="205"/>
      <c r="HOX41" s="24"/>
      <c r="HPA41" s="207"/>
      <c r="HPB41" s="207"/>
      <c r="HPC41" s="208"/>
      <c r="HPD41" s="80"/>
      <c r="HPE41" s="209"/>
      <c r="HPF41" s="205"/>
      <c r="HPH41" s="207"/>
      <c r="HPI41" s="207"/>
      <c r="HPJ41" s="208"/>
      <c r="HPK41" s="80"/>
      <c r="HPL41" s="209"/>
      <c r="HPM41" s="207"/>
      <c r="HPN41" s="207"/>
      <c r="HPO41" s="77"/>
      <c r="HPP41" s="210"/>
      <c r="HPQ41" s="207"/>
      <c r="HPR41" s="207"/>
      <c r="HPS41" s="211"/>
      <c r="HPT41" s="26"/>
      <c r="HPU41" s="26"/>
      <c r="HPV41" s="26"/>
      <c r="HPW41" s="205"/>
      <c r="HPX41" s="24"/>
      <c r="HPY41" s="36"/>
      <c r="HPZ41" s="24"/>
      <c r="HQA41" s="206"/>
      <c r="HQB41" s="205"/>
      <c r="HQC41" s="24"/>
      <c r="HQF41" s="207"/>
      <c r="HQG41" s="207"/>
      <c r="HQH41" s="208"/>
      <c r="HQI41" s="80"/>
      <c r="HQJ41" s="209"/>
      <c r="HQK41" s="205"/>
      <c r="HQM41" s="207"/>
      <c r="HQN41" s="207"/>
      <c r="HQO41" s="208"/>
      <c r="HQP41" s="80"/>
      <c r="HQQ41" s="209"/>
      <c r="HQR41" s="207"/>
      <c r="HQS41" s="207"/>
      <c r="HQT41" s="77"/>
      <c r="HQU41" s="210"/>
      <c r="HQV41" s="207"/>
      <c r="HQW41" s="207"/>
      <c r="HQX41" s="211"/>
      <c r="HQY41" s="26"/>
      <c r="HQZ41" s="26"/>
      <c r="HRA41" s="26"/>
      <c r="HRB41" s="205"/>
      <c r="HRC41" s="24"/>
      <c r="HRD41" s="36"/>
      <c r="HRE41" s="24"/>
      <c r="HRF41" s="206"/>
      <c r="HRG41" s="205"/>
      <c r="HRH41" s="24"/>
      <c r="HRK41" s="207"/>
      <c r="HRL41" s="207"/>
      <c r="HRM41" s="208"/>
      <c r="HRN41" s="80"/>
      <c r="HRO41" s="209"/>
      <c r="HRP41" s="205"/>
      <c r="HRR41" s="207"/>
      <c r="HRS41" s="207"/>
      <c r="HRT41" s="208"/>
      <c r="HRU41" s="80"/>
      <c r="HRV41" s="209"/>
      <c r="HRW41" s="207"/>
      <c r="HRX41" s="207"/>
      <c r="HRY41" s="77"/>
      <c r="HRZ41" s="210"/>
      <c r="HSA41" s="207"/>
      <c r="HSB41" s="207"/>
      <c r="HSC41" s="211"/>
      <c r="HSD41" s="26"/>
      <c r="HSE41" s="26"/>
      <c r="HSF41" s="26"/>
      <c r="HSG41" s="205"/>
      <c r="HSH41" s="24"/>
      <c r="HSI41" s="36"/>
      <c r="HSJ41" s="24"/>
      <c r="HSK41" s="206"/>
      <c r="HSL41" s="205"/>
      <c r="HSM41" s="24"/>
      <c r="HSP41" s="207"/>
      <c r="HSQ41" s="207"/>
      <c r="HSR41" s="208"/>
      <c r="HSS41" s="80"/>
      <c r="HST41" s="209"/>
      <c r="HSU41" s="205"/>
      <c r="HSW41" s="207"/>
      <c r="HSX41" s="207"/>
      <c r="HSY41" s="208"/>
      <c r="HSZ41" s="80"/>
      <c r="HTA41" s="209"/>
      <c r="HTB41" s="207"/>
      <c r="HTC41" s="207"/>
      <c r="HTD41" s="77"/>
      <c r="HTE41" s="210"/>
      <c r="HTF41" s="207"/>
      <c r="HTG41" s="207"/>
      <c r="HTH41" s="211"/>
      <c r="HTI41" s="26"/>
      <c r="HTJ41" s="26"/>
      <c r="HTK41" s="26"/>
      <c r="HTL41" s="205"/>
      <c r="HTM41" s="24"/>
      <c r="HTN41" s="36"/>
      <c r="HTO41" s="24"/>
      <c r="HTP41" s="206"/>
      <c r="HTQ41" s="205"/>
      <c r="HTR41" s="24"/>
      <c r="HTU41" s="207"/>
      <c r="HTV41" s="207"/>
      <c r="HTW41" s="208"/>
      <c r="HTX41" s="80"/>
      <c r="HTY41" s="209"/>
      <c r="HTZ41" s="205"/>
      <c r="HUB41" s="207"/>
      <c r="HUC41" s="207"/>
      <c r="HUD41" s="208"/>
      <c r="HUE41" s="80"/>
      <c r="HUF41" s="209"/>
      <c r="HUG41" s="207"/>
      <c r="HUH41" s="207"/>
      <c r="HUI41" s="77"/>
      <c r="HUJ41" s="210"/>
      <c r="HUK41" s="207"/>
      <c r="HUL41" s="207"/>
      <c r="HUM41" s="211"/>
      <c r="HUN41" s="26"/>
      <c r="HUO41" s="26"/>
      <c r="HUP41" s="26"/>
      <c r="HUQ41" s="205"/>
      <c r="HUR41" s="24"/>
      <c r="HUS41" s="36"/>
      <c r="HUT41" s="24"/>
      <c r="HUU41" s="206"/>
      <c r="HUV41" s="205"/>
      <c r="HUW41" s="24"/>
      <c r="HUZ41" s="207"/>
      <c r="HVA41" s="207"/>
      <c r="HVB41" s="208"/>
      <c r="HVC41" s="80"/>
      <c r="HVD41" s="209"/>
      <c r="HVE41" s="205"/>
      <c r="HVG41" s="207"/>
      <c r="HVH41" s="207"/>
      <c r="HVI41" s="208"/>
      <c r="HVJ41" s="80"/>
      <c r="HVK41" s="209"/>
      <c r="HVL41" s="207"/>
      <c r="HVM41" s="207"/>
      <c r="HVN41" s="77"/>
      <c r="HVO41" s="210"/>
      <c r="HVP41" s="207"/>
      <c r="HVQ41" s="207"/>
      <c r="HVR41" s="211"/>
      <c r="HVS41" s="26"/>
      <c r="HVT41" s="26"/>
      <c r="HVU41" s="26"/>
      <c r="HVV41" s="205"/>
      <c r="HVW41" s="24"/>
      <c r="HVX41" s="36"/>
      <c r="HVY41" s="24"/>
      <c r="HVZ41" s="206"/>
      <c r="HWA41" s="205"/>
      <c r="HWB41" s="24"/>
      <c r="HWE41" s="207"/>
      <c r="HWF41" s="207"/>
      <c r="HWG41" s="208"/>
      <c r="HWH41" s="80"/>
      <c r="HWI41" s="209"/>
      <c r="HWJ41" s="205"/>
      <c r="HWL41" s="207"/>
      <c r="HWM41" s="207"/>
      <c r="HWN41" s="208"/>
      <c r="HWO41" s="80"/>
      <c r="HWP41" s="209"/>
      <c r="HWQ41" s="207"/>
      <c r="HWR41" s="207"/>
      <c r="HWS41" s="77"/>
      <c r="HWT41" s="210"/>
      <c r="HWU41" s="207"/>
      <c r="HWV41" s="207"/>
      <c r="HWW41" s="211"/>
      <c r="HWX41" s="26"/>
      <c r="HWY41" s="26"/>
      <c r="HWZ41" s="26"/>
      <c r="HXA41" s="205"/>
      <c r="HXB41" s="24"/>
      <c r="HXC41" s="36"/>
      <c r="HXD41" s="24"/>
      <c r="HXE41" s="206"/>
      <c r="HXF41" s="205"/>
      <c r="HXG41" s="24"/>
      <c r="HXJ41" s="207"/>
      <c r="HXK41" s="207"/>
      <c r="HXL41" s="208"/>
      <c r="HXM41" s="80"/>
      <c r="HXN41" s="209"/>
      <c r="HXO41" s="205"/>
      <c r="HXQ41" s="207"/>
      <c r="HXR41" s="207"/>
      <c r="HXS41" s="208"/>
      <c r="HXT41" s="80"/>
      <c r="HXU41" s="209"/>
      <c r="HXV41" s="207"/>
      <c r="HXW41" s="207"/>
      <c r="HXX41" s="77"/>
      <c r="HXY41" s="210"/>
      <c r="HXZ41" s="207"/>
      <c r="HYA41" s="207"/>
      <c r="HYB41" s="211"/>
      <c r="HYC41" s="26"/>
      <c r="HYD41" s="26"/>
      <c r="HYE41" s="26"/>
      <c r="HYF41" s="205"/>
      <c r="HYG41" s="24"/>
      <c r="HYH41" s="36"/>
      <c r="HYI41" s="24"/>
      <c r="HYJ41" s="206"/>
      <c r="HYK41" s="205"/>
      <c r="HYL41" s="24"/>
      <c r="HYO41" s="207"/>
      <c r="HYP41" s="207"/>
      <c r="HYQ41" s="208"/>
      <c r="HYR41" s="80"/>
      <c r="HYS41" s="209"/>
      <c r="HYT41" s="205"/>
      <c r="HYV41" s="207"/>
      <c r="HYW41" s="207"/>
      <c r="HYX41" s="208"/>
      <c r="HYY41" s="80"/>
      <c r="HYZ41" s="209"/>
      <c r="HZA41" s="207"/>
      <c r="HZB41" s="207"/>
      <c r="HZC41" s="77"/>
      <c r="HZD41" s="210"/>
      <c r="HZE41" s="207"/>
      <c r="HZF41" s="207"/>
      <c r="HZG41" s="211"/>
      <c r="HZH41" s="26"/>
      <c r="HZI41" s="26"/>
      <c r="HZJ41" s="26"/>
      <c r="HZK41" s="205"/>
      <c r="HZL41" s="24"/>
      <c r="HZM41" s="36"/>
      <c r="HZN41" s="24"/>
      <c r="HZO41" s="206"/>
      <c r="HZP41" s="205"/>
      <c r="HZQ41" s="24"/>
      <c r="HZT41" s="207"/>
      <c r="HZU41" s="207"/>
      <c r="HZV41" s="208"/>
      <c r="HZW41" s="80"/>
      <c r="HZX41" s="209"/>
      <c r="HZY41" s="205"/>
      <c r="IAA41" s="207"/>
      <c r="IAB41" s="207"/>
      <c r="IAC41" s="208"/>
      <c r="IAD41" s="80"/>
      <c r="IAE41" s="209"/>
      <c r="IAF41" s="207"/>
      <c r="IAG41" s="207"/>
      <c r="IAH41" s="77"/>
      <c r="IAI41" s="210"/>
      <c r="IAJ41" s="207"/>
      <c r="IAK41" s="207"/>
      <c r="IAL41" s="211"/>
      <c r="IAM41" s="26"/>
      <c r="IAN41" s="26"/>
      <c r="IAO41" s="26"/>
      <c r="IAP41" s="205"/>
      <c r="IAQ41" s="24"/>
      <c r="IAR41" s="36"/>
      <c r="IAS41" s="24"/>
      <c r="IAT41" s="206"/>
      <c r="IAU41" s="205"/>
      <c r="IAV41" s="24"/>
      <c r="IAY41" s="207"/>
      <c r="IAZ41" s="207"/>
      <c r="IBA41" s="208"/>
      <c r="IBB41" s="80"/>
      <c r="IBC41" s="209"/>
      <c r="IBD41" s="205"/>
      <c r="IBF41" s="207"/>
      <c r="IBG41" s="207"/>
      <c r="IBH41" s="208"/>
      <c r="IBI41" s="80"/>
      <c r="IBJ41" s="209"/>
      <c r="IBK41" s="207"/>
      <c r="IBL41" s="207"/>
      <c r="IBM41" s="77"/>
      <c r="IBN41" s="210"/>
      <c r="IBO41" s="207"/>
      <c r="IBP41" s="207"/>
      <c r="IBQ41" s="211"/>
      <c r="IBR41" s="26"/>
      <c r="IBS41" s="26"/>
      <c r="IBT41" s="26"/>
      <c r="IBU41" s="205"/>
      <c r="IBV41" s="24"/>
      <c r="IBW41" s="36"/>
      <c r="IBX41" s="24"/>
      <c r="IBY41" s="206"/>
      <c r="IBZ41" s="205"/>
      <c r="ICA41" s="24"/>
      <c r="ICD41" s="207"/>
      <c r="ICE41" s="207"/>
      <c r="ICF41" s="208"/>
      <c r="ICG41" s="80"/>
      <c r="ICH41" s="209"/>
      <c r="ICI41" s="205"/>
      <c r="ICK41" s="207"/>
      <c r="ICL41" s="207"/>
      <c r="ICM41" s="208"/>
      <c r="ICN41" s="80"/>
      <c r="ICO41" s="209"/>
      <c r="ICP41" s="207"/>
      <c r="ICQ41" s="207"/>
      <c r="ICR41" s="77"/>
      <c r="ICS41" s="210"/>
      <c r="ICT41" s="207"/>
      <c r="ICU41" s="207"/>
      <c r="ICV41" s="211"/>
      <c r="ICW41" s="26"/>
      <c r="ICX41" s="26"/>
      <c r="ICY41" s="26"/>
      <c r="ICZ41" s="205"/>
      <c r="IDA41" s="24"/>
      <c r="IDB41" s="36"/>
      <c r="IDC41" s="24"/>
      <c r="IDD41" s="206"/>
      <c r="IDE41" s="205"/>
      <c r="IDF41" s="24"/>
      <c r="IDI41" s="207"/>
      <c r="IDJ41" s="207"/>
      <c r="IDK41" s="208"/>
      <c r="IDL41" s="80"/>
      <c r="IDM41" s="209"/>
      <c r="IDN41" s="205"/>
      <c r="IDP41" s="207"/>
      <c r="IDQ41" s="207"/>
      <c r="IDR41" s="208"/>
      <c r="IDS41" s="80"/>
      <c r="IDT41" s="209"/>
      <c r="IDU41" s="207"/>
      <c r="IDV41" s="207"/>
      <c r="IDW41" s="77"/>
      <c r="IDX41" s="210"/>
      <c r="IDY41" s="207"/>
      <c r="IDZ41" s="207"/>
      <c r="IEA41" s="211"/>
      <c r="IEB41" s="26"/>
      <c r="IEC41" s="26"/>
      <c r="IED41" s="26"/>
      <c r="IEE41" s="205"/>
      <c r="IEF41" s="24"/>
      <c r="IEG41" s="36"/>
      <c r="IEH41" s="24"/>
      <c r="IEI41" s="206"/>
      <c r="IEJ41" s="205"/>
      <c r="IEK41" s="24"/>
      <c r="IEN41" s="207"/>
      <c r="IEO41" s="207"/>
      <c r="IEP41" s="208"/>
      <c r="IEQ41" s="80"/>
      <c r="IER41" s="209"/>
      <c r="IES41" s="205"/>
      <c r="IEU41" s="207"/>
      <c r="IEV41" s="207"/>
      <c r="IEW41" s="208"/>
      <c r="IEX41" s="80"/>
      <c r="IEY41" s="209"/>
      <c r="IEZ41" s="207"/>
      <c r="IFA41" s="207"/>
      <c r="IFB41" s="77"/>
      <c r="IFC41" s="210"/>
      <c r="IFD41" s="207"/>
      <c r="IFE41" s="207"/>
      <c r="IFF41" s="211"/>
      <c r="IFG41" s="26"/>
      <c r="IFH41" s="26"/>
      <c r="IFI41" s="26"/>
      <c r="IFJ41" s="205"/>
      <c r="IFK41" s="24"/>
      <c r="IFL41" s="36"/>
      <c r="IFM41" s="24"/>
      <c r="IFN41" s="206"/>
      <c r="IFO41" s="205"/>
      <c r="IFP41" s="24"/>
      <c r="IFS41" s="207"/>
      <c r="IFT41" s="207"/>
      <c r="IFU41" s="208"/>
      <c r="IFV41" s="80"/>
      <c r="IFW41" s="209"/>
      <c r="IFX41" s="205"/>
      <c r="IFZ41" s="207"/>
      <c r="IGA41" s="207"/>
      <c r="IGB41" s="208"/>
      <c r="IGC41" s="80"/>
      <c r="IGD41" s="209"/>
      <c r="IGE41" s="207"/>
      <c r="IGF41" s="207"/>
      <c r="IGG41" s="77"/>
      <c r="IGH41" s="210"/>
      <c r="IGI41" s="207"/>
      <c r="IGJ41" s="207"/>
      <c r="IGK41" s="211"/>
      <c r="IGL41" s="26"/>
      <c r="IGM41" s="26"/>
      <c r="IGN41" s="26"/>
      <c r="IGO41" s="205"/>
      <c r="IGP41" s="24"/>
      <c r="IGQ41" s="36"/>
      <c r="IGR41" s="24"/>
      <c r="IGS41" s="206"/>
      <c r="IGT41" s="205"/>
      <c r="IGU41" s="24"/>
      <c r="IGX41" s="207"/>
      <c r="IGY41" s="207"/>
      <c r="IGZ41" s="208"/>
      <c r="IHA41" s="80"/>
      <c r="IHB41" s="209"/>
      <c r="IHC41" s="205"/>
      <c r="IHE41" s="207"/>
      <c r="IHF41" s="207"/>
      <c r="IHG41" s="208"/>
      <c r="IHH41" s="80"/>
      <c r="IHI41" s="209"/>
      <c r="IHJ41" s="207"/>
      <c r="IHK41" s="207"/>
      <c r="IHL41" s="77"/>
      <c r="IHM41" s="210"/>
      <c r="IHN41" s="207"/>
      <c r="IHO41" s="207"/>
      <c r="IHP41" s="211"/>
      <c r="IHQ41" s="26"/>
      <c r="IHR41" s="26"/>
      <c r="IHS41" s="26"/>
      <c r="IHT41" s="205"/>
      <c r="IHU41" s="24"/>
      <c r="IHV41" s="36"/>
      <c r="IHW41" s="24"/>
      <c r="IHX41" s="206"/>
      <c r="IHY41" s="205"/>
      <c r="IHZ41" s="24"/>
      <c r="IIC41" s="207"/>
      <c r="IID41" s="207"/>
      <c r="IIE41" s="208"/>
      <c r="IIF41" s="80"/>
      <c r="IIG41" s="209"/>
      <c r="IIH41" s="205"/>
      <c r="IIJ41" s="207"/>
      <c r="IIK41" s="207"/>
      <c r="IIL41" s="208"/>
      <c r="IIM41" s="80"/>
      <c r="IIN41" s="209"/>
      <c r="IIO41" s="207"/>
      <c r="IIP41" s="207"/>
      <c r="IIQ41" s="77"/>
      <c r="IIR41" s="210"/>
      <c r="IIS41" s="207"/>
      <c r="IIT41" s="207"/>
      <c r="IIU41" s="211"/>
      <c r="IIV41" s="26"/>
      <c r="IIW41" s="26"/>
      <c r="IIX41" s="26"/>
      <c r="IIY41" s="205"/>
      <c r="IIZ41" s="24"/>
      <c r="IJA41" s="36"/>
      <c r="IJB41" s="24"/>
      <c r="IJC41" s="206"/>
      <c r="IJD41" s="205"/>
      <c r="IJE41" s="24"/>
      <c r="IJH41" s="207"/>
      <c r="IJI41" s="207"/>
      <c r="IJJ41" s="208"/>
      <c r="IJK41" s="80"/>
      <c r="IJL41" s="209"/>
      <c r="IJM41" s="205"/>
      <c r="IJO41" s="207"/>
      <c r="IJP41" s="207"/>
      <c r="IJQ41" s="208"/>
      <c r="IJR41" s="80"/>
      <c r="IJS41" s="209"/>
      <c r="IJT41" s="207"/>
      <c r="IJU41" s="207"/>
      <c r="IJV41" s="77"/>
      <c r="IJW41" s="210"/>
      <c r="IJX41" s="207"/>
      <c r="IJY41" s="207"/>
      <c r="IJZ41" s="211"/>
      <c r="IKA41" s="26"/>
      <c r="IKB41" s="26"/>
      <c r="IKC41" s="26"/>
      <c r="IKD41" s="205"/>
      <c r="IKE41" s="24"/>
      <c r="IKF41" s="36"/>
      <c r="IKG41" s="24"/>
      <c r="IKH41" s="206"/>
      <c r="IKI41" s="205"/>
      <c r="IKJ41" s="24"/>
      <c r="IKM41" s="207"/>
      <c r="IKN41" s="207"/>
      <c r="IKO41" s="208"/>
      <c r="IKP41" s="80"/>
      <c r="IKQ41" s="209"/>
      <c r="IKR41" s="205"/>
      <c r="IKT41" s="207"/>
      <c r="IKU41" s="207"/>
      <c r="IKV41" s="208"/>
      <c r="IKW41" s="80"/>
      <c r="IKX41" s="209"/>
      <c r="IKY41" s="207"/>
      <c r="IKZ41" s="207"/>
      <c r="ILA41" s="77"/>
      <c r="ILB41" s="210"/>
      <c r="ILC41" s="207"/>
      <c r="ILD41" s="207"/>
      <c r="ILE41" s="211"/>
      <c r="ILF41" s="26"/>
      <c r="ILG41" s="26"/>
      <c r="ILH41" s="26"/>
      <c r="ILI41" s="205"/>
      <c r="ILJ41" s="24"/>
      <c r="ILK41" s="36"/>
      <c r="ILL41" s="24"/>
      <c r="ILM41" s="206"/>
      <c r="ILN41" s="205"/>
      <c r="ILO41" s="24"/>
      <c r="ILR41" s="207"/>
      <c r="ILS41" s="207"/>
      <c r="ILT41" s="208"/>
      <c r="ILU41" s="80"/>
      <c r="ILV41" s="209"/>
      <c r="ILW41" s="205"/>
      <c r="ILY41" s="207"/>
      <c r="ILZ41" s="207"/>
      <c r="IMA41" s="208"/>
      <c r="IMB41" s="80"/>
      <c r="IMC41" s="209"/>
      <c r="IMD41" s="207"/>
      <c r="IME41" s="207"/>
      <c r="IMF41" s="77"/>
      <c r="IMG41" s="210"/>
      <c r="IMH41" s="207"/>
      <c r="IMI41" s="207"/>
      <c r="IMJ41" s="211"/>
      <c r="IMK41" s="26"/>
      <c r="IML41" s="26"/>
      <c r="IMM41" s="26"/>
      <c r="IMN41" s="205"/>
      <c r="IMO41" s="24"/>
      <c r="IMP41" s="36"/>
      <c r="IMQ41" s="24"/>
      <c r="IMR41" s="206"/>
      <c r="IMS41" s="205"/>
      <c r="IMT41" s="24"/>
      <c r="IMW41" s="207"/>
      <c r="IMX41" s="207"/>
      <c r="IMY41" s="208"/>
      <c r="IMZ41" s="80"/>
      <c r="INA41" s="209"/>
      <c r="INB41" s="205"/>
      <c r="IND41" s="207"/>
      <c r="INE41" s="207"/>
      <c r="INF41" s="208"/>
      <c r="ING41" s="80"/>
      <c r="INH41" s="209"/>
      <c r="INI41" s="207"/>
      <c r="INJ41" s="207"/>
      <c r="INK41" s="77"/>
      <c r="INL41" s="210"/>
      <c r="INM41" s="207"/>
      <c r="INN41" s="207"/>
      <c r="INO41" s="211"/>
      <c r="INP41" s="26"/>
      <c r="INQ41" s="26"/>
      <c r="INR41" s="26"/>
      <c r="INS41" s="205"/>
      <c r="INT41" s="24"/>
      <c r="INU41" s="36"/>
      <c r="INV41" s="24"/>
      <c r="INW41" s="206"/>
      <c r="INX41" s="205"/>
      <c r="INY41" s="24"/>
      <c r="IOB41" s="207"/>
      <c r="IOC41" s="207"/>
      <c r="IOD41" s="208"/>
      <c r="IOE41" s="80"/>
      <c r="IOF41" s="209"/>
      <c r="IOG41" s="205"/>
      <c r="IOI41" s="207"/>
      <c r="IOJ41" s="207"/>
      <c r="IOK41" s="208"/>
      <c r="IOL41" s="80"/>
      <c r="IOM41" s="209"/>
      <c r="ION41" s="207"/>
      <c r="IOO41" s="207"/>
      <c r="IOP41" s="77"/>
      <c r="IOQ41" s="210"/>
      <c r="IOR41" s="207"/>
      <c r="IOS41" s="207"/>
      <c r="IOT41" s="211"/>
      <c r="IOU41" s="26"/>
      <c r="IOV41" s="26"/>
      <c r="IOW41" s="26"/>
      <c r="IOX41" s="205"/>
      <c r="IOY41" s="24"/>
      <c r="IOZ41" s="36"/>
      <c r="IPA41" s="24"/>
      <c r="IPB41" s="206"/>
      <c r="IPC41" s="205"/>
      <c r="IPD41" s="24"/>
      <c r="IPG41" s="207"/>
      <c r="IPH41" s="207"/>
      <c r="IPI41" s="208"/>
      <c r="IPJ41" s="80"/>
      <c r="IPK41" s="209"/>
      <c r="IPL41" s="205"/>
      <c r="IPN41" s="207"/>
      <c r="IPO41" s="207"/>
      <c r="IPP41" s="208"/>
      <c r="IPQ41" s="80"/>
      <c r="IPR41" s="209"/>
      <c r="IPS41" s="207"/>
      <c r="IPT41" s="207"/>
      <c r="IPU41" s="77"/>
      <c r="IPV41" s="210"/>
      <c r="IPW41" s="207"/>
      <c r="IPX41" s="207"/>
      <c r="IPY41" s="211"/>
      <c r="IPZ41" s="26"/>
      <c r="IQA41" s="26"/>
      <c r="IQB41" s="26"/>
      <c r="IQC41" s="205"/>
      <c r="IQD41" s="24"/>
      <c r="IQE41" s="36"/>
      <c r="IQF41" s="24"/>
      <c r="IQG41" s="206"/>
      <c r="IQH41" s="205"/>
      <c r="IQI41" s="24"/>
      <c r="IQL41" s="207"/>
      <c r="IQM41" s="207"/>
      <c r="IQN41" s="208"/>
      <c r="IQO41" s="80"/>
      <c r="IQP41" s="209"/>
      <c r="IQQ41" s="205"/>
      <c r="IQS41" s="207"/>
      <c r="IQT41" s="207"/>
      <c r="IQU41" s="208"/>
      <c r="IQV41" s="80"/>
      <c r="IQW41" s="209"/>
      <c r="IQX41" s="207"/>
      <c r="IQY41" s="207"/>
      <c r="IQZ41" s="77"/>
      <c r="IRA41" s="210"/>
      <c r="IRB41" s="207"/>
      <c r="IRC41" s="207"/>
      <c r="IRD41" s="211"/>
      <c r="IRE41" s="26"/>
      <c r="IRF41" s="26"/>
      <c r="IRG41" s="26"/>
      <c r="IRH41" s="205"/>
      <c r="IRI41" s="24"/>
      <c r="IRJ41" s="36"/>
      <c r="IRK41" s="24"/>
      <c r="IRL41" s="206"/>
      <c r="IRM41" s="205"/>
      <c r="IRN41" s="24"/>
      <c r="IRQ41" s="207"/>
      <c r="IRR41" s="207"/>
      <c r="IRS41" s="208"/>
      <c r="IRT41" s="80"/>
      <c r="IRU41" s="209"/>
      <c r="IRV41" s="205"/>
      <c r="IRX41" s="207"/>
      <c r="IRY41" s="207"/>
      <c r="IRZ41" s="208"/>
      <c r="ISA41" s="80"/>
      <c r="ISB41" s="209"/>
      <c r="ISC41" s="207"/>
      <c r="ISD41" s="207"/>
      <c r="ISE41" s="77"/>
      <c r="ISF41" s="210"/>
      <c r="ISG41" s="207"/>
      <c r="ISH41" s="207"/>
      <c r="ISI41" s="211"/>
      <c r="ISJ41" s="26"/>
      <c r="ISK41" s="26"/>
      <c r="ISL41" s="26"/>
      <c r="ISM41" s="205"/>
      <c r="ISN41" s="24"/>
      <c r="ISO41" s="36"/>
      <c r="ISP41" s="24"/>
      <c r="ISQ41" s="206"/>
      <c r="ISR41" s="205"/>
      <c r="ISS41" s="24"/>
      <c r="ISV41" s="207"/>
      <c r="ISW41" s="207"/>
      <c r="ISX41" s="208"/>
      <c r="ISY41" s="80"/>
      <c r="ISZ41" s="209"/>
      <c r="ITA41" s="205"/>
      <c r="ITC41" s="207"/>
      <c r="ITD41" s="207"/>
      <c r="ITE41" s="208"/>
      <c r="ITF41" s="80"/>
      <c r="ITG41" s="209"/>
      <c r="ITH41" s="207"/>
      <c r="ITI41" s="207"/>
      <c r="ITJ41" s="77"/>
      <c r="ITK41" s="210"/>
      <c r="ITL41" s="207"/>
      <c r="ITM41" s="207"/>
      <c r="ITN41" s="211"/>
      <c r="ITO41" s="26"/>
      <c r="ITP41" s="26"/>
      <c r="ITQ41" s="26"/>
      <c r="ITR41" s="205"/>
      <c r="ITS41" s="24"/>
      <c r="ITT41" s="36"/>
      <c r="ITU41" s="24"/>
      <c r="ITV41" s="206"/>
      <c r="ITW41" s="205"/>
      <c r="ITX41" s="24"/>
      <c r="IUA41" s="207"/>
      <c r="IUB41" s="207"/>
      <c r="IUC41" s="208"/>
      <c r="IUD41" s="80"/>
      <c r="IUE41" s="209"/>
      <c r="IUF41" s="205"/>
      <c r="IUH41" s="207"/>
      <c r="IUI41" s="207"/>
      <c r="IUJ41" s="208"/>
      <c r="IUK41" s="80"/>
      <c r="IUL41" s="209"/>
      <c r="IUM41" s="207"/>
      <c r="IUN41" s="207"/>
      <c r="IUO41" s="77"/>
      <c r="IUP41" s="210"/>
      <c r="IUQ41" s="207"/>
      <c r="IUR41" s="207"/>
      <c r="IUS41" s="211"/>
      <c r="IUT41" s="26"/>
      <c r="IUU41" s="26"/>
      <c r="IUV41" s="26"/>
      <c r="IUW41" s="205"/>
      <c r="IUX41" s="24"/>
      <c r="IUY41" s="36"/>
      <c r="IUZ41" s="24"/>
      <c r="IVA41" s="206"/>
      <c r="IVB41" s="205"/>
      <c r="IVC41" s="24"/>
      <c r="IVF41" s="207"/>
      <c r="IVG41" s="207"/>
      <c r="IVH41" s="208"/>
      <c r="IVI41" s="80"/>
      <c r="IVJ41" s="209"/>
      <c r="IVK41" s="205"/>
      <c r="IVM41" s="207"/>
      <c r="IVN41" s="207"/>
      <c r="IVO41" s="208"/>
      <c r="IVP41" s="80"/>
      <c r="IVQ41" s="209"/>
      <c r="IVR41" s="207"/>
      <c r="IVS41" s="207"/>
      <c r="IVT41" s="77"/>
      <c r="IVU41" s="210"/>
      <c r="IVV41" s="207"/>
      <c r="IVW41" s="207"/>
      <c r="IVX41" s="211"/>
      <c r="IVY41" s="26"/>
      <c r="IVZ41" s="26"/>
      <c r="IWA41" s="26"/>
      <c r="IWB41" s="205"/>
      <c r="IWC41" s="24"/>
      <c r="IWD41" s="36"/>
      <c r="IWE41" s="24"/>
      <c r="IWF41" s="206"/>
      <c r="IWG41" s="205"/>
      <c r="IWH41" s="24"/>
      <c r="IWK41" s="207"/>
      <c r="IWL41" s="207"/>
      <c r="IWM41" s="208"/>
      <c r="IWN41" s="80"/>
      <c r="IWO41" s="209"/>
      <c r="IWP41" s="205"/>
      <c r="IWR41" s="207"/>
      <c r="IWS41" s="207"/>
      <c r="IWT41" s="208"/>
      <c r="IWU41" s="80"/>
      <c r="IWV41" s="209"/>
      <c r="IWW41" s="207"/>
      <c r="IWX41" s="207"/>
      <c r="IWY41" s="77"/>
      <c r="IWZ41" s="210"/>
      <c r="IXA41" s="207"/>
      <c r="IXB41" s="207"/>
      <c r="IXC41" s="211"/>
      <c r="IXD41" s="26"/>
      <c r="IXE41" s="26"/>
      <c r="IXF41" s="26"/>
      <c r="IXG41" s="205"/>
      <c r="IXH41" s="24"/>
      <c r="IXI41" s="36"/>
      <c r="IXJ41" s="24"/>
      <c r="IXK41" s="206"/>
      <c r="IXL41" s="205"/>
      <c r="IXM41" s="24"/>
      <c r="IXP41" s="207"/>
      <c r="IXQ41" s="207"/>
      <c r="IXR41" s="208"/>
      <c r="IXS41" s="80"/>
      <c r="IXT41" s="209"/>
      <c r="IXU41" s="205"/>
      <c r="IXW41" s="207"/>
      <c r="IXX41" s="207"/>
      <c r="IXY41" s="208"/>
      <c r="IXZ41" s="80"/>
      <c r="IYA41" s="209"/>
      <c r="IYB41" s="207"/>
      <c r="IYC41" s="207"/>
      <c r="IYD41" s="77"/>
      <c r="IYE41" s="210"/>
      <c r="IYF41" s="207"/>
      <c r="IYG41" s="207"/>
      <c r="IYH41" s="211"/>
      <c r="IYI41" s="26"/>
      <c r="IYJ41" s="26"/>
      <c r="IYK41" s="26"/>
      <c r="IYL41" s="205"/>
      <c r="IYM41" s="24"/>
      <c r="IYN41" s="36"/>
      <c r="IYO41" s="24"/>
      <c r="IYP41" s="206"/>
      <c r="IYQ41" s="205"/>
      <c r="IYR41" s="24"/>
      <c r="IYU41" s="207"/>
      <c r="IYV41" s="207"/>
      <c r="IYW41" s="208"/>
      <c r="IYX41" s="80"/>
      <c r="IYY41" s="209"/>
      <c r="IYZ41" s="205"/>
      <c r="IZB41" s="207"/>
      <c r="IZC41" s="207"/>
      <c r="IZD41" s="208"/>
      <c r="IZE41" s="80"/>
      <c r="IZF41" s="209"/>
      <c r="IZG41" s="207"/>
      <c r="IZH41" s="207"/>
      <c r="IZI41" s="77"/>
      <c r="IZJ41" s="210"/>
      <c r="IZK41" s="207"/>
      <c r="IZL41" s="207"/>
      <c r="IZM41" s="211"/>
      <c r="IZN41" s="26"/>
      <c r="IZO41" s="26"/>
      <c r="IZP41" s="26"/>
      <c r="IZQ41" s="205"/>
      <c r="IZR41" s="24"/>
      <c r="IZS41" s="36"/>
      <c r="IZT41" s="24"/>
      <c r="IZU41" s="206"/>
      <c r="IZV41" s="205"/>
      <c r="IZW41" s="24"/>
      <c r="IZZ41" s="207"/>
      <c r="JAA41" s="207"/>
      <c r="JAB41" s="208"/>
      <c r="JAC41" s="80"/>
      <c r="JAD41" s="209"/>
      <c r="JAE41" s="205"/>
      <c r="JAG41" s="207"/>
      <c r="JAH41" s="207"/>
      <c r="JAI41" s="208"/>
      <c r="JAJ41" s="80"/>
      <c r="JAK41" s="209"/>
      <c r="JAL41" s="207"/>
      <c r="JAM41" s="207"/>
      <c r="JAN41" s="77"/>
      <c r="JAO41" s="210"/>
      <c r="JAP41" s="207"/>
      <c r="JAQ41" s="207"/>
      <c r="JAR41" s="211"/>
      <c r="JAS41" s="26"/>
      <c r="JAT41" s="26"/>
      <c r="JAU41" s="26"/>
      <c r="JAV41" s="205"/>
      <c r="JAW41" s="24"/>
      <c r="JAX41" s="36"/>
      <c r="JAY41" s="24"/>
      <c r="JAZ41" s="206"/>
      <c r="JBA41" s="205"/>
      <c r="JBB41" s="24"/>
      <c r="JBE41" s="207"/>
      <c r="JBF41" s="207"/>
      <c r="JBG41" s="208"/>
      <c r="JBH41" s="80"/>
      <c r="JBI41" s="209"/>
      <c r="JBJ41" s="205"/>
      <c r="JBL41" s="207"/>
      <c r="JBM41" s="207"/>
      <c r="JBN41" s="208"/>
      <c r="JBO41" s="80"/>
      <c r="JBP41" s="209"/>
      <c r="JBQ41" s="207"/>
      <c r="JBR41" s="207"/>
      <c r="JBS41" s="77"/>
      <c r="JBT41" s="210"/>
      <c r="JBU41" s="207"/>
      <c r="JBV41" s="207"/>
      <c r="JBW41" s="211"/>
      <c r="JBX41" s="26"/>
      <c r="JBY41" s="26"/>
      <c r="JBZ41" s="26"/>
      <c r="JCA41" s="205"/>
      <c r="JCB41" s="24"/>
      <c r="JCC41" s="36"/>
      <c r="JCD41" s="24"/>
      <c r="JCE41" s="206"/>
      <c r="JCF41" s="205"/>
      <c r="JCG41" s="24"/>
      <c r="JCJ41" s="207"/>
      <c r="JCK41" s="207"/>
      <c r="JCL41" s="208"/>
      <c r="JCM41" s="80"/>
      <c r="JCN41" s="209"/>
      <c r="JCO41" s="205"/>
      <c r="JCQ41" s="207"/>
      <c r="JCR41" s="207"/>
      <c r="JCS41" s="208"/>
      <c r="JCT41" s="80"/>
      <c r="JCU41" s="209"/>
      <c r="JCV41" s="207"/>
      <c r="JCW41" s="207"/>
      <c r="JCX41" s="77"/>
      <c r="JCY41" s="210"/>
      <c r="JCZ41" s="207"/>
      <c r="JDA41" s="207"/>
      <c r="JDB41" s="211"/>
      <c r="JDC41" s="26"/>
      <c r="JDD41" s="26"/>
      <c r="JDE41" s="26"/>
      <c r="JDF41" s="205"/>
      <c r="JDG41" s="24"/>
      <c r="JDH41" s="36"/>
      <c r="JDI41" s="24"/>
      <c r="JDJ41" s="206"/>
      <c r="JDK41" s="205"/>
      <c r="JDL41" s="24"/>
      <c r="JDO41" s="207"/>
      <c r="JDP41" s="207"/>
      <c r="JDQ41" s="208"/>
      <c r="JDR41" s="80"/>
      <c r="JDS41" s="209"/>
      <c r="JDT41" s="205"/>
      <c r="JDV41" s="207"/>
      <c r="JDW41" s="207"/>
      <c r="JDX41" s="208"/>
      <c r="JDY41" s="80"/>
      <c r="JDZ41" s="209"/>
      <c r="JEA41" s="207"/>
      <c r="JEB41" s="207"/>
      <c r="JEC41" s="77"/>
      <c r="JED41" s="210"/>
      <c r="JEE41" s="207"/>
      <c r="JEF41" s="207"/>
      <c r="JEG41" s="211"/>
      <c r="JEH41" s="26"/>
      <c r="JEI41" s="26"/>
      <c r="JEJ41" s="26"/>
      <c r="JEK41" s="205"/>
      <c r="JEL41" s="24"/>
      <c r="JEM41" s="36"/>
      <c r="JEN41" s="24"/>
      <c r="JEO41" s="206"/>
      <c r="JEP41" s="205"/>
      <c r="JEQ41" s="24"/>
      <c r="JET41" s="207"/>
      <c r="JEU41" s="207"/>
      <c r="JEV41" s="208"/>
      <c r="JEW41" s="80"/>
      <c r="JEX41" s="209"/>
      <c r="JEY41" s="205"/>
      <c r="JFA41" s="207"/>
      <c r="JFB41" s="207"/>
      <c r="JFC41" s="208"/>
      <c r="JFD41" s="80"/>
      <c r="JFE41" s="209"/>
      <c r="JFF41" s="207"/>
      <c r="JFG41" s="207"/>
      <c r="JFH41" s="77"/>
      <c r="JFI41" s="210"/>
      <c r="JFJ41" s="207"/>
      <c r="JFK41" s="207"/>
      <c r="JFL41" s="211"/>
      <c r="JFM41" s="26"/>
      <c r="JFN41" s="26"/>
      <c r="JFO41" s="26"/>
      <c r="JFP41" s="205"/>
      <c r="JFQ41" s="24"/>
      <c r="JFR41" s="36"/>
      <c r="JFS41" s="24"/>
      <c r="JFT41" s="206"/>
      <c r="JFU41" s="205"/>
      <c r="JFV41" s="24"/>
      <c r="JFY41" s="207"/>
      <c r="JFZ41" s="207"/>
      <c r="JGA41" s="208"/>
      <c r="JGB41" s="80"/>
      <c r="JGC41" s="209"/>
      <c r="JGD41" s="205"/>
      <c r="JGF41" s="207"/>
      <c r="JGG41" s="207"/>
      <c r="JGH41" s="208"/>
      <c r="JGI41" s="80"/>
      <c r="JGJ41" s="209"/>
      <c r="JGK41" s="207"/>
      <c r="JGL41" s="207"/>
      <c r="JGM41" s="77"/>
      <c r="JGN41" s="210"/>
      <c r="JGO41" s="207"/>
      <c r="JGP41" s="207"/>
      <c r="JGQ41" s="211"/>
      <c r="JGR41" s="26"/>
      <c r="JGS41" s="26"/>
      <c r="JGT41" s="26"/>
      <c r="JGU41" s="205"/>
      <c r="JGV41" s="24"/>
      <c r="JGW41" s="36"/>
      <c r="JGX41" s="24"/>
      <c r="JGY41" s="206"/>
      <c r="JGZ41" s="205"/>
      <c r="JHA41" s="24"/>
      <c r="JHD41" s="207"/>
      <c r="JHE41" s="207"/>
      <c r="JHF41" s="208"/>
      <c r="JHG41" s="80"/>
      <c r="JHH41" s="209"/>
      <c r="JHI41" s="205"/>
      <c r="JHK41" s="207"/>
      <c r="JHL41" s="207"/>
      <c r="JHM41" s="208"/>
      <c r="JHN41" s="80"/>
      <c r="JHO41" s="209"/>
      <c r="JHP41" s="207"/>
      <c r="JHQ41" s="207"/>
      <c r="JHR41" s="77"/>
      <c r="JHS41" s="210"/>
      <c r="JHT41" s="207"/>
      <c r="JHU41" s="207"/>
      <c r="JHV41" s="211"/>
      <c r="JHW41" s="26"/>
      <c r="JHX41" s="26"/>
      <c r="JHY41" s="26"/>
      <c r="JHZ41" s="205"/>
      <c r="JIA41" s="24"/>
      <c r="JIB41" s="36"/>
      <c r="JIC41" s="24"/>
      <c r="JID41" s="206"/>
      <c r="JIE41" s="205"/>
      <c r="JIF41" s="24"/>
      <c r="JII41" s="207"/>
      <c r="JIJ41" s="207"/>
      <c r="JIK41" s="208"/>
      <c r="JIL41" s="80"/>
      <c r="JIM41" s="209"/>
      <c r="JIN41" s="205"/>
      <c r="JIP41" s="207"/>
      <c r="JIQ41" s="207"/>
      <c r="JIR41" s="208"/>
      <c r="JIS41" s="80"/>
      <c r="JIT41" s="209"/>
      <c r="JIU41" s="207"/>
      <c r="JIV41" s="207"/>
      <c r="JIW41" s="77"/>
      <c r="JIX41" s="210"/>
      <c r="JIY41" s="207"/>
      <c r="JIZ41" s="207"/>
      <c r="JJA41" s="211"/>
      <c r="JJB41" s="26"/>
      <c r="JJC41" s="26"/>
      <c r="JJD41" s="26"/>
      <c r="JJE41" s="205"/>
      <c r="JJF41" s="24"/>
      <c r="JJG41" s="36"/>
      <c r="JJH41" s="24"/>
      <c r="JJI41" s="206"/>
      <c r="JJJ41" s="205"/>
      <c r="JJK41" s="24"/>
      <c r="JJN41" s="207"/>
      <c r="JJO41" s="207"/>
      <c r="JJP41" s="208"/>
      <c r="JJQ41" s="80"/>
      <c r="JJR41" s="209"/>
      <c r="JJS41" s="205"/>
      <c r="JJU41" s="207"/>
      <c r="JJV41" s="207"/>
      <c r="JJW41" s="208"/>
      <c r="JJX41" s="80"/>
      <c r="JJY41" s="209"/>
      <c r="JJZ41" s="207"/>
      <c r="JKA41" s="207"/>
      <c r="JKB41" s="77"/>
      <c r="JKC41" s="210"/>
      <c r="JKD41" s="207"/>
      <c r="JKE41" s="207"/>
      <c r="JKF41" s="211"/>
      <c r="JKG41" s="26"/>
      <c r="JKH41" s="26"/>
      <c r="JKI41" s="26"/>
      <c r="JKJ41" s="205"/>
      <c r="JKK41" s="24"/>
      <c r="JKL41" s="36"/>
      <c r="JKM41" s="24"/>
      <c r="JKN41" s="206"/>
      <c r="JKO41" s="205"/>
      <c r="JKP41" s="24"/>
      <c r="JKS41" s="207"/>
      <c r="JKT41" s="207"/>
      <c r="JKU41" s="208"/>
      <c r="JKV41" s="80"/>
      <c r="JKW41" s="209"/>
      <c r="JKX41" s="205"/>
      <c r="JKZ41" s="207"/>
      <c r="JLA41" s="207"/>
      <c r="JLB41" s="208"/>
      <c r="JLC41" s="80"/>
      <c r="JLD41" s="209"/>
      <c r="JLE41" s="207"/>
      <c r="JLF41" s="207"/>
      <c r="JLG41" s="77"/>
      <c r="JLH41" s="210"/>
      <c r="JLI41" s="207"/>
      <c r="JLJ41" s="207"/>
      <c r="JLK41" s="211"/>
      <c r="JLL41" s="26"/>
      <c r="JLM41" s="26"/>
      <c r="JLN41" s="26"/>
      <c r="JLO41" s="205"/>
      <c r="JLP41" s="24"/>
      <c r="JLQ41" s="36"/>
      <c r="JLR41" s="24"/>
      <c r="JLS41" s="206"/>
      <c r="JLT41" s="205"/>
      <c r="JLU41" s="24"/>
      <c r="JLX41" s="207"/>
      <c r="JLY41" s="207"/>
      <c r="JLZ41" s="208"/>
      <c r="JMA41" s="80"/>
      <c r="JMB41" s="209"/>
      <c r="JMC41" s="205"/>
      <c r="JME41" s="207"/>
      <c r="JMF41" s="207"/>
      <c r="JMG41" s="208"/>
      <c r="JMH41" s="80"/>
      <c r="JMI41" s="209"/>
      <c r="JMJ41" s="207"/>
      <c r="JMK41" s="207"/>
      <c r="JML41" s="77"/>
      <c r="JMM41" s="210"/>
      <c r="JMN41" s="207"/>
      <c r="JMO41" s="207"/>
      <c r="JMP41" s="211"/>
      <c r="JMQ41" s="26"/>
      <c r="JMR41" s="26"/>
      <c r="JMS41" s="26"/>
      <c r="JMT41" s="205"/>
      <c r="JMU41" s="24"/>
      <c r="JMV41" s="36"/>
      <c r="JMW41" s="24"/>
      <c r="JMX41" s="206"/>
      <c r="JMY41" s="205"/>
      <c r="JMZ41" s="24"/>
      <c r="JNC41" s="207"/>
      <c r="JND41" s="207"/>
      <c r="JNE41" s="208"/>
      <c r="JNF41" s="80"/>
      <c r="JNG41" s="209"/>
      <c r="JNH41" s="205"/>
      <c r="JNJ41" s="207"/>
      <c r="JNK41" s="207"/>
      <c r="JNL41" s="208"/>
      <c r="JNM41" s="80"/>
      <c r="JNN41" s="209"/>
      <c r="JNO41" s="207"/>
      <c r="JNP41" s="207"/>
      <c r="JNQ41" s="77"/>
      <c r="JNR41" s="210"/>
      <c r="JNS41" s="207"/>
      <c r="JNT41" s="207"/>
      <c r="JNU41" s="211"/>
      <c r="JNV41" s="26"/>
      <c r="JNW41" s="26"/>
      <c r="JNX41" s="26"/>
      <c r="JNY41" s="205"/>
      <c r="JNZ41" s="24"/>
      <c r="JOA41" s="36"/>
      <c r="JOB41" s="24"/>
      <c r="JOC41" s="206"/>
      <c r="JOD41" s="205"/>
      <c r="JOE41" s="24"/>
      <c r="JOH41" s="207"/>
      <c r="JOI41" s="207"/>
      <c r="JOJ41" s="208"/>
      <c r="JOK41" s="80"/>
      <c r="JOL41" s="209"/>
      <c r="JOM41" s="205"/>
      <c r="JOO41" s="207"/>
      <c r="JOP41" s="207"/>
      <c r="JOQ41" s="208"/>
      <c r="JOR41" s="80"/>
      <c r="JOS41" s="209"/>
      <c r="JOT41" s="207"/>
      <c r="JOU41" s="207"/>
      <c r="JOV41" s="77"/>
      <c r="JOW41" s="210"/>
      <c r="JOX41" s="207"/>
      <c r="JOY41" s="207"/>
      <c r="JOZ41" s="211"/>
      <c r="JPA41" s="26"/>
      <c r="JPB41" s="26"/>
      <c r="JPC41" s="26"/>
      <c r="JPD41" s="205"/>
      <c r="JPE41" s="24"/>
      <c r="JPF41" s="36"/>
      <c r="JPG41" s="24"/>
      <c r="JPH41" s="206"/>
      <c r="JPI41" s="205"/>
      <c r="JPJ41" s="24"/>
      <c r="JPM41" s="207"/>
      <c r="JPN41" s="207"/>
      <c r="JPO41" s="208"/>
      <c r="JPP41" s="80"/>
      <c r="JPQ41" s="209"/>
      <c r="JPR41" s="205"/>
      <c r="JPT41" s="207"/>
      <c r="JPU41" s="207"/>
      <c r="JPV41" s="208"/>
      <c r="JPW41" s="80"/>
      <c r="JPX41" s="209"/>
      <c r="JPY41" s="207"/>
      <c r="JPZ41" s="207"/>
      <c r="JQA41" s="77"/>
      <c r="JQB41" s="210"/>
      <c r="JQC41" s="207"/>
      <c r="JQD41" s="207"/>
      <c r="JQE41" s="211"/>
      <c r="JQF41" s="26"/>
      <c r="JQG41" s="26"/>
      <c r="JQH41" s="26"/>
      <c r="JQI41" s="205"/>
      <c r="JQJ41" s="24"/>
      <c r="JQK41" s="36"/>
      <c r="JQL41" s="24"/>
      <c r="JQM41" s="206"/>
      <c r="JQN41" s="205"/>
      <c r="JQO41" s="24"/>
      <c r="JQR41" s="207"/>
      <c r="JQS41" s="207"/>
      <c r="JQT41" s="208"/>
      <c r="JQU41" s="80"/>
      <c r="JQV41" s="209"/>
      <c r="JQW41" s="205"/>
      <c r="JQY41" s="207"/>
      <c r="JQZ41" s="207"/>
      <c r="JRA41" s="208"/>
      <c r="JRB41" s="80"/>
      <c r="JRC41" s="209"/>
      <c r="JRD41" s="207"/>
      <c r="JRE41" s="207"/>
      <c r="JRF41" s="77"/>
      <c r="JRG41" s="210"/>
      <c r="JRH41" s="207"/>
      <c r="JRI41" s="207"/>
      <c r="JRJ41" s="211"/>
      <c r="JRK41" s="26"/>
      <c r="JRL41" s="26"/>
      <c r="JRM41" s="26"/>
      <c r="JRN41" s="205"/>
      <c r="JRO41" s="24"/>
      <c r="JRP41" s="36"/>
      <c r="JRQ41" s="24"/>
      <c r="JRR41" s="206"/>
      <c r="JRS41" s="205"/>
      <c r="JRT41" s="24"/>
      <c r="JRW41" s="207"/>
      <c r="JRX41" s="207"/>
      <c r="JRY41" s="208"/>
      <c r="JRZ41" s="80"/>
      <c r="JSA41" s="209"/>
      <c r="JSB41" s="205"/>
      <c r="JSD41" s="207"/>
      <c r="JSE41" s="207"/>
      <c r="JSF41" s="208"/>
      <c r="JSG41" s="80"/>
      <c r="JSH41" s="209"/>
      <c r="JSI41" s="207"/>
      <c r="JSJ41" s="207"/>
      <c r="JSK41" s="77"/>
      <c r="JSL41" s="210"/>
      <c r="JSM41" s="207"/>
      <c r="JSN41" s="207"/>
      <c r="JSO41" s="211"/>
      <c r="JSP41" s="26"/>
      <c r="JSQ41" s="26"/>
      <c r="JSR41" s="26"/>
      <c r="JSS41" s="205"/>
      <c r="JST41" s="24"/>
      <c r="JSU41" s="36"/>
      <c r="JSV41" s="24"/>
      <c r="JSW41" s="206"/>
      <c r="JSX41" s="205"/>
      <c r="JSY41" s="24"/>
      <c r="JTB41" s="207"/>
      <c r="JTC41" s="207"/>
      <c r="JTD41" s="208"/>
      <c r="JTE41" s="80"/>
      <c r="JTF41" s="209"/>
      <c r="JTG41" s="205"/>
      <c r="JTI41" s="207"/>
      <c r="JTJ41" s="207"/>
      <c r="JTK41" s="208"/>
      <c r="JTL41" s="80"/>
      <c r="JTM41" s="209"/>
      <c r="JTN41" s="207"/>
      <c r="JTO41" s="207"/>
      <c r="JTP41" s="77"/>
      <c r="JTQ41" s="210"/>
      <c r="JTR41" s="207"/>
      <c r="JTS41" s="207"/>
      <c r="JTT41" s="211"/>
      <c r="JTU41" s="26"/>
      <c r="JTV41" s="26"/>
      <c r="JTW41" s="26"/>
      <c r="JTX41" s="205"/>
      <c r="JTY41" s="24"/>
      <c r="JTZ41" s="36"/>
      <c r="JUA41" s="24"/>
      <c r="JUB41" s="206"/>
      <c r="JUC41" s="205"/>
      <c r="JUD41" s="24"/>
      <c r="JUG41" s="207"/>
      <c r="JUH41" s="207"/>
      <c r="JUI41" s="208"/>
      <c r="JUJ41" s="80"/>
      <c r="JUK41" s="209"/>
      <c r="JUL41" s="205"/>
      <c r="JUN41" s="207"/>
      <c r="JUO41" s="207"/>
      <c r="JUP41" s="208"/>
      <c r="JUQ41" s="80"/>
      <c r="JUR41" s="209"/>
      <c r="JUS41" s="207"/>
      <c r="JUT41" s="207"/>
      <c r="JUU41" s="77"/>
      <c r="JUV41" s="210"/>
      <c r="JUW41" s="207"/>
      <c r="JUX41" s="207"/>
      <c r="JUY41" s="211"/>
      <c r="JUZ41" s="26"/>
      <c r="JVA41" s="26"/>
      <c r="JVB41" s="26"/>
      <c r="JVC41" s="205"/>
      <c r="JVD41" s="24"/>
      <c r="JVE41" s="36"/>
      <c r="JVF41" s="24"/>
      <c r="JVG41" s="206"/>
      <c r="JVH41" s="205"/>
      <c r="JVI41" s="24"/>
      <c r="JVL41" s="207"/>
      <c r="JVM41" s="207"/>
      <c r="JVN41" s="208"/>
      <c r="JVO41" s="80"/>
      <c r="JVP41" s="209"/>
      <c r="JVQ41" s="205"/>
      <c r="JVS41" s="207"/>
      <c r="JVT41" s="207"/>
      <c r="JVU41" s="208"/>
      <c r="JVV41" s="80"/>
      <c r="JVW41" s="209"/>
      <c r="JVX41" s="207"/>
      <c r="JVY41" s="207"/>
      <c r="JVZ41" s="77"/>
      <c r="JWA41" s="210"/>
      <c r="JWB41" s="207"/>
      <c r="JWC41" s="207"/>
      <c r="JWD41" s="211"/>
      <c r="JWE41" s="26"/>
      <c r="JWF41" s="26"/>
      <c r="JWG41" s="26"/>
      <c r="JWH41" s="205"/>
      <c r="JWI41" s="24"/>
      <c r="JWJ41" s="36"/>
      <c r="JWK41" s="24"/>
      <c r="JWL41" s="206"/>
      <c r="JWM41" s="205"/>
      <c r="JWN41" s="24"/>
      <c r="JWQ41" s="207"/>
      <c r="JWR41" s="207"/>
      <c r="JWS41" s="208"/>
      <c r="JWT41" s="80"/>
      <c r="JWU41" s="209"/>
      <c r="JWV41" s="205"/>
      <c r="JWX41" s="207"/>
      <c r="JWY41" s="207"/>
      <c r="JWZ41" s="208"/>
      <c r="JXA41" s="80"/>
      <c r="JXB41" s="209"/>
      <c r="JXC41" s="207"/>
      <c r="JXD41" s="207"/>
      <c r="JXE41" s="77"/>
      <c r="JXF41" s="210"/>
      <c r="JXG41" s="207"/>
      <c r="JXH41" s="207"/>
      <c r="JXI41" s="211"/>
      <c r="JXJ41" s="26"/>
      <c r="JXK41" s="26"/>
      <c r="JXL41" s="26"/>
      <c r="JXM41" s="205"/>
      <c r="JXN41" s="24"/>
      <c r="JXO41" s="36"/>
      <c r="JXP41" s="24"/>
      <c r="JXQ41" s="206"/>
      <c r="JXR41" s="205"/>
      <c r="JXS41" s="24"/>
      <c r="JXV41" s="207"/>
      <c r="JXW41" s="207"/>
      <c r="JXX41" s="208"/>
      <c r="JXY41" s="80"/>
      <c r="JXZ41" s="209"/>
      <c r="JYA41" s="205"/>
      <c r="JYC41" s="207"/>
      <c r="JYD41" s="207"/>
      <c r="JYE41" s="208"/>
      <c r="JYF41" s="80"/>
      <c r="JYG41" s="209"/>
      <c r="JYH41" s="207"/>
      <c r="JYI41" s="207"/>
      <c r="JYJ41" s="77"/>
      <c r="JYK41" s="210"/>
      <c r="JYL41" s="207"/>
      <c r="JYM41" s="207"/>
      <c r="JYN41" s="211"/>
      <c r="JYO41" s="26"/>
      <c r="JYP41" s="26"/>
      <c r="JYQ41" s="26"/>
      <c r="JYR41" s="205"/>
      <c r="JYS41" s="24"/>
      <c r="JYT41" s="36"/>
      <c r="JYU41" s="24"/>
      <c r="JYV41" s="206"/>
      <c r="JYW41" s="205"/>
      <c r="JYX41" s="24"/>
      <c r="JZA41" s="207"/>
      <c r="JZB41" s="207"/>
      <c r="JZC41" s="208"/>
      <c r="JZD41" s="80"/>
      <c r="JZE41" s="209"/>
      <c r="JZF41" s="205"/>
      <c r="JZH41" s="207"/>
      <c r="JZI41" s="207"/>
      <c r="JZJ41" s="208"/>
      <c r="JZK41" s="80"/>
      <c r="JZL41" s="209"/>
      <c r="JZM41" s="207"/>
      <c r="JZN41" s="207"/>
      <c r="JZO41" s="77"/>
      <c r="JZP41" s="210"/>
      <c r="JZQ41" s="207"/>
      <c r="JZR41" s="207"/>
      <c r="JZS41" s="211"/>
      <c r="JZT41" s="26"/>
      <c r="JZU41" s="26"/>
      <c r="JZV41" s="26"/>
      <c r="JZW41" s="205"/>
      <c r="JZX41" s="24"/>
      <c r="JZY41" s="36"/>
      <c r="JZZ41" s="24"/>
      <c r="KAA41" s="206"/>
      <c r="KAB41" s="205"/>
      <c r="KAC41" s="24"/>
      <c r="KAF41" s="207"/>
      <c r="KAG41" s="207"/>
      <c r="KAH41" s="208"/>
      <c r="KAI41" s="80"/>
      <c r="KAJ41" s="209"/>
      <c r="KAK41" s="205"/>
      <c r="KAM41" s="207"/>
      <c r="KAN41" s="207"/>
      <c r="KAO41" s="208"/>
      <c r="KAP41" s="80"/>
      <c r="KAQ41" s="209"/>
      <c r="KAR41" s="207"/>
      <c r="KAS41" s="207"/>
      <c r="KAT41" s="77"/>
      <c r="KAU41" s="210"/>
      <c r="KAV41" s="207"/>
      <c r="KAW41" s="207"/>
      <c r="KAX41" s="211"/>
      <c r="KAY41" s="26"/>
      <c r="KAZ41" s="26"/>
      <c r="KBA41" s="26"/>
      <c r="KBB41" s="205"/>
      <c r="KBC41" s="24"/>
      <c r="KBD41" s="36"/>
      <c r="KBE41" s="24"/>
      <c r="KBF41" s="206"/>
      <c r="KBG41" s="205"/>
      <c r="KBH41" s="24"/>
      <c r="KBK41" s="207"/>
      <c r="KBL41" s="207"/>
      <c r="KBM41" s="208"/>
      <c r="KBN41" s="80"/>
      <c r="KBO41" s="209"/>
      <c r="KBP41" s="205"/>
      <c r="KBR41" s="207"/>
      <c r="KBS41" s="207"/>
      <c r="KBT41" s="208"/>
      <c r="KBU41" s="80"/>
      <c r="KBV41" s="209"/>
      <c r="KBW41" s="207"/>
      <c r="KBX41" s="207"/>
      <c r="KBY41" s="77"/>
      <c r="KBZ41" s="210"/>
      <c r="KCA41" s="207"/>
      <c r="KCB41" s="207"/>
      <c r="KCC41" s="211"/>
      <c r="KCD41" s="26"/>
      <c r="KCE41" s="26"/>
      <c r="KCF41" s="26"/>
      <c r="KCG41" s="205"/>
      <c r="KCH41" s="24"/>
      <c r="KCI41" s="36"/>
      <c r="KCJ41" s="24"/>
      <c r="KCK41" s="206"/>
      <c r="KCL41" s="205"/>
      <c r="KCM41" s="24"/>
      <c r="KCP41" s="207"/>
      <c r="KCQ41" s="207"/>
      <c r="KCR41" s="208"/>
      <c r="KCS41" s="80"/>
      <c r="KCT41" s="209"/>
      <c r="KCU41" s="205"/>
      <c r="KCW41" s="207"/>
      <c r="KCX41" s="207"/>
      <c r="KCY41" s="208"/>
      <c r="KCZ41" s="80"/>
      <c r="KDA41" s="209"/>
      <c r="KDB41" s="207"/>
      <c r="KDC41" s="207"/>
      <c r="KDD41" s="77"/>
      <c r="KDE41" s="210"/>
      <c r="KDF41" s="207"/>
      <c r="KDG41" s="207"/>
      <c r="KDH41" s="211"/>
      <c r="KDI41" s="26"/>
      <c r="KDJ41" s="26"/>
      <c r="KDK41" s="26"/>
      <c r="KDL41" s="205"/>
      <c r="KDM41" s="24"/>
      <c r="KDN41" s="36"/>
      <c r="KDO41" s="24"/>
      <c r="KDP41" s="206"/>
      <c r="KDQ41" s="205"/>
      <c r="KDR41" s="24"/>
      <c r="KDU41" s="207"/>
      <c r="KDV41" s="207"/>
      <c r="KDW41" s="208"/>
      <c r="KDX41" s="80"/>
      <c r="KDY41" s="209"/>
      <c r="KDZ41" s="205"/>
      <c r="KEB41" s="207"/>
      <c r="KEC41" s="207"/>
      <c r="KED41" s="208"/>
      <c r="KEE41" s="80"/>
      <c r="KEF41" s="209"/>
      <c r="KEG41" s="207"/>
      <c r="KEH41" s="207"/>
      <c r="KEI41" s="77"/>
      <c r="KEJ41" s="210"/>
      <c r="KEK41" s="207"/>
      <c r="KEL41" s="207"/>
      <c r="KEM41" s="211"/>
      <c r="KEN41" s="26"/>
      <c r="KEO41" s="26"/>
      <c r="KEP41" s="26"/>
      <c r="KEQ41" s="205"/>
      <c r="KER41" s="24"/>
      <c r="KES41" s="36"/>
      <c r="KET41" s="24"/>
      <c r="KEU41" s="206"/>
      <c r="KEV41" s="205"/>
      <c r="KEW41" s="24"/>
      <c r="KEZ41" s="207"/>
      <c r="KFA41" s="207"/>
      <c r="KFB41" s="208"/>
      <c r="KFC41" s="80"/>
      <c r="KFD41" s="209"/>
      <c r="KFE41" s="205"/>
      <c r="KFG41" s="207"/>
      <c r="KFH41" s="207"/>
      <c r="KFI41" s="208"/>
      <c r="KFJ41" s="80"/>
      <c r="KFK41" s="209"/>
      <c r="KFL41" s="207"/>
      <c r="KFM41" s="207"/>
      <c r="KFN41" s="77"/>
      <c r="KFO41" s="210"/>
      <c r="KFP41" s="207"/>
      <c r="KFQ41" s="207"/>
      <c r="KFR41" s="211"/>
      <c r="KFS41" s="26"/>
      <c r="KFT41" s="26"/>
      <c r="KFU41" s="26"/>
      <c r="KFV41" s="205"/>
      <c r="KFW41" s="24"/>
      <c r="KFX41" s="36"/>
      <c r="KFY41" s="24"/>
      <c r="KFZ41" s="206"/>
      <c r="KGA41" s="205"/>
      <c r="KGB41" s="24"/>
      <c r="KGE41" s="207"/>
      <c r="KGF41" s="207"/>
      <c r="KGG41" s="208"/>
      <c r="KGH41" s="80"/>
      <c r="KGI41" s="209"/>
      <c r="KGJ41" s="205"/>
      <c r="KGL41" s="207"/>
      <c r="KGM41" s="207"/>
      <c r="KGN41" s="208"/>
      <c r="KGO41" s="80"/>
      <c r="KGP41" s="209"/>
      <c r="KGQ41" s="207"/>
      <c r="KGR41" s="207"/>
      <c r="KGS41" s="77"/>
      <c r="KGT41" s="210"/>
      <c r="KGU41" s="207"/>
      <c r="KGV41" s="207"/>
      <c r="KGW41" s="211"/>
      <c r="KGX41" s="26"/>
      <c r="KGY41" s="26"/>
      <c r="KGZ41" s="26"/>
      <c r="KHA41" s="205"/>
      <c r="KHB41" s="24"/>
      <c r="KHC41" s="36"/>
      <c r="KHD41" s="24"/>
      <c r="KHE41" s="206"/>
      <c r="KHF41" s="205"/>
      <c r="KHG41" s="24"/>
      <c r="KHJ41" s="207"/>
      <c r="KHK41" s="207"/>
      <c r="KHL41" s="208"/>
      <c r="KHM41" s="80"/>
      <c r="KHN41" s="209"/>
      <c r="KHO41" s="205"/>
      <c r="KHQ41" s="207"/>
      <c r="KHR41" s="207"/>
      <c r="KHS41" s="208"/>
      <c r="KHT41" s="80"/>
      <c r="KHU41" s="209"/>
      <c r="KHV41" s="207"/>
      <c r="KHW41" s="207"/>
      <c r="KHX41" s="77"/>
      <c r="KHY41" s="210"/>
      <c r="KHZ41" s="207"/>
      <c r="KIA41" s="207"/>
      <c r="KIB41" s="211"/>
      <c r="KIC41" s="26"/>
      <c r="KID41" s="26"/>
      <c r="KIE41" s="26"/>
      <c r="KIF41" s="205"/>
      <c r="KIG41" s="24"/>
      <c r="KIH41" s="36"/>
      <c r="KII41" s="24"/>
      <c r="KIJ41" s="206"/>
      <c r="KIK41" s="205"/>
      <c r="KIL41" s="24"/>
      <c r="KIO41" s="207"/>
      <c r="KIP41" s="207"/>
      <c r="KIQ41" s="208"/>
      <c r="KIR41" s="80"/>
      <c r="KIS41" s="209"/>
      <c r="KIT41" s="205"/>
      <c r="KIV41" s="207"/>
      <c r="KIW41" s="207"/>
      <c r="KIX41" s="208"/>
      <c r="KIY41" s="80"/>
      <c r="KIZ41" s="209"/>
      <c r="KJA41" s="207"/>
      <c r="KJB41" s="207"/>
      <c r="KJC41" s="77"/>
      <c r="KJD41" s="210"/>
      <c r="KJE41" s="207"/>
      <c r="KJF41" s="207"/>
      <c r="KJG41" s="211"/>
      <c r="KJH41" s="26"/>
      <c r="KJI41" s="26"/>
      <c r="KJJ41" s="26"/>
      <c r="KJK41" s="205"/>
      <c r="KJL41" s="24"/>
      <c r="KJM41" s="36"/>
      <c r="KJN41" s="24"/>
      <c r="KJO41" s="206"/>
      <c r="KJP41" s="205"/>
      <c r="KJQ41" s="24"/>
      <c r="KJT41" s="207"/>
      <c r="KJU41" s="207"/>
      <c r="KJV41" s="208"/>
      <c r="KJW41" s="80"/>
      <c r="KJX41" s="209"/>
      <c r="KJY41" s="205"/>
      <c r="KKA41" s="207"/>
      <c r="KKB41" s="207"/>
      <c r="KKC41" s="208"/>
      <c r="KKD41" s="80"/>
      <c r="KKE41" s="209"/>
      <c r="KKF41" s="207"/>
      <c r="KKG41" s="207"/>
      <c r="KKH41" s="77"/>
      <c r="KKI41" s="210"/>
      <c r="KKJ41" s="207"/>
      <c r="KKK41" s="207"/>
      <c r="KKL41" s="211"/>
      <c r="KKM41" s="26"/>
      <c r="KKN41" s="26"/>
      <c r="KKO41" s="26"/>
      <c r="KKP41" s="205"/>
      <c r="KKQ41" s="24"/>
      <c r="KKR41" s="36"/>
      <c r="KKS41" s="24"/>
      <c r="KKT41" s="206"/>
      <c r="KKU41" s="205"/>
      <c r="KKV41" s="24"/>
      <c r="KKY41" s="207"/>
      <c r="KKZ41" s="207"/>
      <c r="KLA41" s="208"/>
      <c r="KLB41" s="80"/>
      <c r="KLC41" s="209"/>
      <c r="KLD41" s="205"/>
      <c r="KLF41" s="207"/>
      <c r="KLG41" s="207"/>
      <c r="KLH41" s="208"/>
      <c r="KLI41" s="80"/>
      <c r="KLJ41" s="209"/>
      <c r="KLK41" s="207"/>
      <c r="KLL41" s="207"/>
      <c r="KLM41" s="77"/>
      <c r="KLN41" s="210"/>
      <c r="KLO41" s="207"/>
      <c r="KLP41" s="207"/>
      <c r="KLQ41" s="211"/>
      <c r="KLR41" s="26"/>
      <c r="KLS41" s="26"/>
      <c r="KLT41" s="26"/>
      <c r="KLU41" s="205"/>
      <c r="KLV41" s="24"/>
      <c r="KLW41" s="36"/>
      <c r="KLX41" s="24"/>
      <c r="KLY41" s="206"/>
      <c r="KLZ41" s="205"/>
      <c r="KMA41" s="24"/>
      <c r="KMD41" s="207"/>
      <c r="KME41" s="207"/>
      <c r="KMF41" s="208"/>
      <c r="KMG41" s="80"/>
      <c r="KMH41" s="209"/>
      <c r="KMI41" s="205"/>
      <c r="KMK41" s="207"/>
      <c r="KML41" s="207"/>
      <c r="KMM41" s="208"/>
      <c r="KMN41" s="80"/>
      <c r="KMO41" s="209"/>
      <c r="KMP41" s="207"/>
      <c r="KMQ41" s="207"/>
      <c r="KMR41" s="77"/>
      <c r="KMS41" s="210"/>
      <c r="KMT41" s="207"/>
      <c r="KMU41" s="207"/>
      <c r="KMV41" s="211"/>
      <c r="KMW41" s="26"/>
      <c r="KMX41" s="26"/>
      <c r="KMY41" s="26"/>
      <c r="KMZ41" s="205"/>
      <c r="KNA41" s="24"/>
      <c r="KNB41" s="36"/>
      <c r="KNC41" s="24"/>
      <c r="KND41" s="206"/>
      <c r="KNE41" s="205"/>
      <c r="KNF41" s="24"/>
      <c r="KNI41" s="207"/>
      <c r="KNJ41" s="207"/>
      <c r="KNK41" s="208"/>
      <c r="KNL41" s="80"/>
      <c r="KNM41" s="209"/>
      <c r="KNN41" s="205"/>
      <c r="KNP41" s="207"/>
      <c r="KNQ41" s="207"/>
      <c r="KNR41" s="208"/>
      <c r="KNS41" s="80"/>
      <c r="KNT41" s="209"/>
      <c r="KNU41" s="207"/>
      <c r="KNV41" s="207"/>
      <c r="KNW41" s="77"/>
      <c r="KNX41" s="210"/>
      <c r="KNY41" s="207"/>
      <c r="KNZ41" s="207"/>
      <c r="KOA41" s="211"/>
      <c r="KOB41" s="26"/>
      <c r="KOC41" s="26"/>
      <c r="KOD41" s="26"/>
      <c r="KOE41" s="205"/>
      <c r="KOF41" s="24"/>
      <c r="KOG41" s="36"/>
      <c r="KOH41" s="24"/>
      <c r="KOI41" s="206"/>
      <c r="KOJ41" s="205"/>
      <c r="KOK41" s="24"/>
      <c r="KON41" s="207"/>
      <c r="KOO41" s="207"/>
      <c r="KOP41" s="208"/>
      <c r="KOQ41" s="80"/>
      <c r="KOR41" s="209"/>
      <c r="KOS41" s="205"/>
      <c r="KOU41" s="207"/>
      <c r="KOV41" s="207"/>
      <c r="KOW41" s="208"/>
      <c r="KOX41" s="80"/>
      <c r="KOY41" s="209"/>
      <c r="KOZ41" s="207"/>
      <c r="KPA41" s="207"/>
      <c r="KPB41" s="77"/>
      <c r="KPC41" s="210"/>
      <c r="KPD41" s="207"/>
      <c r="KPE41" s="207"/>
      <c r="KPF41" s="211"/>
      <c r="KPG41" s="26"/>
      <c r="KPH41" s="26"/>
      <c r="KPI41" s="26"/>
      <c r="KPJ41" s="205"/>
      <c r="KPK41" s="24"/>
      <c r="KPL41" s="36"/>
      <c r="KPM41" s="24"/>
      <c r="KPN41" s="206"/>
      <c r="KPO41" s="205"/>
      <c r="KPP41" s="24"/>
      <c r="KPS41" s="207"/>
      <c r="KPT41" s="207"/>
      <c r="KPU41" s="208"/>
      <c r="KPV41" s="80"/>
      <c r="KPW41" s="209"/>
      <c r="KPX41" s="205"/>
      <c r="KPZ41" s="207"/>
      <c r="KQA41" s="207"/>
      <c r="KQB41" s="208"/>
      <c r="KQC41" s="80"/>
      <c r="KQD41" s="209"/>
      <c r="KQE41" s="207"/>
      <c r="KQF41" s="207"/>
      <c r="KQG41" s="77"/>
      <c r="KQH41" s="210"/>
      <c r="KQI41" s="207"/>
      <c r="KQJ41" s="207"/>
      <c r="KQK41" s="211"/>
      <c r="KQL41" s="26"/>
      <c r="KQM41" s="26"/>
      <c r="KQN41" s="26"/>
      <c r="KQO41" s="205"/>
      <c r="KQP41" s="24"/>
      <c r="KQQ41" s="36"/>
      <c r="KQR41" s="24"/>
      <c r="KQS41" s="206"/>
      <c r="KQT41" s="205"/>
      <c r="KQU41" s="24"/>
      <c r="KQX41" s="207"/>
      <c r="KQY41" s="207"/>
      <c r="KQZ41" s="208"/>
      <c r="KRA41" s="80"/>
      <c r="KRB41" s="209"/>
      <c r="KRC41" s="205"/>
      <c r="KRE41" s="207"/>
      <c r="KRF41" s="207"/>
      <c r="KRG41" s="208"/>
      <c r="KRH41" s="80"/>
      <c r="KRI41" s="209"/>
      <c r="KRJ41" s="207"/>
      <c r="KRK41" s="207"/>
      <c r="KRL41" s="77"/>
      <c r="KRM41" s="210"/>
      <c r="KRN41" s="207"/>
      <c r="KRO41" s="207"/>
      <c r="KRP41" s="211"/>
      <c r="KRQ41" s="26"/>
      <c r="KRR41" s="26"/>
      <c r="KRS41" s="26"/>
      <c r="KRT41" s="205"/>
      <c r="KRU41" s="24"/>
      <c r="KRV41" s="36"/>
      <c r="KRW41" s="24"/>
      <c r="KRX41" s="206"/>
      <c r="KRY41" s="205"/>
      <c r="KRZ41" s="24"/>
      <c r="KSC41" s="207"/>
      <c r="KSD41" s="207"/>
      <c r="KSE41" s="208"/>
      <c r="KSF41" s="80"/>
      <c r="KSG41" s="209"/>
      <c r="KSH41" s="205"/>
      <c r="KSJ41" s="207"/>
      <c r="KSK41" s="207"/>
      <c r="KSL41" s="208"/>
      <c r="KSM41" s="80"/>
      <c r="KSN41" s="209"/>
      <c r="KSO41" s="207"/>
      <c r="KSP41" s="207"/>
      <c r="KSQ41" s="77"/>
      <c r="KSR41" s="210"/>
      <c r="KSS41" s="207"/>
      <c r="KST41" s="207"/>
      <c r="KSU41" s="211"/>
      <c r="KSV41" s="26"/>
      <c r="KSW41" s="26"/>
      <c r="KSX41" s="26"/>
      <c r="KSY41" s="205"/>
      <c r="KSZ41" s="24"/>
      <c r="KTA41" s="36"/>
      <c r="KTB41" s="24"/>
      <c r="KTC41" s="206"/>
      <c r="KTD41" s="205"/>
      <c r="KTE41" s="24"/>
      <c r="KTH41" s="207"/>
      <c r="KTI41" s="207"/>
      <c r="KTJ41" s="208"/>
      <c r="KTK41" s="80"/>
      <c r="KTL41" s="209"/>
      <c r="KTM41" s="205"/>
      <c r="KTO41" s="207"/>
      <c r="KTP41" s="207"/>
      <c r="KTQ41" s="208"/>
      <c r="KTR41" s="80"/>
      <c r="KTS41" s="209"/>
      <c r="KTT41" s="207"/>
      <c r="KTU41" s="207"/>
      <c r="KTV41" s="77"/>
      <c r="KTW41" s="210"/>
      <c r="KTX41" s="207"/>
      <c r="KTY41" s="207"/>
      <c r="KTZ41" s="211"/>
      <c r="KUA41" s="26"/>
      <c r="KUB41" s="26"/>
      <c r="KUC41" s="26"/>
      <c r="KUD41" s="205"/>
      <c r="KUE41" s="24"/>
      <c r="KUF41" s="36"/>
      <c r="KUG41" s="24"/>
      <c r="KUH41" s="206"/>
      <c r="KUI41" s="205"/>
      <c r="KUJ41" s="24"/>
      <c r="KUM41" s="207"/>
      <c r="KUN41" s="207"/>
      <c r="KUO41" s="208"/>
      <c r="KUP41" s="80"/>
      <c r="KUQ41" s="209"/>
      <c r="KUR41" s="205"/>
      <c r="KUT41" s="207"/>
      <c r="KUU41" s="207"/>
      <c r="KUV41" s="208"/>
      <c r="KUW41" s="80"/>
      <c r="KUX41" s="209"/>
      <c r="KUY41" s="207"/>
      <c r="KUZ41" s="207"/>
      <c r="KVA41" s="77"/>
      <c r="KVB41" s="210"/>
      <c r="KVC41" s="207"/>
      <c r="KVD41" s="207"/>
      <c r="KVE41" s="211"/>
      <c r="KVF41" s="26"/>
      <c r="KVG41" s="26"/>
      <c r="KVH41" s="26"/>
      <c r="KVI41" s="205"/>
      <c r="KVJ41" s="24"/>
      <c r="KVK41" s="36"/>
      <c r="KVL41" s="24"/>
      <c r="KVM41" s="206"/>
      <c r="KVN41" s="205"/>
      <c r="KVO41" s="24"/>
      <c r="KVR41" s="207"/>
      <c r="KVS41" s="207"/>
      <c r="KVT41" s="208"/>
      <c r="KVU41" s="80"/>
      <c r="KVV41" s="209"/>
      <c r="KVW41" s="205"/>
      <c r="KVY41" s="207"/>
      <c r="KVZ41" s="207"/>
      <c r="KWA41" s="208"/>
      <c r="KWB41" s="80"/>
      <c r="KWC41" s="209"/>
      <c r="KWD41" s="207"/>
      <c r="KWE41" s="207"/>
      <c r="KWF41" s="77"/>
      <c r="KWG41" s="210"/>
      <c r="KWH41" s="207"/>
      <c r="KWI41" s="207"/>
      <c r="KWJ41" s="211"/>
      <c r="KWK41" s="26"/>
      <c r="KWL41" s="26"/>
      <c r="KWM41" s="26"/>
      <c r="KWN41" s="205"/>
      <c r="KWO41" s="24"/>
      <c r="KWP41" s="36"/>
      <c r="KWQ41" s="24"/>
      <c r="KWR41" s="206"/>
      <c r="KWS41" s="205"/>
      <c r="KWT41" s="24"/>
      <c r="KWW41" s="207"/>
      <c r="KWX41" s="207"/>
      <c r="KWY41" s="208"/>
      <c r="KWZ41" s="80"/>
      <c r="KXA41" s="209"/>
      <c r="KXB41" s="205"/>
      <c r="KXD41" s="207"/>
      <c r="KXE41" s="207"/>
      <c r="KXF41" s="208"/>
      <c r="KXG41" s="80"/>
      <c r="KXH41" s="209"/>
      <c r="KXI41" s="207"/>
      <c r="KXJ41" s="207"/>
      <c r="KXK41" s="77"/>
      <c r="KXL41" s="210"/>
      <c r="KXM41" s="207"/>
      <c r="KXN41" s="207"/>
      <c r="KXO41" s="211"/>
      <c r="KXP41" s="26"/>
      <c r="KXQ41" s="26"/>
      <c r="KXR41" s="26"/>
      <c r="KXS41" s="205"/>
      <c r="KXT41" s="24"/>
      <c r="KXU41" s="36"/>
      <c r="KXV41" s="24"/>
      <c r="KXW41" s="206"/>
      <c r="KXX41" s="205"/>
      <c r="KXY41" s="24"/>
      <c r="KYB41" s="207"/>
      <c r="KYC41" s="207"/>
      <c r="KYD41" s="208"/>
      <c r="KYE41" s="80"/>
      <c r="KYF41" s="209"/>
      <c r="KYG41" s="205"/>
      <c r="KYI41" s="207"/>
      <c r="KYJ41" s="207"/>
      <c r="KYK41" s="208"/>
      <c r="KYL41" s="80"/>
      <c r="KYM41" s="209"/>
      <c r="KYN41" s="207"/>
      <c r="KYO41" s="207"/>
      <c r="KYP41" s="77"/>
      <c r="KYQ41" s="210"/>
      <c r="KYR41" s="207"/>
      <c r="KYS41" s="207"/>
      <c r="KYT41" s="211"/>
      <c r="KYU41" s="26"/>
      <c r="KYV41" s="26"/>
      <c r="KYW41" s="26"/>
      <c r="KYX41" s="205"/>
      <c r="KYY41" s="24"/>
      <c r="KYZ41" s="36"/>
      <c r="KZA41" s="24"/>
      <c r="KZB41" s="206"/>
      <c r="KZC41" s="205"/>
      <c r="KZD41" s="24"/>
      <c r="KZG41" s="207"/>
      <c r="KZH41" s="207"/>
      <c r="KZI41" s="208"/>
      <c r="KZJ41" s="80"/>
      <c r="KZK41" s="209"/>
      <c r="KZL41" s="205"/>
      <c r="KZN41" s="207"/>
      <c r="KZO41" s="207"/>
      <c r="KZP41" s="208"/>
      <c r="KZQ41" s="80"/>
      <c r="KZR41" s="209"/>
      <c r="KZS41" s="207"/>
      <c r="KZT41" s="207"/>
      <c r="KZU41" s="77"/>
      <c r="KZV41" s="210"/>
      <c r="KZW41" s="207"/>
      <c r="KZX41" s="207"/>
      <c r="KZY41" s="211"/>
      <c r="KZZ41" s="26"/>
      <c r="LAA41" s="26"/>
      <c r="LAB41" s="26"/>
      <c r="LAC41" s="205"/>
      <c r="LAD41" s="24"/>
      <c r="LAE41" s="36"/>
      <c r="LAF41" s="24"/>
      <c r="LAG41" s="206"/>
      <c r="LAH41" s="205"/>
      <c r="LAI41" s="24"/>
      <c r="LAL41" s="207"/>
      <c r="LAM41" s="207"/>
      <c r="LAN41" s="208"/>
      <c r="LAO41" s="80"/>
      <c r="LAP41" s="209"/>
      <c r="LAQ41" s="205"/>
      <c r="LAS41" s="207"/>
      <c r="LAT41" s="207"/>
      <c r="LAU41" s="208"/>
      <c r="LAV41" s="80"/>
      <c r="LAW41" s="209"/>
      <c r="LAX41" s="207"/>
      <c r="LAY41" s="207"/>
      <c r="LAZ41" s="77"/>
      <c r="LBA41" s="210"/>
      <c r="LBB41" s="207"/>
      <c r="LBC41" s="207"/>
      <c r="LBD41" s="211"/>
      <c r="LBE41" s="26"/>
      <c r="LBF41" s="26"/>
      <c r="LBG41" s="26"/>
      <c r="LBH41" s="205"/>
      <c r="LBI41" s="24"/>
      <c r="LBJ41" s="36"/>
      <c r="LBK41" s="24"/>
      <c r="LBL41" s="206"/>
      <c r="LBM41" s="205"/>
      <c r="LBN41" s="24"/>
      <c r="LBQ41" s="207"/>
      <c r="LBR41" s="207"/>
      <c r="LBS41" s="208"/>
      <c r="LBT41" s="80"/>
      <c r="LBU41" s="209"/>
      <c r="LBV41" s="205"/>
      <c r="LBX41" s="207"/>
      <c r="LBY41" s="207"/>
      <c r="LBZ41" s="208"/>
      <c r="LCA41" s="80"/>
      <c r="LCB41" s="209"/>
      <c r="LCC41" s="207"/>
      <c r="LCD41" s="207"/>
      <c r="LCE41" s="77"/>
      <c r="LCF41" s="210"/>
      <c r="LCG41" s="207"/>
      <c r="LCH41" s="207"/>
      <c r="LCI41" s="211"/>
      <c r="LCJ41" s="26"/>
      <c r="LCK41" s="26"/>
      <c r="LCL41" s="26"/>
      <c r="LCM41" s="205"/>
      <c r="LCN41" s="24"/>
      <c r="LCO41" s="36"/>
      <c r="LCP41" s="24"/>
      <c r="LCQ41" s="206"/>
      <c r="LCR41" s="205"/>
      <c r="LCS41" s="24"/>
      <c r="LCV41" s="207"/>
      <c r="LCW41" s="207"/>
      <c r="LCX41" s="208"/>
      <c r="LCY41" s="80"/>
      <c r="LCZ41" s="209"/>
      <c r="LDA41" s="205"/>
      <c r="LDC41" s="207"/>
      <c r="LDD41" s="207"/>
      <c r="LDE41" s="208"/>
      <c r="LDF41" s="80"/>
      <c r="LDG41" s="209"/>
      <c r="LDH41" s="207"/>
      <c r="LDI41" s="207"/>
      <c r="LDJ41" s="77"/>
      <c r="LDK41" s="210"/>
      <c r="LDL41" s="207"/>
      <c r="LDM41" s="207"/>
      <c r="LDN41" s="211"/>
      <c r="LDO41" s="26"/>
      <c r="LDP41" s="26"/>
      <c r="LDQ41" s="26"/>
      <c r="LDR41" s="205"/>
      <c r="LDS41" s="24"/>
      <c r="LDT41" s="36"/>
      <c r="LDU41" s="24"/>
      <c r="LDV41" s="206"/>
      <c r="LDW41" s="205"/>
      <c r="LDX41" s="24"/>
      <c r="LEA41" s="207"/>
      <c r="LEB41" s="207"/>
      <c r="LEC41" s="208"/>
      <c r="LED41" s="80"/>
      <c r="LEE41" s="209"/>
      <c r="LEF41" s="205"/>
      <c r="LEH41" s="207"/>
      <c r="LEI41" s="207"/>
      <c r="LEJ41" s="208"/>
      <c r="LEK41" s="80"/>
      <c r="LEL41" s="209"/>
      <c r="LEM41" s="207"/>
      <c r="LEN41" s="207"/>
      <c r="LEO41" s="77"/>
      <c r="LEP41" s="210"/>
      <c r="LEQ41" s="207"/>
      <c r="LER41" s="207"/>
      <c r="LES41" s="211"/>
      <c r="LET41" s="26"/>
      <c r="LEU41" s="26"/>
      <c r="LEV41" s="26"/>
      <c r="LEW41" s="205"/>
      <c r="LEX41" s="24"/>
      <c r="LEY41" s="36"/>
      <c r="LEZ41" s="24"/>
      <c r="LFA41" s="206"/>
      <c r="LFB41" s="205"/>
      <c r="LFC41" s="24"/>
      <c r="LFF41" s="207"/>
      <c r="LFG41" s="207"/>
      <c r="LFH41" s="208"/>
      <c r="LFI41" s="80"/>
      <c r="LFJ41" s="209"/>
      <c r="LFK41" s="205"/>
      <c r="LFM41" s="207"/>
      <c r="LFN41" s="207"/>
      <c r="LFO41" s="208"/>
      <c r="LFP41" s="80"/>
      <c r="LFQ41" s="209"/>
      <c r="LFR41" s="207"/>
      <c r="LFS41" s="207"/>
      <c r="LFT41" s="77"/>
      <c r="LFU41" s="210"/>
      <c r="LFV41" s="207"/>
      <c r="LFW41" s="207"/>
      <c r="LFX41" s="211"/>
      <c r="LFY41" s="26"/>
      <c r="LFZ41" s="26"/>
      <c r="LGA41" s="26"/>
      <c r="LGB41" s="205"/>
      <c r="LGC41" s="24"/>
      <c r="LGD41" s="36"/>
      <c r="LGE41" s="24"/>
      <c r="LGF41" s="206"/>
      <c r="LGG41" s="205"/>
      <c r="LGH41" s="24"/>
      <c r="LGK41" s="207"/>
      <c r="LGL41" s="207"/>
      <c r="LGM41" s="208"/>
      <c r="LGN41" s="80"/>
      <c r="LGO41" s="209"/>
      <c r="LGP41" s="205"/>
      <c r="LGR41" s="207"/>
      <c r="LGS41" s="207"/>
      <c r="LGT41" s="208"/>
      <c r="LGU41" s="80"/>
      <c r="LGV41" s="209"/>
      <c r="LGW41" s="207"/>
      <c r="LGX41" s="207"/>
      <c r="LGY41" s="77"/>
      <c r="LGZ41" s="210"/>
      <c r="LHA41" s="207"/>
      <c r="LHB41" s="207"/>
      <c r="LHC41" s="211"/>
      <c r="LHD41" s="26"/>
      <c r="LHE41" s="26"/>
      <c r="LHF41" s="26"/>
      <c r="LHG41" s="205"/>
      <c r="LHH41" s="24"/>
      <c r="LHI41" s="36"/>
      <c r="LHJ41" s="24"/>
      <c r="LHK41" s="206"/>
      <c r="LHL41" s="205"/>
      <c r="LHM41" s="24"/>
      <c r="LHP41" s="207"/>
      <c r="LHQ41" s="207"/>
      <c r="LHR41" s="208"/>
      <c r="LHS41" s="80"/>
      <c r="LHT41" s="209"/>
      <c r="LHU41" s="205"/>
      <c r="LHW41" s="207"/>
      <c r="LHX41" s="207"/>
      <c r="LHY41" s="208"/>
      <c r="LHZ41" s="80"/>
      <c r="LIA41" s="209"/>
      <c r="LIB41" s="207"/>
      <c r="LIC41" s="207"/>
      <c r="LID41" s="77"/>
      <c r="LIE41" s="210"/>
      <c r="LIF41" s="207"/>
      <c r="LIG41" s="207"/>
      <c r="LIH41" s="211"/>
      <c r="LII41" s="26"/>
      <c r="LIJ41" s="26"/>
      <c r="LIK41" s="26"/>
      <c r="LIL41" s="205"/>
      <c r="LIM41" s="24"/>
      <c r="LIN41" s="36"/>
      <c r="LIO41" s="24"/>
      <c r="LIP41" s="206"/>
      <c r="LIQ41" s="205"/>
      <c r="LIR41" s="24"/>
      <c r="LIU41" s="207"/>
      <c r="LIV41" s="207"/>
      <c r="LIW41" s="208"/>
      <c r="LIX41" s="80"/>
      <c r="LIY41" s="209"/>
      <c r="LIZ41" s="205"/>
      <c r="LJB41" s="207"/>
      <c r="LJC41" s="207"/>
      <c r="LJD41" s="208"/>
      <c r="LJE41" s="80"/>
      <c r="LJF41" s="209"/>
      <c r="LJG41" s="207"/>
      <c r="LJH41" s="207"/>
      <c r="LJI41" s="77"/>
      <c r="LJJ41" s="210"/>
      <c r="LJK41" s="207"/>
      <c r="LJL41" s="207"/>
      <c r="LJM41" s="211"/>
      <c r="LJN41" s="26"/>
      <c r="LJO41" s="26"/>
      <c r="LJP41" s="26"/>
      <c r="LJQ41" s="205"/>
      <c r="LJR41" s="24"/>
      <c r="LJS41" s="36"/>
      <c r="LJT41" s="24"/>
      <c r="LJU41" s="206"/>
      <c r="LJV41" s="205"/>
      <c r="LJW41" s="24"/>
      <c r="LJZ41" s="207"/>
      <c r="LKA41" s="207"/>
      <c r="LKB41" s="208"/>
      <c r="LKC41" s="80"/>
      <c r="LKD41" s="209"/>
      <c r="LKE41" s="205"/>
      <c r="LKG41" s="207"/>
      <c r="LKH41" s="207"/>
      <c r="LKI41" s="208"/>
      <c r="LKJ41" s="80"/>
      <c r="LKK41" s="209"/>
      <c r="LKL41" s="207"/>
      <c r="LKM41" s="207"/>
      <c r="LKN41" s="77"/>
      <c r="LKO41" s="210"/>
      <c r="LKP41" s="207"/>
      <c r="LKQ41" s="207"/>
      <c r="LKR41" s="211"/>
      <c r="LKS41" s="26"/>
      <c r="LKT41" s="26"/>
      <c r="LKU41" s="26"/>
      <c r="LKV41" s="205"/>
      <c r="LKW41" s="24"/>
      <c r="LKX41" s="36"/>
      <c r="LKY41" s="24"/>
      <c r="LKZ41" s="206"/>
      <c r="LLA41" s="205"/>
      <c r="LLB41" s="24"/>
      <c r="LLE41" s="207"/>
      <c r="LLF41" s="207"/>
      <c r="LLG41" s="208"/>
      <c r="LLH41" s="80"/>
      <c r="LLI41" s="209"/>
      <c r="LLJ41" s="205"/>
      <c r="LLL41" s="207"/>
      <c r="LLM41" s="207"/>
      <c r="LLN41" s="208"/>
      <c r="LLO41" s="80"/>
      <c r="LLP41" s="209"/>
      <c r="LLQ41" s="207"/>
      <c r="LLR41" s="207"/>
      <c r="LLS41" s="77"/>
      <c r="LLT41" s="210"/>
      <c r="LLU41" s="207"/>
      <c r="LLV41" s="207"/>
      <c r="LLW41" s="211"/>
      <c r="LLX41" s="26"/>
      <c r="LLY41" s="26"/>
      <c r="LLZ41" s="26"/>
      <c r="LMA41" s="205"/>
      <c r="LMB41" s="24"/>
      <c r="LMC41" s="36"/>
      <c r="LMD41" s="24"/>
      <c r="LME41" s="206"/>
      <c r="LMF41" s="205"/>
      <c r="LMG41" s="24"/>
      <c r="LMJ41" s="207"/>
      <c r="LMK41" s="207"/>
      <c r="LML41" s="208"/>
      <c r="LMM41" s="80"/>
      <c r="LMN41" s="209"/>
      <c r="LMO41" s="205"/>
      <c r="LMQ41" s="207"/>
      <c r="LMR41" s="207"/>
      <c r="LMS41" s="208"/>
      <c r="LMT41" s="80"/>
      <c r="LMU41" s="209"/>
      <c r="LMV41" s="207"/>
      <c r="LMW41" s="207"/>
      <c r="LMX41" s="77"/>
      <c r="LMY41" s="210"/>
      <c r="LMZ41" s="207"/>
      <c r="LNA41" s="207"/>
      <c r="LNB41" s="211"/>
      <c r="LNC41" s="26"/>
      <c r="LND41" s="26"/>
      <c r="LNE41" s="26"/>
      <c r="LNF41" s="205"/>
      <c r="LNG41" s="24"/>
      <c r="LNH41" s="36"/>
      <c r="LNI41" s="24"/>
      <c r="LNJ41" s="206"/>
      <c r="LNK41" s="205"/>
      <c r="LNL41" s="24"/>
      <c r="LNO41" s="207"/>
      <c r="LNP41" s="207"/>
      <c r="LNQ41" s="208"/>
      <c r="LNR41" s="80"/>
      <c r="LNS41" s="209"/>
      <c r="LNT41" s="205"/>
      <c r="LNV41" s="207"/>
      <c r="LNW41" s="207"/>
      <c r="LNX41" s="208"/>
      <c r="LNY41" s="80"/>
      <c r="LNZ41" s="209"/>
      <c r="LOA41" s="207"/>
      <c r="LOB41" s="207"/>
      <c r="LOC41" s="77"/>
      <c r="LOD41" s="210"/>
      <c r="LOE41" s="207"/>
      <c r="LOF41" s="207"/>
      <c r="LOG41" s="211"/>
      <c r="LOH41" s="26"/>
      <c r="LOI41" s="26"/>
      <c r="LOJ41" s="26"/>
      <c r="LOK41" s="205"/>
      <c r="LOL41" s="24"/>
      <c r="LOM41" s="36"/>
      <c r="LON41" s="24"/>
      <c r="LOO41" s="206"/>
      <c r="LOP41" s="205"/>
      <c r="LOQ41" s="24"/>
      <c r="LOT41" s="207"/>
      <c r="LOU41" s="207"/>
      <c r="LOV41" s="208"/>
      <c r="LOW41" s="80"/>
      <c r="LOX41" s="209"/>
      <c r="LOY41" s="205"/>
      <c r="LPA41" s="207"/>
      <c r="LPB41" s="207"/>
      <c r="LPC41" s="208"/>
      <c r="LPD41" s="80"/>
      <c r="LPE41" s="209"/>
      <c r="LPF41" s="207"/>
      <c r="LPG41" s="207"/>
      <c r="LPH41" s="77"/>
      <c r="LPI41" s="210"/>
      <c r="LPJ41" s="207"/>
      <c r="LPK41" s="207"/>
      <c r="LPL41" s="211"/>
      <c r="LPM41" s="26"/>
      <c r="LPN41" s="26"/>
      <c r="LPO41" s="26"/>
      <c r="LPP41" s="205"/>
      <c r="LPQ41" s="24"/>
      <c r="LPR41" s="36"/>
      <c r="LPS41" s="24"/>
      <c r="LPT41" s="206"/>
      <c r="LPU41" s="205"/>
      <c r="LPV41" s="24"/>
      <c r="LPY41" s="207"/>
      <c r="LPZ41" s="207"/>
      <c r="LQA41" s="208"/>
      <c r="LQB41" s="80"/>
      <c r="LQC41" s="209"/>
      <c r="LQD41" s="205"/>
      <c r="LQF41" s="207"/>
      <c r="LQG41" s="207"/>
      <c r="LQH41" s="208"/>
      <c r="LQI41" s="80"/>
      <c r="LQJ41" s="209"/>
      <c r="LQK41" s="207"/>
      <c r="LQL41" s="207"/>
      <c r="LQM41" s="77"/>
      <c r="LQN41" s="210"/>
      <c r="LQO41" s="207"/>
      <c r="LQP41" s="207"/>
      <c r="LQQ41" s="211"/>
      <c r="LQR41" s="26"/>
      <c r="LQS41" s="26"/>
      <c r="LQT41" s="26"/>
      <c r="LQU41" s="205"/>
      <c r="LQV41" s="24"/>
      <c r="LQW41" s="36"/>
      <c r="LQX41" s="24"/>
      <c r="LQY41" s="206"/>
      <c r="LQZ41" s="205"/>
      <c r="LRA41" s="24"/>
      <c r="LRD41" s="207"/>
      <c r="LRE41" s="207"/>
      <c r="LRF41" s="208"/>
      <c r="LRG41" s="80"/>
      <c r="LRH41" s="209"/>
      <c r="LRI41" s="205"/>
      <c r="LRK41" s="207"/>
      <c r="LRL41" s="207"/>
      <c r="LRM41" s="208"/>
      <c r="LRN41" s="80"/>
      <c r="LRO41" s="209"/>
      <c r="LRP41" s="207"/>
      <c r="LRQ41" s="207"/>
      <c r="LRR41" s="77"/>
      <c r="LRS41" s="210"/>
      <c r="LRT41" s="207"/>
      <c r="LRU41" s="207"/>
      <c r="LRV41" s="211"/>
      <c r="LRW41" s="26"/>
      <c r="LRX41" s="26"/>
      <c r="LRY41" s="26"/>
      <c r="LRZ41" s="205"/>
      <c r="LSA41" s="24"/>
      <c r="LSB41" s="36"/>
      <c r="LSC41" s="24"/>
      <c r="LSD41" s="206"/>
      <c r="LSE41" s="205"/>
      <c r="LSF41" s="24"/>
      <c r="LSI41" s="207"/>
      <c r="LSJ41" s="207"/>
      <c r="LSK41" s="208"/>
      <c r="LSL41" s="80"/>
      <c r="LSM41" s="209"/>
      <c r="LSN41" s="205"/>
      <c r="LSP41" s="207"/>
      <c r="LSQ41" s="207"/>
      <c r="LSR41" s="208"/>
      <c r="LSS41" s="80"/>
      <c r="LST41" s="209"/>
      <c r="LSU41" s="207"/>
      <c r="LSV41" s="207"/>
      <c r="LSW41" s="77"/>
      <c r="LSX41" s="210"/>
      <c r="LSY41" s="207"/>
      <c r="LSZ41" s="207"/>
      <c r="LTA41" s="211"/>
      <c r="LTB41" s="26"/>
      <c r="LTC41" s="26"/>
      <c r="LTD41" s="26"/>
      <c r="LTE41" s="205"/>
      <c r="LTF41" s="24"/>
      <c r="LTG41" s="36"/>
      <c r="LTH41" s="24"/>
      <c r="LTI41" s="206"/>
      <c r="LTJ41" s="205"/>
      <c r="LTK41" s="24"/>
      <c r="LTN41" s="207"/>
      <c r="LTO41" s="207"/>
      <c r="LTP41" s="208"/>
      <c r="LTQ41" s="80"/>
      <c r="LTR41" s="209"/>
      <c r="LTS41" s="205"/>
      <c r="LTU41" s="207"/>
      <c r="LTV41" s="207"/>
      <c r="LTW41" s="208"/>
      <c r="LTX41" s="80"/>
      <c r="LTY41" s="209"/>
      <c r="LTZ41" s="207"/>
      <c r="LUA41" s="207"/>
      <c r="LUB41" s="77"/>
      <c r="LUC41" s="210"/>
      <c r="LUD41" s="207"/>
      <c r="LUE41" s="207"/>
      <c r="LUF41" s="211"/>
      <c r="LUG41" s="26"/>
      <c r="LUH41" s="26"/>
      <c r="LUI41" s="26"/>
      <c r="LUJ41" s="205"/>
      <c r="LUK41" s="24"/>
      <c r="LUL41" s="36"/>
      <c r="LUM41" s="24"/>
      <c r="LUN41" s="206"/>
      <c r="LUO41" s="205"/>
      <c r="LUP41" s="24"/>
      <c r="LUS41" s="207"/>
      <c r="LUT41" s="207"/>
      <c r="LUU41" s="208"/>
      <c r="LUV41" s="80"/>
      <c r="LUW41" s="209"/>
      <c r="LUX41" s="205"/>
      <c r="LUZ41" s="207"/>
      <c r="LVA41" s="207"/>
      <c r="LVB41" s="208"/>
      <c r="LVC41" s="80"/>
      <c r="LVD41" s="209"/>
      <c r="LVE41" s="207"/>
      <c r="LVF41" s="207"/>
      <c r="LVG41" s="77"/>
      <c r="LVH41" s="210"/>
      <c r="LVI41" s="207"/>
      <c r="LVJ41" s="207"/>
      <c r="LVK41" s="211"/>
      <c r="LVL41" s="26"/>
      <c r="LVM41" s="26"/>
      <c r="LVN41" s="26"/>
      <c r="LVO41" s="205"/>
      <c r="LVP41" s="24"/>
      <c r="LVQ41" s="36"/>
      <c r="LVR41" s="24"/>
      <c r="LVS41" s="206"/>
      <c r="LVT41" s="205"/>
      <c r="LVU41" s="24"/>
      <c r="LVX41" s="207"/>
      <c r="LVY41" s="207"/>
      <c r="LVZ41" s="208"/>
      <c r="LWA41" s="80"/>
      <c r="LWB41" s="209"/>
      <c r="LWC41" s="205"/>
      <c r="LWE41" s="207"/>
      <c r="LWF41" s="207"/>
      <c r="LWG41" s="208"/>
      <c r="LWH41" s="80"/>
      <c r="LWI41" s="209"/>
      <c r="LWJ41" s="207"/>
      <c r="LWK41" s="207"/>
      <c r="LWL41" s="77"/>
      <c r="LWM41" s="210"/>
      <c r="LWN41" s="207"/>
      <c r="LWO41" s="207"/>
      <c r="LWP41" s="211"/>
      <c r="LWQ41" s="26"/>
      <c r="LWR41" s="26"/>
      <c r="LWS41" s="26"/>
      <c r="LWT41" s="205"/>
      <c r="LWU41" s="24"/>
      <c r="LWV41" s="36"/>
      <c r="LWW41" s="24"/>
      <c r="LWX41" s="206"/>
      <c r="LWY41" s="205"/>
      <c r="LWZ41" s="24"/>
      <c r="LXC41" s="207"/>
      <c r="LXD41" s="207"/>
      <c r="LXE41" s="208"/>
      <c r="LXF41" s="80"/>
      <c r="LXG41" s="209"/>
      <c r="LXH41" s="205"/>
      <c r="LXJ41" s="207"/>
      <c r="LXK41" s="207"/>
      <c r="LXL41" s="208"/>
      <c r="LXM41" s="80"/>
      <c r="LXN41" s="209"/>
      <c r="LXO41" s="207"/>
      <c r="LXP41" s="207"/>
      <c r="LXQ41" s="77"/>
      <c r="LXR41" s="210"/>
      <c r="LXS41" s="207"/>
      <c r="LXT41" s="207"/>
      <c r="LXU41" s="211"/>
      <c r="LXV41" s="26"/>
      <c r="LXW41" s="26"/>
      <c r="LXX41" s="26"/>
      <c r="LXY41" s="205"/>
      <c r="LXZ41" s="24"/>
      <c r="LYA41" s="36"/>
      <c r="LYB41" s="24"/>
      <c r="LYC41" s="206"/>
      <c r="LYD41" s="205"/>
      <c r="LYE41" s="24"/>
      <c r="LYH41" s="207"/>
      <c r="LYI41" s="207"/>
      <c r="LYJ41" s="208"/>
      <c r="LYK41" s="80"/>
      <c r="LYL41" s="209"/>
      <c r="LYM41" s="205"/>
      <c r="LYO41" s="207"/>
      <c r="LYP41" s="207"/>
      <c r="LYQ41" s="208"/>
      <c r="LYR41" s="80"/>
      <c r="LYS41" s="209"/>
      <c r="LYT41" s="207"/>
      <c r="LYU41" s="207"/>
      <c r="LYV41" s="77"/>
      <c r="LYW41" s="210"/>
      <c r="LYX41" s="207"/>
      <c r="LYY41" s="207"/>
      <c r="LYZ41" s="211"/>
      <c r="LZA41" s="26"/>
      <c r="LZB41" s="26"/>
      <c r="LZC41" s="26"/>
      <c r="LZD41" s="205"/>
      <c r="LZE41" s="24"/>
      <c r="LZF41" s="36"/>
      <c r="LZG41" s="24"/>
      <c r="LZH41" s="206"/>
      <c r="LZI41" s="205"/>
      <c r="LZJ41" s="24"/>
      <c r="LZM41" s="207"/>
      <c r="LZN41" s="207"/>
      <c r="LZO41" s="208"/>
      <c r="LZP41" s="80"/>
      <c r="LZQ41" s="209"/>
      <c r="LZR41" s="205"/>
      <c r="LZT41" s="207"/>
      <c r="LZU41" s="207"/>
      <c r="LZV41" s="208"/>
      <c r="LZW41" s="80"/>
      <c r="LZX41" s="209"/>
      <c r="LZY41" s="207"/>
      <c r="LZZ41" s="207"/>
      <c r="MAA41" s="77"/>
      <c r="MAB41" s="210"/>
      <c r="MAC41" s="207"/>
      <c r="MAD41" s="207"/>
      <c r="MAE41" s="211"/>
      <c r="MAF41" s="26"/>
      <c r="MAG41" s="26"/>
      <c r="MAH41" s="26"/>
      <c r="MAI41" s="205"/>
      <c r="MAJ41" s="24"/>
      <c r="MAK41" s="36"/>
      <c r="MAL41" s="24"/>
      <c r="MAM41" s="206"/>
      <c r="MAN41" s="205"/>
      <c r="MAO41" s="24"/>
      <c r="MAR41" s="207"/>
      <c r="MAS41" s="207"/>
      <c r="MAT41" s="208"/>
      <c r="MAU41" s="80"/>
      <c r="MAV41" s="209"/>
      <c r="MAW41" s="205"/>
      <c r="MAY41" s="207"/>
      <c r="MAZ41" s="207"/>
      <c r="MBA41" s="208"/>
      <c r="MBB41" s="80"/>
      <c r="MBC41" s="209"/>
      <c r="MBD41" s="207"/>
      <c r="MBE41" s="207"/>
      <c r="MBF41" s="77"/>
      <c r="MBG41" s="210"/>
      <c r="MBH41" s="207"/>
      <c r="MBI41" s="207"/>
      <c r="MBJ41" s="211"/>
      <c r="MBK41" s="26"/>
      <c r="MBL41" s="26"/>
      <c r="MBM41" s="26"/>
      <c r="MBN41" s="205"/>
      <c r="MBO41" s="24"/>
      <c r="MBP41" s="36"/>
      <c r="MBQ41" s="24"/>
      <c r="MBR41" s="206"/>
      <c r="MBS41" s="205"/>
      <c r="MBT41" s="24"/>
      <c r="MBW41" s="207"/>
      <c r="MBX41" s="207"/>
      <c r="MBY41" s="208"/>
      <c r="MBZ41" s="80"/>
      <c r="MCA41" s="209"/>
      <c r="MCB41" s="205"/>
      <c r="MCD41" s="207"/>
      <c r="MCE41" s="207"/>
      <c r="MCF41" s="208"/>
      <c r="MCG41" s="80"/>
      <c r="MCH41" s="209"/>
      <c r="MCI41" s="207"/>
      <c r="MCJ41" s="207"/>
      <c r="MCK41" s="77"/>
      <c r="MCL41" s="210"/>
      <c r="MCM41" s="207"/>
      <c r="MCN41" s="207"/>
      <c r="MCO41" s="211"/>
      <c r="MCP41" s="26"/>
      <c r="MCQ41" s="26"/>
      <c r="MCR41" s="26"/>
      <c r="MCS41" s="205"/>
      <c r="MCT41" s="24"/>
      <c r="MCU41" s="36"/>
      <c r="MCV41" s="24"/>
      <c r="MCW41" s="206"/>
      <c r="MCX41" s="205"/>
      <c r="MCY41" s="24"/>
      <c r="MDB41" s="207"/>
      <c r="MDC41" s="207"/>
      <c r="MDD41" s="208"/>
      <c r="MDE41" s="80"/>
      <c r="MDF41" s="209"/>
      <c r="MDG41" s="205"/>
      <c r="MDI41" s="207"/>
      <c r="MDJ41" s="207"/>
      <c r="MDK41" s="208"/>
      <c r="MDL41" s="80"/>
      <c r="MDM41" s="209"/>
      <c r="MDN41" s="207"/>
      <c r="MDO41" s="207"/>
      <c r="MDP41" s="77"/>
      <c r="MDQ41" s="210"/>
      <c r="MDR41" s="207"/>
      <c r="MDS41" s="207"/>
      <c r="MDT41" s="211"/>
      <c r="MDU41" s="26"/>
      <c r="MDV41" s="26"/>
      <c r="MDW41" s="26"/>
      <c r="MDX41" s="205"/>
      <c r="MDY41" s="24"/>
      <c r="MDZ41" s="36"/>
      <c r="MEA41" s="24"/>
      <c r="MEB41" s="206"/>
      <c r="MEC41" s="205"/>
      <c r="MED41" s="24"/>
      <c r="MEG41" s="207"/>
      <c r="MEH41" s="207"/>
      <c r="MEI41" s="208"/>
      <c r="MEJ41" s="80"/>
      <c r="MEK41" s="209"/>
      <c r="MEL41" s="205"/>
      <c r="MEN41" s="207"/>
      <c r="MEO41" s="207"/>
      <c r="MEP41" s="208"/>
      <c r="MEQ41" s="80"/>
      <c r="MER41" s="209"/>
      <c r="MES41" s="207"/>
      <c r="MET41" s="207"/>
      <c r="MEU41" s="77"/>
      <c r="MEV41" s="210"/>
      <c r="MEW41" s="207"/>
      <c r="MEX41" s="207"/>
      <c r="MEY41" s="211"/>
      <c r="MEZ41" s="26"/>
      <c r="MFA41" s="26"/>
      <c r="MFB41" s="26"/>
      <c r="MFC41" s="205"/>
      <c r="MFD41" s="24"/>
      <c r="MFE41" s="36"/>
      <c r="MFF41" s="24"/>
      <c r="MFG41" s="206"/>
      <c r="MFH41" s="205"/>
      <c r="MFI41" s="24"/>
      <c r="MFL41" s="207"/>
      <c r="MFM41" s="207"/>
      <c r="MFN41" s="208"/>
      <c r="MFO41" s="80"/>
      <c r="MFP41" s="209"/>
      <c r="MFQ41" s="205"/>
      <c r="MFS41" s="207"/>
      <c r="MFT41" s="207"/>
      <c r="MFU41" s="208"/>
      <c r="MFV41" s="80"/>
      <c r="MFW41" s="209"/>
      <c r="MFX41" s="207"/>
      <c r="MFY41" s="207"/>
      <c r="MFZ41" s="77"/>
      <c r="MGA41" s="210"/>
      <c r="MGB41" s="207"/>
      <c r="MGC41" s="207"/>
      <c r="MGD41" s="211"/>
      <c r="MGE41" s="26"/>
      <c r="MGF41" s="26"/>
      <c r="MGG41" s="26"/>
      <c r="MGH41" s="205"/>
      <c r="MGI41" s="24"/>
      <c r="MGJ41" s="36"/>
      <c r="MGK41" s="24"/>
      <c r="MGL41" s="206"/>
      <c r="MGM41" s="205"/>
      <c r="MGN41" s="24"/>
      <c r="MGQ41" s="207"/>
      <c r="MGR41" s="207"/>
      <c r="MGS41" s="208"/>
      <c r="MGT41" s="80"/>
      <c r="MGU41" s="209"/>
      <c r="MGV41" s="205"/>
      <c r="MGX41" s="207"/>
      <c r="MGY41" s="207"/>
      <c r="MGZ41" s="208"/>
      <c r="MHA41" s="80"/>
      <c r="MHB41" s="209"/>
      <c r="MHC41" s="207"/>
      <c r="MHD41" s="207"/>
      <c r="MHE41" s="77"/>
      <c r="MHF41" s="210"/>
      <c r="MHG41" s="207"/>
      <c r="MHH41" s="207"/>
      <c r="MHI41" s="211"/>
      <c r="MHJ41" s="26"/>
      <c r="MHK41" s="26"/>
      <c r="MHL41" s="26"/>
      <c r="MHM41" s="205"/>
      <c r="MHN41" s="24"/>
      <c r="MHO41" s="36"/>
      <c r="MHP41" s="24"/>
      <c r="MHQ41" s="206"/>
      <c r="MHR41" s="205"/>
      <c r="MHS41" s="24"/>
      <c r="MHV41" s="207"/>
      <c r="MHW41" s="207"/>
      <c r="MHX41" s="208"/>
      <c r="MHY41" s="80"/>
      <c r="MHZ41" s="209"/>
      <c r="MIA41" s="205"/>
      <c r="MIC41" s="207"/>
      <c r="MID41" s="207"/>
      <c r="MIE41" s="208"/>
      <c r="MIF41" s="80"/>
      <c r="MIG41" s="209"/>
      <c r="MIH41" s="207"/>
      <c r="MII41" s="207"/>
      <c r="MIJ41" s="77"/>
      <c r="MIK41" s="210"/>
      <c r="MIL41" s="207"/>
      <c r="MIM41" s="207"/>
      <c r="MIN41" s="211"/>
      <c r="MIO41" s="26"/>
      <c r="MIP41" s="26"/>
      <c r="MIQ41" s="26"/>
      <c r="MIR41" s="205"/>
      <c r="MIS41" s="24"/>
      <c r="MIT41" s="36"/>
      <c r="MIU41" s="24"/>
      <c r="MIV41" s="206"/>
      <c r="MIW41" s="205"/>
      <c r="MIX41" s="24"/>
      <c r="MJA41" s="207"/>
      <c r="MJB41" s="207"/>
      <c r="MJC41" s="208"/>
      <c r="MJD41" s="80"/>
      <c r="MJE41" s="209"/>
      <c r="MJF41" s="205"/>
      <c r="MJH41" s="207"/>
      <c r="MJI41" s="207"/>
      <c r="MJJ41" s="208"/>
      <c r="MJK41" s="80"/>
      <c r="MJL41" s="209"/>
      <c r="MJM41" s="207"/>
      <c r="MJN41" s="207"/>
      <c r="MJO41" s="77"/>
      <c r="MJP41" s="210"/>
      <c r="MJQ41" s="207"/>
      <c r="MJR41" s="207"/>
      <c r="MJS41" s="211"/>
      <c r="MJT41" s="26"/>
      <c r="MJU41" s="26"/>
      <c r="MJV41" s="26"/>
      <c r="MJW41" s="205"/>
      <c r="MJX41" s="24"/>
      <c r="MJY41" s="36"/>
      <c r="MJZ41" s="24"/>
      <c r="MKA41" s="206"/>
      <c r="MKB41" s="205"/>
      <c r="MKC41" s="24"/>
      <c r="MKF41" s="207"/>
      <c r="MKG41" s="207"/>
      <c r="MKH41" s="208"/>
      <c r="MKI41" s="80"/>
      <c r="MKJ41" s="209"/>
      <c r="MKK41" s="205"/>
      <c r="MKM41" s="207"/>
      <c r="MKN41" s="207"/>
      <c r="MKO41" s="208"/>
      <c r="MKP41" s="80"/>
      <c r="MKQ41" s="209"/>
      <c r="MKR41" s="207"/>
      <c r="MKS41" s="207"/>
      <c r="MKT41" s="77"/>
      <c r="MKU41" s="210"/>
      <c r="MKV41" s="207"/>
      <c r="MKW41" s="207"/>
      <c r="MKX41" s="211"/>
      <c r="MKY41" s="26"/>
      <c r="MKZ41" s="26"/>
      <c r="MLA41" s="26"/>
      <c r="MLB41" s="205"/>
      <c r="MLC41" s="24"/>
      <c r="MLD41" s="36"/>
      <c r="MLE41" s="24"/>
      <c r="MLF41" s="206"/>
      <c r="MLG41" s="205"/>
      <c r="MLH41" s="24"/>
      <c r="MLK41" s="207"/>
      <c r="MLL41" s="207"/>
      <c r="MLM41" s="208"/>
      <c r="MLN41" s="80"/>
      <c r="MLO41" s="209"/>
      <c r="MLP41" s="205"/>
      <c r="MLR41" s="207"/>
      <c r="MLS41" s="207"/>
      <c r="MLT41" s="208"/>
      <c r="MLU41" s="80"/>
      <c r="MLV41" s="209"/>
      <c r="MLW41" s="207"/>
      <c r="MLX41" s="207"/>
      <c r="MLY41" s="77"/>
      <c r="MLZ41" s="210"/>
      <c r="MMA41" s="207"/>
      <c r="MMB41" s="207"/>
      <c r="MMC41" s="211"/>
      <c r="MMD41" s="26"/>
      <c r="MME41" s="26"/>
      <c r="MMF41" s="26"/>
      <c r="MMG41" s="205"/>
      <c r="MMH41" s="24"/>
      <c r="MMI41" s="36"/>
      <c r="MMJ41" s="24"/>
      <c r="MMK41" s="206"/>
      <c r="MML41" s="205"/>
      <c r="MMM41" s="24"/>
      <c r="MMP41" s="207"/>
      <c r="MMQ41" s="207"/>
      <c r="MMR41" s="208"/>
      <c r="MMS41" s="80"/>
      <c r="MMT41" s="209"/>
      <c r="MMU41" s="205"/>
      <c r="MMW41" s="207"/>
      <c r="MMX41" s="207"/>
      <c r="MMY41" s="208"/>
      <c r="MMZ41" s="80"/>
      <c r="MNA41" s="209"/>
      <c r="MNB41" s="207"/>
      <c r="MNC41" s="207"/>
      <c r="MND41" s="77"/>
      <c r="MNE41" s="210"/>
      <c r="MNF41" s="207"/>
      <c r="MNG41" s="207"/>
      <c r="MNH41" s="211"/>
      <c r="MNI41" s="26"/>
      <c r="MNJ41" s="26"/>
      <c r="MNK41" s="26"/>
      <c r="MNL41" s="205"/>
      <c r="MNM41" s="24"/>
      <c r="MNN41" s="36"/>
      <c r="MNO41" s="24"/>
      <c r="MNP41" s="206"/>
      <c r="MNQ41" s="205"/>
      <c r="MNR41" s="24"/>
      <c r="MNU41" s="207"/>
      <c r="MNV41" s="207"/>
      <c r="MNW41" s="208"/>
      <c r="MNX41" s="80"/>
      <c r="MNY41" s="209"/>
      <c r="MNZ41" s="205"/>
      <c r="MOB41" s="207"/>
      <c r="MOC41" s="207"/>
      <c r="MOD41" s="208"/>
      <c r="MOE41" s="80"/>
      <c r="MOF41" s="209"/>
      <c r="MOG41" s="207"/>
      <c r="MOH41" s="207"/>
      <c r="MOI41" s="77"/>
      <c r="MOJ41" s="210"/>
      <c r="MOK41" s="207"/>
      <c r="MOL41" s="207"/>
      <c r="MOM41" s="211"/>
      <c r="MON41" s="26"/>
      <c r="MOO41" s="26"/>
      <c r="MOP41" s="26"/>
      <c r="MOQ41" s="205"/>
      <c r="MOR41" s="24"/>
      <c r="MOS41" s="36"/>
      <c r="MOT41" s="24"/>
      <c r="MOU41" s="206"/>
      <c r="MOV41" s="205"/>
      <c r="MOW41" s="24"/>
      <c r="MOZ41" s="207"/>
      <c r="MPA41" s="207"/>
      <c r="MPB41" s="208"/>
      <c r="MPC41" s="80"/>
      <c r="MPD41" s="209"/>
      <c r="MPE41" s="205"/>
      <c r="MPG41" s="207"/>
      <c r="MPH41" s="207"/>
      <c r="MPI41" s="208"/>
      <c r="MPJ41" s="80"/>
      <c r="MPK41" s="209"/>
      <c r="MPL41" s="207"/>
      <c r="MPM41" s="207"/>
      <c r="MPN41" s="77"/>
      <c r="MPO41" s="210"/>
      <c r="MPP41" s="207"/>
      <c r="MPQ41" s="207"/>
      <c r="MPR41" s="211"/>
      <c r="MPS41" s="26"/>
      <c r="MPT41" s="26"/>
      <c r="MPU41" s="26"/>
      <c r="MPV41" s="205"/>
      <c r="MPW41" s="24"/>
      <c r="MPX41" s="36"/>
      <c r="MPY41" s="24"/>
      <c r="MPZ41" s="206"/>
      <c r="MQA41" s="205"/>
      <c r="MQB41" s="24"/>
      <c r="MQE41" s="207"/>
      <c r="MQF41" s="207"/>
      <c r="MQG41" s="208"/>
      <c r="MQH41" s="80"/>
      <c r="MQI41" s="209"/>
      <c r="MQJ41" s="205"/>
      <c r="MQL41" s="207"/>
      <c r="MQM41" s="207"/>
      <c r="MQN41" s="208"/>
      <c r="MQO41" s="80"/>
      <c r="MQP41" s="209"/>
      <c r="MQQ41" s="207"/>
      <c r="MQR41" s="207"/>
      <c r="MQS41" s="77"/>
      <c r="MQT41" s="210"/>
      <c r="MQU41" s="207"/>
      <c r="MQV41" s="207"/>
      <c r="MQW41" s="211"/>
      <c r="MQX41" s="26"/>
      <c r="MQY41" s="26"/>
      <c r="MQZ41" s="26"/>
      <c r="MRA41" s="205"/>
      <c r="MRB41" s="24"/>
      <c r="MRC41" s="36"/>
      <c r="MRD41" s="24"/>
      <c r="MRE41" s="206"/>
      <c r="MRF41" s="205"/>
      <c r="MRG41" s="24"/>
      <c r="MRJ41" s="207"/>
      <c r="MRK41" s="207"/>
      <c r="MRL41" s="208"/>
      <c r="MRM41" s="80"/>
      <c r="MRN41" s="209"/>
      <c r="MRO41" s="205"/>
      <c r="MRQ41" s="207"/>
      <c r="MRR41" s="207"/>
      <c r="MRS41" s="208"/>
      <c r="MRT41" s="80"/>
      <c r="MRU41" s="209"/>
      <c r="MRV41" s="207"/>
      <c r="MRW41" s="207"/>
      <c r="MRX41" s="77"/>
      <c r="MRY41" s="210"/>
      <c r="MRZ41" s="207"/>
      <c r="MSA41" s="207"/>
      <c r="MSB41" s="211"/>
      <c r="MSC41" s="26"/>
      <c r="MSD41" s="26"/>
      <c r="MSE41" s="26"/>
      <c r="MSF41" s="205"/>
      <c r="MSG41" s="24"/>
      <c r="MSH41" s="36"/>
      <c r="MSI41" s="24"/>
      <c r="MSJ41" s="206"/>
      <c r="MSK41" s="205"/>
      <c r="MSL41" s="24"/>
      <c r="MSO41" s="207"/>
      <c r="MSP41" s="207"/>
      <c r="MSQ41" s="208"/>
      <c r="MSR41" s="80"/>
      <c r="MSS41" s="209"/>
      <c r="MST41" s="205"/>
      <c r="MSV41" s="207"/>
      <c r="MSW41" s="207"/>
      <c r="MSX41" s="208"/>
      <c r="MSY41" s="80"/>
      <c r="MSZ41" s="209"/>
      <c r="MTA41" s="207"/>
      <c r="MTB41" s="207"/>
      <c r="MTC41" s="77"/>
      <c r="MTD41" s="210"/>
      <c r="MTE41" s="207"/>
      <c r="MTF41" s="207"/>
      <c r="MTG41" s="211"/>
      <c r="MTH41" s="26"/>
      <c r="MTI41" s="26"/>
      <c r="MTJ41" s="26"/>
      <c r="MTK41" s="205"/>
      <c r="MTL41" s="24"/>
      <c r="MTM41" s="36"/>
      <c r="MTN41" s="24"/>
      <c r="MTO41" s="206"/>
      <c r="MTP41" s="205"/>
      <c r="MTQ41" s="24"/>
      <c r="MTT41" s="207"/>
      <c r="MTU41" s="207"/>
      <c r="MTV41" s="208"/>
      <c r="MTW41" s="80"/>
      <c r="MTX41" s="209"/>
      <c r="MTY41" s="205"/>
      <c r="MUA41" s="207"/>
      <c r="MUB41" s="207"/>
      <c r="MUC41" s="208"/>
      <c r="MUD41" s="80"/>
      <c r="MUE41" s="209"/>
      <c r="MUF41" s="207"/>
      <c r="MUG41" s="207"/>
      <c r="MUH41" s="77"/>
      <c r="MUI41" s="210"/>
      <c r="MUJ41" s="207"/>
      <c r="MUK41" s="207"/>
      <c r="MUL41" s="211"/>
      <c r="MUM41" s="26"/>
      <c r="MUN41" s="26"/>
      <c r="MUO41" s="26"/>
      <c r="MUP41" s="205"/>
      <c r="MUQ41" s="24"/>
      <c r="MUR41" s="36"/>
      <c r="MUS41" s="24"/>
      <c r="MUT41" s="206"/>
      <c r="MUU41" s="205"/>
      <c r="MUV41" s="24"/>
      <c r="MUY41" s="207"/>
      <c r="MUZ41" s="207"/>
      <c r="MVA41" s="208"/>
      <c r="MVB41" s="80"/>
      <c r="MVC41" s="209"/>
      <c r="MVD41" s="205"/>
      <c r="MVF41" s="207"/>
      <c r="MVG41" s="207"/>
      <c r="MVH41" s="208"/>
      <c r="MVI41" s="80"/>
      <c r="MVJ41" s="209"/>
      <c r="MVK41" s="207"/>
      <c r="MVL41" s="207"/>
      <c r="MVM41" s="77"/>
      <c r="MVN41" s="210"/>
      <c r="MVO41" s="207"/>
      <c r="MVP41" s="207"/>
      <c r="MVQ41" s="211"/>
      <c r="MVR41" s="26"/>
      <c r="MVS41" s="26"/>
      <c r="MVT41" s="26"/>
      <c r="MVU41" s="205"/>
      <c r="MVV41" s="24"/>
      <c r="MVW41" s="36"/>
      <c r="MVX41" s="24"/>
      <c r="MVY41" s="206"/>
      <c r="MVZ41" s="205"/>
      <c r="MWA41" s="24"/>
      <c r="MWD41" s="207"/>
      <c r="MWE41" s="207"/>
      <c r="MWF41" s="208"/>
      <c r="MWG41" s="80"/>
      <c r="MWH41" s="209"/>
      <c r="MWI41" s="205"/>
      <c r="MWK41" s="207"/>
      <c r="MWL41" s="207"/>
      <c r="MWM41" s="208"/>
      <c r="MWN41" s="80"/>
      <c r="MWO41" s="209"/>
      <c r="MWP41" s="207"/>
      <c r="MWQ41" s="207"/>
      <c r="MWR41" s="77"/>
      <c r="MWS41" s="210"/>
      <c r="MWT41" s="207"/>
      <c r="MWU41" s="207"/>
      <c r="MWV41" s="211"/>
      <c r="MWW41" s="26"/>
      <c r="MWX41" s="26"/>
      <c r="MWY41" s="26"/>
      <c r="MWZ41" s="205"/>
      <c r="MXA41" s="24"/>
      <c r="MXB41" s="36"/>
      <c r="MXC41" s="24"/>
      <c r="MXD41" s="206"/>
      <c r="MXE41" s="205"/>
      <c r="MXF41" s="24"/>
      <c r="MXI41" s="207"/>
      <c r="MXJ41" s="207"/>
      <c r="MXK41" s="208"/>
      <c r="MXL41" s="80"/>
      <c r="MXM41" s="209"/>
      <c r="MXN41" s="205"/>
      <c r="MXP41" s="207"/>
      <c r="MXQ41" s="207"/>
      <c r="MXR41" s="208"/>
      <c r="MXS41" s="80"/>
      <c r="MXT41" s="209"/>
      <c r="MXU41" s="207"/>
      <c r="MXV41" s="207"/>
      <c r="MXW41" s="77"/>
      <c r="MXX41" s="210"/>
      <c r="MXY41" s="207"/>
      <c r="MXZ41" s="207"/>
      <c r="MYA41" s="211"/>
      <c r="MYB41" s="26"/>
      <c r="MYC41" s="26"/>
      <c r="MYD41" s="26"/>
      <c r="MYE41" s="205"/>
      <c r="MYF41" s="24"/>
      <c r="MYG41" s="36"/>
      <c r="MYH41" s="24"/>
      <c r="MYI41" s="206"/>
      <c r="MYJ41" s="205"/>
      <c r="MYK41" s="24"/>
      <c r="MYN41" s="207"/>
      <c r="MYO41" s="207"/>
      <c r="MYP41" s="208"/>
      <c r="MYQ41" s="80"/>
      <c r="MYR41" s="209"/>
      <c r="MYS41" s="205"/>
      <c r="MYU41" s="207"/>
      <c r="MYV41" s="207"/>
      <c r="MYW41" s="208"/>
      <c r="MYX41" s="80"/>
      <c r="MYY41" s="209"/>
      <c r="MYZ41" s="207"/>
      <c r="MZA41" s="207"/>
      <c r="MZB41" s="77"/>
      <c r="MZC41" s="210"/>
      <c r="MZD41" s="207"/>
      <c r="MZE41" s="207"/>
      <c r="MZF41" s="211"/>
      <c r="MZG41" s="26"/>
      <c r="MZH41" s="26"/>
      <c r="MZI41" s="26"/>
      <c r="MZJ41" s="205"/>
      <c r="MZK41" s="24"/>
      <c r="MZL41" s="36"/>
      <c r="MZM41" s="24"/>
      <c r="MZN41" s="206"/>
      <c r="MZO41" s="205"/>
      <c r="MZP41" s="24"/>
      <c r="MZS41" s="207"/>
      <c r="MZT41" s="207"/>
      <c r="MZU41" s="208"/>
      <c r="MZV41" s="80"/>
      <c r="MZW41" s="209"/>
      <c r="MZX41" s="205"/>
      <c r="MZZ41" s="207"/>
      <c r="NAA41" s="207"/>
      <c r="NAB41" s="208"/>
      <c r="NAC41" s="80"/>
      <c r="NAD41" s="209"/>
      <c r="NAE41" s="207"/>
      <c r="NAF41" s="207"/>
      <c r="NAG41" s="77"/>
      <c r="NAH41" s="210"/>
      <c r="NAI41" s="207"/>
      <c r="NAJ41" s="207"/>
      <c r="NAK41" s="211"/>
      <c r="NAL41" s="26"/>
      <c r="NAM41" s="26"/>
      <c r="NAN41" s="26"/>
      <c r="NAO41" s="205"/>
      <c r="NAP41" s="24"/>
      <c r="NAQ41" s="36"/>
      <c r="NAR41" s="24"/>
      <c r="NAS41" s="206"/>
      <c r="NAT41" s="205"/>
      <c r="NAU41" s="24"/>
      <c r="NAX41" s="207"/>
      <c r="NAY41" s="207"/>
      <c r="NAZ41" s="208"/>
      <c r="NBA41" s="80"/>
      <c r="NBB41" s="209"/>
      <c r="NBC41" s="205"/>
      <c r="NBE41" s="207"/>
      <c r="NBF41" s="207"/>
      <c r="NBG41" s="208"/>
      <c r="NBH41" s="80"/>
      <c r="NBI41" s="209"/>
      <c r="NBJ41" s="207"/>
      <c r="NBK41" s="207"/>
      <c r="NBL41" s="77"/>
      <c r="NBM41" s="210"/>
      <c r="NBN41" s="207"/>
      <c r="NBO41" s="207"/>
      <c r="NBP41" s="211"/>
      <c r="NBQ41" s="26"/>
      <c r="NBR41" s="26"/>
      <c r="NBS41" s="26"/>
      <c r="NBT41" s="205"/>
      <c r="NBU41" s="24"/>
      <c r="NBV41" s="36"/>
      <c r="NBW41" s="24"/>
      <c r="NBX41" s="206"/>
      <c r="NBY41" s="205"/>
      <c r="NBZ41" s="24"/>
      <c r="NCC41" s="207"/>
      <c r="NCD41" s="207"/>
      <c r="NCE41" s="208"/>
      <c r="NCF41" s="80"/>
      <c r="NCG41" s="209"/>
      <c r="NCH41" s="205"/>
      <c r="NCJ41" s="207"/>
      <c r="NCK41" s="207"/>
      <c r="NCL41" s="208"/>
      <c r="NCM41" s="80"/>
      <c r="NCN41" s="209"/>
      <c r="NCO41" s="207"/>
      <c r="NCP41" s="207"/>
      <c r="NCQ41" s="77"/>
      <c r="NCR41" s="210"/>
      <c r="NCS41" s="207"/>
      <c r="NCT41" s="207"/>
      <c r="NCU41" s="211"/>
      <c r="NCV41" s="26"/>
      <c r="NCW41" s="26"/>
      <c r="NCX41" s="26"/>
      <c r="NCY41" s="205"/>
      <c r="NCZ41" s="24"/>
      <c r="NDA41" s="36"/>
      <c r="NDB41" s="24"/>
      <c r="NDC41" s="206"/>
      <c r="NDD41" s="205"/>
      <c r="NDE41" s="24"/>
      <c r="NDH41" s="207"/>
      <c r="NDI41" s="207"/>
      <c r="NDJ41" s="208"/>
      <c r="NDK41" s="80"/>
      <c r="NDL41" s="209"/>
      <c r="NDM41" s="205"/>
      <c r="NDO41" s="207"/>
      <c r="NDP41" s="207"/>
      <c r="NDQ41" s="208"/>
      <c r="NDR41" s="80"/>
      <c r="NDS41" s="209"/>
      <c r="NDT41" s="207"/>
      <c r="NDU41" s="207"/>
      <c r="NDV41" s="77"/>
      <c r="NDW41" s="210"/>
      <c r="NDX41" s="207"/>
      <c r="NDY41" s="207"/>
      <c r="NDZ41" s="211"/>
      <c r="NEA41" s="26"/>
      <c r="NEB41" s="26"/>
      <c r="NEC41" s="26"/>
      <c r="NED41" s="205"/>
      <c r="NEE41" s="24"/>
      <c r="NEF41" s="36"/>
      <c r="NEG41" s="24"/>
      <c r="NEH41" s="206"/>
      <c r="NEI41" s="205"/>
      <c r="NEJ41" s="24"/>
      <c r="NEM41" s="207"/>
      <c r="NEN41" s="207"/>
      <c r="NEO41" s="208"/>
      <c r="NEP41" s="80"/>
      <c r="NEQ41" s="209"/>
      <c r="NER41" s="205"/>
      <c r="NET41" s="207"/>
      <c r="NEU41" s="207"/>
      <c r="NEV41" s="208"/>
      <c r="NEW41" s="80"/>
      <c r="NEX41" s="209"/>
      <c r="NEY41" s="207"/>
      <c r="NEZ41" s="207"/>
      <c r="NFA41" s="77"/>
      <c r="NFB41" s="210"/>
      <c r="NFC41" s="207"/>
      <c r="NFD41" s="207"/>
      <c r="NFE41" s="211"/>
      <c r="NFF41" s="26"/>
      <c r="NFG41" s="26"/>
      <c r="NFH41" s="26"/>
      <c r="NFI41" s="205"/>
      <c r="NFJ41" s="24"/>
      <c r="NFK41" s="36"/>
      <c r="NFL41" s="24"/>
      <c r="NFM41" s="206"/>
      <c r="NFN41" s="205"/>
      <c r="NFO41" s="24"/>
      <c r="NFR41" s="207"/>
      <c r="NFS41" s="207"/>
      <c r="NFT41" s="208"/>
      <c r="NFU41" s="80"/>
      <c r="NFV41" s="209"/>
      <c r="NFW41" s="205"/>
      <c r="NFY41" s="207"/>
      <c r="NFZ41" s="207"/>
      <c r="NGA41" s="208"/>
      <c r="NGB41" s="80"/>
      <c r="NGC41" s="209"/>
      <c r="NGD41" s="207"/>
      <c r="NGE41" s="207"/>
      <c r="NGF41" s="77"/>
      <c r="NGG41" s="210"/>
      <c r="NGH41" s="207"/>
      <c r="NGI41" s="207"/>
      <c r="NGJ41" s="211"/>
      <c r="NGK41" s="26"/>
      <c r="NGL41" s="26"/>
      <c r="NGM41" s="26"/>
      <c r="NGN41" s="205"/>
      <c r="NGO41" s="24"/>
      <c r="NGP41" s="36"/>
      <c r="NGQ41" s="24"/>
      <c r="NGR41" s="206"/>
      <c r="NGS41" s="205"/>
      <c r="NGT41" s="24"/>
      <c r="NGW41" s="207"/>
      <c r="NGX41" s="207"/>
      <c r="NGY41" s="208"/>
      <c r="NGZ41" s="80"/>
      <c r="NHA41" s="209"/>
      <c r="NHB41" s="205"/>
      <c r="NHD41" s="207"/>
      <c r="NHE41" s="207"/>
      <c r="NHF41" s="208"/>
      <c r="NHG41" s="80"/>
      <c r="NHH41" s="209"/>
      <c r="NHI41" s="207"/>
      <c r="NHJ41" s="207"/>
      <c r="NHK41" s="77"/>
      <c r="NHL41" s="210"/>
      <c r="NHM41" s="207"/>
      <c r="NHN41" s="207"/>
      <c r="NHO41" s="211"/>
      <c r="NHP41" s="26"/>
      <c r="NHQ41" s="26"/>
      <c r="NHR41" s="26"/>
      <c r="NHS41" s="205"/>
      <c r="NHT41" s="24"/>
      <c r="NHU41" s="36"/>
      <c r="NHV41" s="24"/>
      <c r="NHW41" s="206"/>
      <c r="NHX41" s="205"/>
      <c r="NHY41" s="24"/>
      <c r="NIB41" s="207"/>
      <c r="NIC41" s="207"/>
      <c r="NID41" s="208"/>
      <c r="NIE41" s="80"/>
      <c r="NIF41" s="209"/>
      <c r="NIG41" s="205"/>
      <c r="NII41" s="207"/>
      <c r="NIJ41" s="207"/>
      <c r="NIK41" s="208"/>
      <c r="NIL41" s="80"/>
      <c r="NIM41" s="209"/>
      <c r="NIN41" s="207"/>
      <c r="NIO41" s="207"/>
      <c r="NIP41" s="77"/>
      <c r="NIQ41" s="210"/>
      <c r="NIR41" s="207"/>
      <c r="NIS41" s="207"/>
      <c r="NIT41" s="211"/>
      <c r="NIU41" s="26"/>
      <c r="NIV41" s="26"/>
      <c r="NIW41" s="26"/>
      <c r="NIX41" s="205"/>
      <c r="NIY41" s="24"/>
      <c r="NIZ41" s="36"/>
      <c r="NJA41" s="24"/>
      <c r="NJB41" s="206"/>
      <c r="NJC41" s="205"/>
      <c r="NJD41" s="24"/>
      <c r="NJG41" s="207"/>
      <c r="NJH41" s="207"/>
      <c r="NJI41" s="208"/>
      <c r="NJJ41" s="80"/>
      <c r="NJK41" s="209"/>
      <c r="NJL41" s="205"/>
      <c r="NJN41" s="207"/>
      <c r="NJO41" s="207"/>
      <c r="NJP41" s="208"/>
      <c r="NJQ41" s="80"/>
      <c r="NJR41" s="209"/>
      <c r="NJS41" s="207"/>
      <c r="NJT41" s="207"/>
      <c r="NJU41" s="77"/>
      <c r="NJV41" s="210"/>
      <c r="NJW41" s="207"/>
      <c r="NJX41" s="207"/>
      <c r="NJY41" s="211"/>
      <c r="NJZ41" s="26"/>
      <c r="NKA41" s="26"/>
      <c r="NKB41" s="26"/>
      <c r="NKC41" s="205"/>
      <c r="NKD41" s="24"/>
      <c r="NKE41" s="36"/>
      <c r="NKF41" s="24"/>
      <c r="NKG41" s="206"/>
      <c r="NKH41" s="205"/>
      <c r="NKI41" s="24"/>
      <c r="NKL41" s="207"/>
      <c r="NKM41" s="207"/>
      <c r="NKN41" s="208"/>
      <c r="NKO41" s="80"/>
      <c r="NKP41" s="209"/>
      <c r="NKQ41" s="205"/>
      <c r="NKS41" s="207"/>
      <c r="NKT41" s="207"/>
      <c r="NKU41" s="208"/>
      <c r="NKV41" s="80"/>
      <c r="NKW41" s="209"/>
      <c r="NKX41" s="207"/>
      <c r="NKY41" s="207"/>
      <c r="NKZ41" s="77"/>
      <c r="NLA41" s="210"/>
      <c r="NLB41" s="207"/>
      <c r="NLC41" s="207"/>
      <c r="NLD41" s="211"/>
      <c r="NLE41" s="26"/>
      <c r="NLF41" s="26"/>
      <c r="NLG41" s="26"/>
      <c r="NLH41" s="205"/>
      <c r="NLI41" s="24"/>
      <c r="NLJ41" s="36"/>
      <c r="NLK41" s="24"/>
      <c r="NLL41" s="206"/>
      <c r="NLM41" s="205"/>
      <c r="NLN41" s="24"/>
      <c r="NLQ41" s="207"/>
      <c r="NLR41" s="207"/>
      <c r="NLS41" s="208"/>
      <c r="NLT41" s="80"/>
      <c r="NLU41" s="209"/>
      <c r="NLV41" s="205"/>
      <c r="NLX41" s="207"/>
      <c r="NLY41" s="207"/>
      <c r="NLZ41" s="208"/>
      <c r="NMA41" s="80"/>
      <c r="NMB41" s="209"/>
      <c r="NMC41" s="207"/>
      <c r="NMD41" s="207"/>
      <c r="NME41" s="77"/>
      <c r="NMF41" s="210"/>
      <c r="NMG41" s="207"/>
      <c r="NMH41" s="207"/>
      <c r="NMI41" s="211"/>
      <c r="NMJ41" s="26"/>
      <c r="NMK41" s="26"/>
      <c r="NML41" s="26"/>
      <c r="NMM41" s="205"/>
      <c r="NMN41" s="24"/>
      <c r="NMO41" s="36"/>
      <c r="NMP41" s="24"/>
      <c r="NMQ41" s="206"/>
      <c r="NMR41" s="205"/>
      <c r="NMS41" s="24"/>
      <c r="NMV41" s="207"/>
      <c r="NMW41" s="207"/>
      <c r="NMX41" s="208"/>
      <c r="NMY41" s="80"/>
      <c r="NMZ41" s="209"/>
      <c r="NNA41" s="205"/>
      <c r="NNC41" s="207"/>
      <c r="NND41" s="207"/>
      <c r="NNE41" s="208"/>
      <c r="NNF41" s="80"/>
      <c r="NNG41" s="209"/>
      <c r="NNH41" s="207"/>
      <c r="NNI41" s="207"/>
      <c r="NNJ41" s="77"/>
      <c r="NNK41" s="210"/>
      <c r="NNL41" s="207"/>
      <c r="NNM41" s="207"/>
      <c r="NNN41" s="211"/>
      <c r="NNO41" s="26"/>
      <c r="NNP41" s="26"/>
      <c r="NNQ41" s="26"/>
      <c r="NNR41" s="205"/>
      <c r="NNS41" s="24"/>
      <c r="NNT41" s="36"/>
      <c r="NNU41" s="24"/>
      <c r="NNV41" s="206"/>
      <c r="NNW41" s="205"/>
      <c r="NNX41" s="24"/>
      <c r="NOA41" s="207"/>
      <c r="NOB41" s="207"/>
      <c r="NOC41" s="208"/>
      <c r="NOD41" s="80"/>
      <c r="NOE41" s="209"/>
      <c r="NOF41" s="205"/>
      <c r="NOH41" s="207"/>
      <c r="NOI41" s="207"/>
      <c r="NOJ41" s="208"/>
      <c r="NOK41" s="80"/>
      <c r="NOL41" s="209"/>
      <c r="NOM41" s="207"/>
      <c r="NON41" s="207"/>
      <c r="NOO41" s="77"/>
      <c r="NOP41" s="210"/>
      <c r="NOQ41" s="207"/>
      <c r="NOR41" s="207"/>
      <c r="NOS41" s="211"/>
      <c r="NOT41" s="26"/>
      <c r="NOU41" s="26"/>
      <c r="NOV41" s="26"/>
      <c r="NOW41" s="205"/>
      <c r="NOX41" s="24"/>
      <c r="NOY41" s="36"/>
      <c r="NOZ41" s="24"/>
      <c r="NPA41" s="206"/>
      <c r="NPB41" s="205"/>
      <c r="NPC41" s="24"/>
      <c r="NPF41" s="207"/>
      <c r="NPG41" s="207"/>
      <c r="NPH41" s="208"/>
      <c r="NPI41" s="80"/>
      <c r="NPJ41" s="209"/>
      <c r="NPK41" s="205"/>
      <c r="NPM41" s="207"/>
      <c r="NPN41" s="207"/>
      <c r="NPO41" s="208"/>
      <c r="NPP41" s="80"/>
      <c r="NPQ41" s="209"/>
      <c r="NPR41" s="207"/>
      <c r="NPS41" s="207"/>
      <c r="NPT41" s="77"/>
      <c r="NPU41" s="210"/>
      <c r="NPV41" s="207"/>
      <c r="NPW41" s="207"/>
      <c r="NPX41" s="211"/>
      <c r="NPY41" s="26"/>
      <c r="NPZ41" s="26"/>
      <c r="NQA41" s="26"/>
      <c r="NQB41" s="205"/>
      <c r="NQC41" s="24"/>
      <c r="NQD41" s="36"/>
      <c r="NQE41" s="24"/>
      <c r="NQF41" s="206"/>
      <c r="NQG41" s="205"/>
      <c r="NQH41" s="24"/>
      <c r="NQK41" s="207"/>
      <c r="NQL41" s="207"/>
      <c r="NQM41" s="208"/>
      <c r="NQN41" s="80"/>
      <c r="NQO41" s="209"/>
      <c r="NQP41" s="205"/>
      <c r="NQR41" s="207"/>
      <c r="NQS41" s="207"/>
      <c r="NQT41" s="208"/>
      <c r="NQU41" s="80"/>
      <c r="NQV41" s="209"/>
      <c r="NQW41" s="207"/>
      <c r="NQX41" s="207"/>
      <c r="NQY41" s="77"/>
      <c r="NQZ41" s="210"/>
      <c r="NRA41" s="207"/>
      <c r="NRB41" s="207"/>
      <c r="NRC41" s="211"/>
      <c r="NRD41" s="26"/>
      <c r="NRE41" s="26"/>
      <c r="NRF41" s="26"/>
      <c r="NRG41" s="205"/>
      <c r="NRH41" s="24"/>
      <c r="NRI41" s="36"/>
      <c r="NRJ41" s="24"/>
      <c r="NRK41" s="206"/>
      <c r="NRL41" s="205"/>
      <c r="NRM41" s="24"/>
      <c r="NRP41" s="207"/>
      <c r="NRQ41" s="207"/>
      <c r="NRR41" s="208"/>
      <c r="NRS41" s="80"/>
      <c r="NRT41" s="209"/>
      <c r="NRU41" s="205"/>
      <c r="NRW41" s="207"/>
      <c r="NRX41" s="207"/>
      <c r="NRY41" s="208"/>
      <c r="NRZ41" s="80"/>
      <c r="NSA41" s="209"/>
      <c r="NSB41" s="207"/>
      <c r="NSC41" s="207"/>
      <c r="NSD41" s="77"/>
      <c r="NSE41" s="210"/>
      <c r="NSF41" s="207"/>
      <c r="NSG41" s="207"/>
      <c r="NSH41" s="211"/>
      <c r="NSI41" s="26"/>
      <c r="NSJ41" s="26"/>
      <c r="NSK41" s="26"/>
      <c r="NSL41" s="205"/>
      <c r="NSM41" s="24"/>
      <c r="NSN41" s="36"/>
      <c r="NSO41" s="24"/>
      <c r="NSP41" s="206"/>
      <c r="NSQ41" s="205"/>
      <c r="NSR41" s="24"/>
      <c r="NSU41" s="207"/>
      <c r="NSV41" s="207"/>
      <c r="NSW41" s="208"/>
      <c r="NSX41" s="80"/>
      <c r="NSY41" s="209"/>
      <c r="NSZ41" s="205"/>
      <c r="NTB41" s="207"/>
      <c r="NTC41" s="207"/>
      <c r="NTD41" s="208"/>
      <c r="NTE41" s="80"/>
      <c r="NTF41" s="209"/>
      <c r="NTG41" s="207"/>
      <c r="NTH41" s="207"/>
      <c r="NTI41" s="77"/>
      <c r="NTJ41" s="210"/>
      <c r="NTK41" s="207"/>
      <c r="NTL41" s="207"/>
      <c r="NTM41" s="211"/>
      <c r="NTN41" s="26"/>
      <c r="NTO41" s="26"/>
      <c r="NTP41" s="26"/>
      <c r="NTQ41" s="205"/>
      <c r="NTR41" s="24"/>
      <c r="NTS41" s="36"/>
      <c r="NTT41" s="24"/>
      <c r="NTU41" s="206"/>
      <c r="NTV41" s="205"/>
      <c r="NTW41" s="24"/>
      <c r="NTZ41" s="207"/>
      <c r="NUA41" s="207"/>
      <c r="NUB41" s="208"/>
      <c r="NUC41" s="80"/>
      <c r="NUD41" s="209"/>
      <c r="NUE41" s="205"/>
      <c r="NUG41" s="207"/>
      <c r="NUH41" s="207"/>
      <c r="NUI41" s="208"/>
      <c r="NUJ41" s="80"/>
      <c r="NUK41" s="209"/>
      <c r="NUL41" s="207"/>
      <c r="NUM41" s="207"/>
      <c r="NUN41" s="77"/>
      <c r="NUO41" s="210"/>
      <c r="NUP41" s="207"/>
      <c r="NUQ41" s="207"/>
      <c r="NUR41" s="211"/>
      <c r="NUS41" s="26"/>
      <c r="NUT41" s="26"/>
      <c r="NUU41" s="26"/>
      <c r="NUV41" s="205"/>
      <c r="NUW41" s="24"/>
      <c r="NUX41" s="36"/>
      <c r="NUY41" s="24"/>
      <c r="NUZ41" s="206"/>
      <c r="NVA41" s="205"/>
      <c r="NVB41" s="24"/>
      <c r="NVE41" s="207"/>
      <c r="NVF41" s="207"/>
      <c r="NVG41" s="208"/>
      <c r="NVH41" s="80"/>
      <c r="NVI41" s="209"/>
      <c r="NVJ41" s="205"/>
      <c r="NVL41" s="207"/>
      <c r="NVM41" s="207"/>
      <c r="NVN41" s="208"/>
      <c r="NVO41" s="80"/>
      <c r="NVP41" s="209"/>
      <c r="NVQ41" s="207"/>
      <c r="NVR41" s="207"/>
      <c r="NVS41" s="77"/>
      <c r="NVT41" s="210"/>
      <c r="NVU41" s="207"/>
      <c r="NVV41" s="207"/>
      <c r="NVW41" s="211"/>
      <c r="NVX41" s="26"/>
      <c r="NVY41" s="26"/>
      <c r="NVZ41" s="26"/>
      <c r="NWA41" s="205"/>
      <c r="NWB41" s="24"/>
      <c r="NWC41" s="36"/>
      <c r="NWD41" s="24"/>
      <c r="NWE41" s="206"/>
      <c r="NWF41" s="205"/>
      <c r="NWG41" s="24"/>
      <c r="NWJ41" s="207"/>
      <c r="NWK41" s="207"/>
      <c r="NWL41" s="208"/>
      <c r="NWM41" s="80"/>
      <c r="NWN41" s="209"/>
      <c r="NWO41" s="205"/>
      <c r="NWQ41" s="207"/>
      <c r="NWR41" s="207"/>
      <c r="NWS41" s="208"/>
      <c r="NWT41" s="80"/>
      <c r="NWU41" s="209"/>
      <c r="NWV41" s="207"/>
      <c r="NWW41" s="207"/>
      <c r="NWX41" s="77"/>
      <c r="NWY41" s="210"/>
      <c r="NWZ41" s="207"/>
      <c r="NXA41" s="207"/>
      <c r="NXB41" s="211"/>
      <c r="NXC41" s="26"/>
      <c r="NXD41" s="26"/>
      <c r="NXE41" s="26"/>
      <c r="NXF41" s="205"/>
      <c r="NXG41" s="24"/>
      <c r="NXH41" s="36"/>
      <c r="NXI41" s="24"/>
      <c r="NXJ41" s="206"/>
      <c r="NXK41" s="205"/>
      <c r="NXL41" s="24"/>
      <c r="NXO41" s="207"/>
      <c r="NXP41" s="207"/>
      <c r="NXQ41" s="208"/>
      <c r="NXR41" s="80"/>
      <c r="NXS41" s="209"/>
      <c r="NXT41" s="205"/>
      <c r="NXV41" s="207"/>
      <c r="NXW41" s="207"/>
      <c r="NXX41" s="208"/>
      <c r="NXY41" s="80"/>
      <c r="NXZ41" s="209"/>
      <c r="NYA41" s="207"/>
      <c r="NYB41" s="207"/>
      <c r="NYC41" s="77"/>
      <c r="NYD41" s="210"/>
      <c r="NYE41" s="207"/>
      <c r="NYF41" s="207"/>
      <c r="NYG41" s="211"/>
      <c r="NYH41" s="26"/>
      <c r="NYI41" s="26"/>
      <c r="NYJ41" s="26"/>
      <c r="NYK41" s="205"/>
      <c r="NYL41" s="24"/>
      <c r="NYM41" s="36"/>
      <c r="NYN41" s="24"/>
      <c r="NYO41" s="206"/>
      <c r="NYP41" s="205"/>
      <c r="NYQ41" s="24"/>
      <c r="NYT41" s="207"/>
      <c r="NYU41" s="207"/>
      <c r="NYV41" s="208"/>
      <c r="NYW41" s="80"/>
      <c r="NYX41" s="209"/>
      <c r="NYY41" s="205"/>
      <c r="NZA41" s="207"/>
      <c r="NZB41" s="207"/>
      <c r="NZC41" s="208"/>
      <c r="NZD41" s="80"/>
      <c r="NZE41" s="209"/>
      <c r="NZF41" s="207"/>
      <c r="NZG41" s="207"/>
      <c r="NZH41" s="77"/>
      <c r="NZI41" s="210"/>
      <c r="NZJ41" s="207"/>
      <c r="NZK41" s="207"/>
      <c r="NZL41" s="211"/>
      <c r="NZM41" s="26"/>
      <c r="NZN41" s="26"/>
      <c r="NZO41" s="26"/>
      <c r="NZP41" s="205"/>
      <c r="NZQ41" s="24"/>
      <c r="NZR41" s="36"/>
      <c r="NZS41" s="24"/>
      <c r="NZT41" s="206"/>
      <c r="NZU41" s="205"/>
      <c r="NZV41" s="24"/>
      <c r="NZY41" s="207"/>
      <c r="NZZ41" s="207"/>
      <c r="OAA41" s="208"/>
      <c r="OAB41" s="80"/>
      <c r="OAC41" s="209"/>
      <c r="OAD41" s="205"/>
      <c r="OAF41" s="207"/>
      <c r="OAG41" s="207"/>
      <c r="OAH41" s="208"/>
      <c r="OAI41" s="80"/>
      <c r="OAJ41" s="209"/>
      <c r="OAK41" s="207"/>
      <c r="OAL41" s="207"/>
      <c r="OAM41" s="77"/>
      <c r="OAN41" s="210"/>
      <c r="OAO41" s="207"/>
      <c r="OAP41" s="207"/>
      <c r="OAQ41" s="211"/>
      <c r="OAR41" s="26"/>
      <c r="OAS41" s="26"/>
      <c r="OAT41" s="26"/>
      <c r="OAU41" s="205"/>
      <c r="OAV41" s="24"/>
      <c r="OAW41" s="36"/>
      <c r="OAX41" s="24"/>
      <c r="OAY41" s="206"/>
      <c r="OAZ41" s="205"/>
      <c r="OBA41" s="24"/>
      <c r="OBD41" s="207"/>
      <c r="OBE41" s="207"/>
      <c r="OBF41" s="208"/>
      <c r="OBG41" s="80"/>
      <c r="OBH41" s="209"/>
      <c r="OBI41" s="205"/>
      <c r="OBK41" s="207"/>
      <c r="OBL41" s="207"/>
      <c r="OBM41" s="208"/>
      <c r="OBN41" s="80"/>
      <c r="OBO41" s="209"/>
      <c r="OBP41" s="207"/>
      <c r="OBQ41" s="207"/>
      <c r="OBR41" s="77"/>
      <c r="OBS41" s="210"/>
      <c r="OBT41" s="207"/>
      <c r="OBU41" s="207"/>
      <c r="OBV41" s="211"/>
      <c r="OBW41" s="26"/>
      <c r="OBX41" s="26"/>
      <c r="OBY41" s="26"/>
      <c r="OBZ41" s="205"/>
      <c r="OCA41" s="24"/>
      <c r="OCB41" s="36"/>
      <c r="OCC41" s="24"/>
      <c r="OCD41" s="206"/>
      <c r="OCE41" s="205"/>
      <c r="OCF41" s="24"/>
      <c r="OCI41" s="207"/>
      <c r="OCJ41" s="207"/>
      <c r="OCK41" s="208"/>
      <c r="OCL41" s="80"/>
      <c r="OCM41" s="209"/>
      <c r="OCN41" s="205"/>
      <c r="OCP41" s="207"/>
      <c r="OCQ41" s="207"/>
      <c r="OCR41" s="208"/>
      <c r="OCS41" s="80"/>
      <c r="OCT41" s="209"/>
      <c r="OCU41" s="207"/>
      <c r="OCV41" s="207"/>
      <c r="OCW41" s="77"/>
      <c r="OCX41" s="210"/>
      <c r="OCY41" s="207"/>
      <c r="OCZ41" s="207"/>
      <c r="ODA41" s="211"/>
      <c r="ODB41" s="26"/>
      <c r="ODC41" s="26"/>
      <c r="ODD41" s="26"/>
      <c r="ODE41" s="205"/>
      <c r="ODF41" s="24"/>
      <c r="ODG41" s="36"/>
      <c r="ODH41" s="24"/>
      <c r="ODI41" s="206"/>
      <c r="ODJ41" s="205"/>
      <c r="ODK41" s="24"/>
      <c r="ODN41" s="207"/>
      <c r="ODO41" s="207"/>
      <c r="ODP41" s="208"/>
      <c r="ODQ41" s="80"/>
      <c r="ODR41" s="209"/>
      <c r="ODS41" s="205"/>
      <c r="ODU41" s="207"/>
      <c r="ODV41" s="207"/>
      <c r="ODW41" s="208"/>
      <c r="ODX41" s="80"/>
      <c r="ODY41" s="209"/>
      <c r="ODZ41" s="207"/>
      <c r="OEA41" s="207"/>
      <c r="OEB41" s="77"/>
      <c r="OEC41" s="210"/>
      <c r="OED41" s="207"/>
      <c r="OEE41" s="207"/>
      <c r="OEF41" s="211"/>
      <c r="OEG41" s="26"/>
      <c r="OEH41" s="26"/>
      <c r="OEI41" s="26"/>
      <c r="OEJ41" s="205"/>
      <c r="OEK41" s="24"/>
      <c r="OEL41" s="36"/>
      <c r="OEM41" s="24"/>
      <c r="OEN41" s="206"/>
      <c r="OEO41" s="205"/>
      <c r="OEP41" s="24"/>
      <c r="OES41" s="207"/>
      <c r="OET41" s="207"/>
      <c r="OEU41" s="208"/>
      <c r="OEV41" s="80"/>
      <c r="OEW41" s="209"/>
      <c r="OEX41" s="205"/>
      <c r="OEZ41" s="207"/>
      <c r="OFA41" s="207"/>
      <c r="OFB41" s="208"/>
      <c r="OFC41" s="80"/>
      <c r="OFD41" s="209"/>
      <c r="OFE41" s="207"/>
      <c r="OFF41" s="207"/>
      <c r="OFG41" s="77"/>
      <c r="OFH41" s="210"/>
      <c r="OFI41" s="207"/>
      <c r="OFJ41" s="207"/>
      <c r="OFK41" s="211"/>
      <c r="OFL41" s="26"/>
      <c r="OFM41" s="26"/>
      <c r="OFN41" s="26"/>
      <c r="OFO41" s="205"/>
      <c r="OFP41" s="24"/>
      <c r="OFQ41" s="36"/>
      <c r="OFR41" s="24"/>
      <c r="OFS41" s="206"/>
      <c r="OFT41" s="205"/>
      <c r="OFU41" s="24"/>
      <c r="OFX41" s="207"/>
      <c r="OFY41" s="207"/>
      <c r="OFZ41" s="208"/>
      <c r="OGA41" s="80"/>
      <c r="OGB41" s="209"/>
      <c r="OGC41" s="205"/>
      <c r="OGE41" s="207"/>
      <c r="OGF41" s="207"/>
      <c r="OGG41" s="208"/>
      <c r="OGH41" s="80"/>
      <c r="OGI41" s="209"/>
      <c r="OGJ41" s="207"/>
      <c r="OGK41" s="207"/>
      <c r="OGL41" s="77"/>
      <c r="OGM41" s="210"/>
      <c r="OGN41" s="207"/>
      <c r="OGO41" s="207"/>
      <c r="OGP41" s="211"/>
      <c r="OGQ41" s="26"/>
      <c r="OGR41" s="26"/>
      <c r="OGS41" s="26"/>
      <c r="OGT41" s="205"/>
      <c r="OGU41" s="24"/>
      <c r="OGV41" s="36"/>
      <c r="OGW41" s="24"/>
      <c r="OGX41" s="206"/>
      <c r="OGY41" s="205"/>
      <c r="OGZ41" s="24"/>
      <c r="OHC41" s="207"/>
      <c r="OHD41" s="207"/>
      <c r="OHE41" s="208"/>
      <c r="OHF41" s="80"/>
      <c r="OHG41" s="209"/>
      <c r="OHH41" s="205"/>
      <c r="OHJ41" s="207"/>
      <c r="OHK41" s="207"/>
      <c r="OHL41" s="208"/>
      <c r="OHM41" s="80"/>
      <c r="OHN41" s="209"/>
      <c r="OHO41" s="207"/>
      <c r="OHP41" s="207"/>
      <c r="OHQ41" s="77"/>
      <c r="OHR41" s="210"/>
      <c r="OHS41" s="207"/>
      <c r="OHT41" s="207"/>
      <c r="OHU41" s="211"/>
      <c r="OHV41" s="26"/>
      <c r="OHW41" s="26"/>
      <c r="OHX41" s="26"/>
      <c r="OHY41" s="205"/>
      <c r="OHZ41" s="24"/>
      <c r="OIA41" s="36"/>
      <c r="OIB41" s="24"/>
      <c r="OIC41" s="206"/>
      <c r="OID41" s="205"/>
      <c r="OIE41" s="24"/>
      <c r="OIH41" s="207"/>
      <c r="OII41" s="207"/>
      <c r="OIJ41" s="208"/>
      <c r="OIK41" s="80"/>
      <c r="OIL41" s="209"/>
      <c r="OIM41" s="205"/>
      <c r="OIO41" s="207"/>
      <c r="OIP41" s="207"/>
      <c r="OIQ41" s="208"/>
      <c r="OIR41" s="80"/>
      <c r="OIS41" s="209"/>
      <c r="OIT41" s="207"/>
      <c r="OIU41" s="207"/>
      <c r="OIV41" s="77"/>
      <c r="OIW41" s="210"/>
      <c r="OIX41" s="207"/>
      <c r="OIY41" s="207"/>
      <c r="OIZ41" s="211"/>
      <c r="OJA41" s="26"/>
      <c r="OJB41" s="26"/>
      <c r="OJC41" s="26"/>
      <c r="OJD41" s="205"/>
      <c r="OJE41" s="24"/>
      <c r="OJF41" s="36"/>
      <c r="OJG41" s="24"/>
      <c r="OJH41" s="206"/>
      <c r="OJI41" s="205"/>
      <c r="OJJ41" s="24"/>
      <c r="OJM41" s="207"/>
      <c r="OJN41" s="207"/>
      <c r="OJO41" s="208"/>
      <c r="OJP41" s="80"/>
      <c r="OJQ41" s="209"/>
      <c r="OJR41" s="205"/>
      <c r="OJT41" s="207"/>
      <c r="OJU41" s="207"/>
      <c r="OJV41" s="208"/>
      <c r="OJW41" s="80"/>
      <c r="OJX41" s="209"/>
      <c r="OJY41" s="207"/>
      <c r="OJZ41" s="207"/>
      <c r="OKA41" s="77"/>
      <c r="OKB41" s="210"/>
      <c r="OKC41" s="207"/>
      <c r="OKD41" s="207"/>
      <c r="OKE41" s="211"/>
      <c r="OKF41" s="26"/>
      <c r="OKG41" s="26"/>
      <c r="OKH41" s="26"/>
      <c r="OKI41" s="205"/>
      <c r="OKJ41" s="24"/>
      <c r="OKK41" s="36"/>
      <c r="OKL41" s="24"/>
      <c r="OKM41" s="206"/>
      <c r="OKN41" s="205"/>
      <c r="OKO41" s="24"/>
      <c r="OKR41" s="207"/>
      <c r="OKS41" s="207"/>
      <c r="OKT41" s="208"/>
      <c r="OKU41" s="80"/>
      <c r="OKV41" s="209"/>
      <c r="OKW41" s="205"/>
      <c r="OKY41" s="207"/>
      <c r="OKZ41" s="207"/>
      <c r="OLA41" s="208"/>
      <c r="OLB41" s="80"/>
      <c r="OLC41" s="209"/>
      <c r="OLD41" s="207"/>
      <c r="OLE41" s="207"/>
      <c r="OLF41" s="77"/>
      <c r="OLG41" s="210"/>
      <c r="OLH41" s="207"/>
      <c r="OLI41" s="207"/>
      <c r="OLJ41" s="211"/>
      <c r="OLK41" s="26"/>
      <c r="OLL41" s="26"/>
      <c r="OLM41" s="26"/>
      <c r="OLN41" s="205"/>
      <c r="OLO41" s="24"/>
      <c r="OLP41" s="36"/>
      <c r="OLQ41" s="24"/>
      <c r="OLR41" s="206"/>
      <c r="OLS41" s="205"/>
      <c r="OLT41" s="24"/>
      <c r="OLW41" s="207"/>
      <c r="OLX41" s="207"/>
      <c r="OLY41" s="208"/>
      <c r="OLZ41" s="80"/>
      <c r="OMA41" s="209"/>
      <c r="OMB41" s="205"/>
      <c r="OMD41" s="207"/>
      <c r="OME41" s="207"/>
      <c r="OMF41" s="208"/>
      <c r="OMG41" s="80"/>
      <c r="OMH41" s="209"/>
      <c r="OMI41" s="207"/>
      <c r="OMJ41" s="207"/>
      <c r="OMK41" s="77"/>
      <c r="OML41" s="210"/>
      <c r="OMM41" s="207"/>
      <c r="OMN41" s="207"/>
      <c r="OMO41" s="211"/>
      <c r="OMP41" s="26"/>
      <c r="OMQ41" s="26"/>
      <c r="OMR41" s="26"/>
      <c r="OMS41" s="205"/>
      <c r="OMT41" s="24"/>
      <c r="OMU41" s="36"/>
      <c r="OMV41" s="24"/>
      <c r="OMW41" s="206"/>
      <c r="OMX41" s="205"/>
      <c r="OMY41" s="24"/>
      <c r="ONB41" s="207"/>
      <c r="ONC41" s="207"/>
      <c r="OND41" s="208"/>
      <c r="ONE41" s="80"/>
      <c r="ONF41" s="209"/>
      <c r="ONG41" s="205"/>
      <c r="ONI41" s="207"/>
      <c r="ONJ41" s="207"/>
      <c r="ONK41" s="208"/>
      <c r="ONL41" s="80"/>
      <c r="ONM41" s="209"/>
      <c r="ONN41" s="207"/>
      <c r="ONO41" s="207"/>
      <c r="ONP41" s="77"/>
      <c r="ONQ41" s="210"/>
      <c r="ONR41" s="207"/>
      <c r="ONS41" s="207"/>
      <c r="ONT41" s="211"/>
      <c r="ONU41" s="26"/>
      <c r="ONV41" s="26"/>
      <c r="ONW41" s="26"/>
      <c r="ONX41" s="205"/>
      <c r="ONY41" s="24"/>
      <c r="ONZ41" s="36"/>
      <c r="OOA41" s="24"/>
      <c r="OOB41" s="206"/>
      <c r="OOC41" s="205"/>
      <c r="OOD41" s="24"/>
      <c r="OOG41" s="207"/>
      <c r="OOH41" s="207"/>
      <c r="OOI41" s="208"/>
      <c r="OOJ41" s="80"/>
      <c r="OOK41" s="209"/>
      <c r="OOL41" s="205"/>
      <c r="OON41" s="207"/>
      <c r="OOO41" s="207"/>
      <c r="OOP41" s="208"/>
      <c r="OOQ41" s="80"/>
      <c r="OOR41" s="209"/>
      <c r="OOS41" s="207"/>
      <c r="OOT41" s="207"/>
      <c r="OOU41" s="77"/>
      <c r="OOV41" s="210"/>
      <c r="OOW41" s="207"/>
      <c r="OOX41" s="207"/>
      <c r="OOY41" s="211"/>
      <c r="OOZ41" s="26"/>
      <c r="OPA41" s="26"/>
      <c r="OPB41" s="26"/>
      <c r="OPC41" s="205"/>
      <c r="OPD41" s="24"/>
      <c r="OPE41" s="36"/>
      <c r="OPF41" s="24"/>
      <c r="OPG41" s="206"/>
      <c r="OPH41" s="205"/>
      <c r="OPI41" s="24"/>
      <c r="OPL41" s="207"/>
      <c r="OPM41" s="207"/>
      <c r="OPN41" s="208"/>
      <c r="OPO41" s="80"/>
      <c r="OPP41" s="209"/>
      <c r="OPQ41" s="205"/>
      <c r="OPS41" s="207"/>
      <c r="OPT41" s="207"/>
      <c r="OPU41" s="208"/>
      <c r="OPV41" s="80"/>
      <c r="OPW41" s="209"/>
      <c r="OPX41" s="207"/>
      <c r="OPY41" s="207"/>
      <c r="OPZ41" s="77"/>
      <c r="OQA41" s="210"/>
      <c r="OQB41" s="207"/>
      <c r="OQC41" s="207"/>
      <c r="OQD41" s="211"/>
      <c r="OQE41" s="26"/>
      <c r="OQF41" s="26"/>
      <c r="OQG41" s="26"/>
      <c r="OQH41" s="205"/>
      <c r="OQI41" s="24"/>
      <c r="OQJ41" s="36"/>
      <c r="OQK41" s="24"/>
      <c r="OQL41" s="206"/>
      <c r="OQM41" s="205"/>
      <c r="OQN41" s="24"/>
      <c r="OQQ41" s="207"/>
      <c r="OQR41" s="207"/>
      <c r="OQS41" s="208"/>
      <c r="OQT41" s="80"/>
      <c r="OQU41" s="209"/>
      <c r="OQV41" s="205"/>
      <c r="OQX41" s="207"/>
      <c r="OQY41" s="207"/>
      <c r="OQZ41" s="208"/>
      <c r="ORA41" s="80"/>
      <c r="ORB41" s="209"/>
      <c r="ORC41" s="207"/>
      <c r="ORD41" s="207"/>
      <c r="ORE41" s="77"/>
      <c r="ORF41" s="210"/>
      <c r="ORG41" s="207"/>
      <c r="ORH41" s="207"/>
      <c r="ORI41" s="211"/>
      <c r="ORJ41" s="26"/>
      <c r="ORK41" s="26"/>
      <c r="ORL41" s="26"/>
      <c r="ORM41" s="205"/>
      <c r="ORN41" s="24"/>
      <c r="ORO41" s="36"/>
      <c r="ORP41" s="24"/>
      <c r="ORQ41" s="206"/>
      <c r="ORR41" s="205"/>
      <c r="ORS41" s="24"/>
      <c r="ORV41" s="207"/>
      <c r="ORW41" s="207"/>
      <c r="ORX41" s="208"/>
      <c r="ORY41" s="80"/>
      <c r="ORZ41" s="209"/>
      <c r="OSA41" s="205"/>
      <c r="OSC41" s="207"/>
      <c r="OSD41" s="207"/>
      <c r="OSE41" s="208"/>
      <c r="OSF41" s="80"/>
      <c r="OSG41" s="209"/>
      <c r="OSH41" s="207"/>
      <c r="OSI41" s="207"/>
      <c r="OSJ41" s="77"/>
      <c r="OSK41" s="210"/>
      <c r="OSL41" s="207"/>
      <c r="OSM41" s="207"/>
      <c r="OSN41" s="211"/>
      <c r="OSO41" s="26"/>
      <c r="OSP41" s="26"/>
      <c r="OSQ41" s="26"/>
      <c r="OSR41" s="205"/>
      <c r="OSS41" s="24"/>
      <c r="OST41" s="36"/>
      <c r="OSU41" s="24"/>
      <c r="OSV41" s="206"/>
      <c r="OSW41" s="205"/>
      <c r="OSX41" s="24"/>
      <c r="OTA41" s="207"/>
      <c r="OTB41" s="207"/>
      <c r="OTC41" s="208"/>
      <c r="OTD41" s="80"/>
      <c r="OTE41" s="209"/>
      <c r="OTF41" s="205"/>
      <c r="OTH41" s="207"/>
      <c r="OTI41" s="207"/>
      <c r="OTJ41" s="208"/>
      <c r="OTK41" s="80"/>
      <c r="OTL41" s="209"/>
      <c r="OTM41" s="207"/>
      <c r="OTN41" s="207"/>
      <c r="OTO41" s="77"/>
      <c r="OTP41" s="210"/>
      <c r="OTQ41" s="207"/>
      <c r="OTR41" s="207"/>
      <c r="OTS41" s="211"/>
      <c r="OTT41" s="26"/>
      <c r="OTU41" s="26"/>
      <c r="OTV41" s="26"/>
      <c r="OTW41" s="205"/>
      <c r="OTX41" s="24"/>
      <c r="OTY41" s="36"/>
      <c r="OTZ41" s="24"/>
      <c r="OUA41" s="206"/>
      <c r="OUB41" s="205"/>
      <c r="OUC41" s="24"/>
      <c r="OUF41" s="207"/>
      <c r="OUG41" s="207"/>
      <c r="OUH41" s="208"/>
      <c r="OUI41" s="80"/>
      <c r="OUJ41" s="209"/>
      <c r="OUK41" s="205"/>
      <c r="OUM41" s="207"/>
      <c r="OUN41" s="207"/>
      <c r="OUO41" s="208"/>
      <c r="OUP41" s="80"/>
      <c r="OUQ41" s="209"/>
      <c r="OUR41" s="207"/>
      <c r="OUS41" s="207"/>
      <c r="OUT41" s="77"/>
      <c r="OUU41" s="210"/>
      <c r="OUV41" s="207"/>
      <c r="OUW41" s="207"/>
      <c r="OUX41" s="211"/>
      <c r="OUY41" s="26"/>
      <c r="OUZ41" s="26"/>
      <c r="OVA41" s="26"/>
      <c r="OVB41" s="205"/>
      <c r="OVC41" s="24"/>
      <c r="OVD41" s="36"/>
      <c r="OVE41" s="24"/>
      <c r="OVF41" s="206"/>
      <c r="OVG41" s="205"/>
      <c r="OVH41" s="24"/>
      <c r="OVK41" s="207"/>
      <c r="OVL41" s="207"/>
      <c r="OVM41" s="208"/>
      <c r="OVN41" s="80"/>
      <c r="OVO41" s="209"/>
      <c r="OVP41" s="205"/>
      <c r="OVR41" s="207"/>
      <c r="OVS41" s="207"/>
      <c r="OVT41" s="208"/>
      <c r="OVU41" s="80"/>
      <c r="OVV41" s="209"/>
      <c r="OVW41" s="207"/>
      <c r="OVX41" s="207"/>
      <c r="OVY41" s="77"/>
      <c r="OVZ41" s="210"/>
      <c r="OWA41" s="207"/>
      <c r="OWB41" s="207"/>
      <c r="OWC41" s="211"/>
      <c r="OWD41" s="26"/>
      <c r="OWE41" s="26"/>
      <c r="OWF41" s="26"/>
      <c r="OWG41" s="205"/>
      <c r="OWH41" s="24"/>
      <c r="OWI41" s="36"/>
      <c r="OWJ41" s="24"/>
      <c r="OWK41" s="206"/>
      <c r="OWL41" s="205"/>
      <c r="OWM41" s="24"/>
      <c r="OWP41" s="207"/>
      <c r="OWQ41" s="207"/>
      <c r="OWR41" s="208"/>
      <c r="OWS41" s="80"/>
      <c r="OWT41" s="209"/>
      <c r="OWU41" s="205"/>
      <c r="OWW41" s="207"/>
      <c r="OWX41" s="207"/>
      <c r="OWY41" s="208"/>
      <c r="OWZ41" s="80"/>
      <c r="OXA41" s="209"/>
      <c r="OXB41" s="207"/>
      <c r="OXC41" s="207"/>
      <c r="OXD41" s="77"/>
      <c r="OXE41" s="210"/>
      <c r="OXF41" s="207"/>
      <c r="OXG41" s="207"/>
      <c r="OXH41" s="211"/>
      <c r="OXI41" s="26"/>
      <c r="OXJ41" s="26"/>
      <c r="OXK41" s="26"/>
      <c r="OXL41" s="205"/>
      <c r="OXM41" s="24"/>
      <c r="OXN41" s="36"/>
      <c r="OXO41" s="24"/>
      <c r="OXP41" s="206"/>
      <c r="OXQ41" s="205"/>
      <c r="OXR41" s="24"/>
      <c r="OXU41" s="207"/>
      <c r="OXV41" s="207"/>
      <c r="OXW41" s="208"/>
      <c r="OXX41" s="80"/>
      <c r="OXY41" s="209"/>
      <c r="OXZ41" s="205"/>
      <c r="OYB41" s="207"/>
      <c r="OYC41" s="207"/>
      <c r="OYD41" s="208"/>
      <c r="OYE41" s="80"/>
      <c r="OYF41" s="209"/>
      <c r="OYG41" s="207"/>
      <c r="OYH41" s="207"/>
      <c r="OYI41" s="77"/>
      <c r="OYJ41" s="210"/>
      <c r="OYK41" s="207"/>
      <c r="OYL41" s="207"/>
      <c r="OYM41" s="211"/>
      <c r="OYN41" s="26"/>
      <c r="OYO41" s="26"/>
      <c r="OYP41" s="26"/>
      <c r="OYQ41" s="205"/>
      <c r="OYR41" s="24"/>
      <c r="OYS41" s="36"/>
      <c r="OYT41" s="24"/>
      <c r="OYU41" s="206"/>
      <c r="OYV41" s="205"/>
      <c r="OYW41" s="24"/>
      <c r="OYZ41" s="207"/>
      <c r="OZA41" s="207"/>
      <c r="OZB41" s="208"/>
      <c r="OZC41" s="80"/>
      <c r="OZD41" s="209"/>
      <c r="OZE41" s="205"/>
      <c r="OZG41" s="207"/>
      <c r="OZH41" s="207"/>
      <c r="OZI41" s="208"/>
      <c r="OZJ41" s="80"/>
      <c r="OZK41" s="209"/>
      <c r="OZL41" s="207"/>
      <c r="OZM41" s="207"/>
      <c r="OZN41" s="77"/>
      <c r="OZO41" s="210"/>
      <c r="OZP41" s="207"/>
      <c r="OZQ41" s="207"/>
      <c r="OZR41" s="211"/>
      <c r="OZS41" s="26"/>
      <c r="OZT41" s="26"/>
      <c r="OZU41" s="26"/>
      <c r="OZV41" s="205"/>
      <c r="OZW41" s="24"/>
      <c r="OZX41" s="36"/>
      <c r="OZY41" s="24"/>
      <c r="OZZ41" s="206"/>
      <c r="PAA41" s="205"/>
      <c r="PAB41" s="24"/>
      <c r="PAE41" s="207"/>
      <c r="PAF41" s="207"/>
      <c r="PAG41" s="208"/>
      <c r="PAH41" s="80"/>
      <c r="PAI41" s="209"/>
      <c r="PAJ41" s="205"/>
      <c r="PAL41" s="207"/>
      <c r="PAM41" s="207"/>
      <c r="PAN41" s="208"/>
      <c r="PAO41" s="80"/>
      <c r="PAP41" s="209"/>
      <c r="PAQ41" s="207"/>
      <c r="PAR41" s="207"/>
      <c r="PAS41" s="77"/>
      <c r="PAT41" s="210"/>
      <c r="PAU41" s="207"/>
      <c r="PAV41" s="207"/>
      <c r="PAW41" s="211"/>
      <c r="PAX41" s="26"/>
      <c r="PAY41" s="26"/>
      <c r="PAZ41" s="26"/>
      <c r="PBA41" s="205"/>
      <c r="PBB41" s="24"/>
      <c r="PBC41" s="36"/>
      <c r="PBD41" s="24"/>
      <c r="PBE41" s="206"/>
      <c r="PBF41" s="205"/>
      <c r="PBG41" s="24"/>
      <c r="PBJ41" s="207"/>
      <c r="PBK41" s="207"/>
      <c r="PBL41" s="208"/>
      <c r="PBM41" s="80"/>
      <c r="PBN41" s="209"/>
      <c r="PBO41" s="205"/>
      <c r="PBQ41" s="207"/>
      <c r="PBR41" s="207"/>
      <c r="PBS41" s="208"/>
      <c r="PBT41" s="80"/>
      <c r="PBU41" s="209"/>
      <c r="PBV41" s="207"/>
      <c r="PBW41" s="207"/>
      <c r="PBX41" s="77"/>
      <c r="PBY41" s="210"/>
      <c r="PBZ41" s="207"/>
      <c r="PCA41" s="207"/>
      <c r="PCB41" s="211"/>
      <c r="PCC41" s="26"/>
      <c r="PCD41" s="26"/>
      <c r="PCE41" s="26"/>
      <c r="PCF41" s="205"/>
      <c r="PCG41" s="24"/>
      <c r="PCH41" s="36"/>
      <c r="PCI41" s="24"/>
      <c r="PCJ41" s="206"/>
      <c r="PCK41" s="205"/>
      <c r="PCL41" s="24"/>
      <c r="PCO41" s="207"/>
      <c r="PCP41" s="207"/>
      <c r="PCQ41" s="208"/>
      <c r="PCR41" s="80"/>
      <c r="PCS41" s="209"/>
      <c r="PCT41" s="205"/>
      <c r="PCV41" s="207"/>
      <c r="PCW41" s="207"/>
      <c r="PCX41" s="208"/>
      <c r="PCY41" s="80"/>
      <c r="PCZ41" s="209"/>
      <c r="PDA41" s="207"/>
      <c r="PDB41" s="207"/>
      <c r="PDC41" s="77"/>
      <c r="PDD41" s="210"/>
      <c r="PDE41" s="207"/>
      <c r="PDF41" s="207"/>
      <c r="PDG41" s="211"/>
      <c r="PDH41" s="26"/>
      <c r="PDI41" s="26"/>
      <c r="PDJ41" s="26"/>
      <c r="PDK41" s="205"/>
      <c r="PDL41" s="24"/>
      <c r="PDM41" s="36"/>
      <c r="PDN41" s="24"/>
      <c r="PDO41" s="206"/>
      <c r="PDP41" s="205"/>
      <c r="PDQ41" s="24"/>
      <c r="PDT41" s="207"/>
      <c r="PDU41" s="207"/>
      <c r="PDV41" s="208"/>
      <c r="PDW41" s="80"/>
      <c r="PDX41" s="209"/>
      <c r="PDY41" s="205"/>
      <c r="PEA41" s="207"/>
      <c r="PEB41" s="207"/>
      <c r="PEC41" s="208"/>
      <c r="PED41" s="80"/>
      <c r="PEE41" s="209"/>
      <c r="PEF41" s="207"/>
      <c r="PEG41" s="207"/>
      <c r="PEH41" s="77"/>
      <c r="PEI41" s="210"/>
      <c r="PEJ41" s="207"/>
      <c r="PEK41" s="207"/>
      <c r="PEL41" s="211"/>
      <c r="PEM41" s="26"/>
      <c r="PEN41" s="26"/>
      <c r="PEO41" s="26"/>
      <c r="PEP41" s="205"/>
      <c r="PEQ41" s="24"/>
      <c r="PER41" s="36"/>
      <c r="PES41" s="24"/>
      <c r="PET41" s="206"/>
      <c r="PEU41" s="205"/>
      <c r="PEV41" s="24"/>
      <c r="PEY41" s="207"/>
      <c r="PEZ41" s="207"/>
      <c r="PFA41" s="208"/>
      <c r="PFB41" s="80"/>
      <c r="PFC41" s="209"/>
      <c r="PFD41" s="205"/>
      <c r="PFF41" s="207"/>
      <c r="PFG41" s="207"/>
      <c r="PFH41" s="208"/>
      <c r="PFI41" s="80"/>
      <c r="PFJ41" s="209"/>
      <c r="PFK41" s="207"/>
      <c r="PFL41" s="207"/>
      <c r="PFM41" s="77"/>
      <c r="PFN41" s="210"/>
      <c r="PFO41" s="207"/>
      <c r="PFP41" s="207"/>
      <c r="PFQ41" s="211"/>
      <c r="PFR41" s="26"/>
      <c r="PFS41" s="26"/>
      <c r="PFT41" s="26"/>
      <c r="PFU41" s="205"/>
      <c r="PFV41" s="24"/>
      <c r="PFW41" s="36"/>
      <c r="PFX41" s="24"/>
      <c r="PFY41" s="206"/>
      <c r="PFZ41" s="205"/>
      <c r="PGA41" s="24"/>
      <c r="PGD41" s="207"/>
      <c r="PGE41" s="207"/>
      <c r="PGF41" s="208"/>
      <c r="PGG41" s="80"/>
      <c r="PGH41" s="209"/>
      <c r="PGI41" s="205"/>
      <c r="PGK41" s="207"/>
      <c r="PGL41" s="207"/>
      <c r="PGM41" s="208"/>
      <c r="PGN41" s="80"/>
      <c r="PGO41" s="209"/>
      <c r="PGP41" s="207"/>
      <c r="PGQ41" s="207"/>
      <c r="PGR41" s="77"/>
      <c r="PGS41" s="210"/>
      <c r="PGT41" s="207"/>
      <c r="PGU41" s="207"/>
      <c r="PGV41" s="211"/>
      <c r="PGW41" s="26"/>
      <c r="PGX41" s="26"/>
      <c r="PGY41" s="26"/>
      <c r="PGZ41" s="205"/>
      <c r="PHA41" s="24"/>
      <c r="PHB41" s="36"/>
      <c r="PHC41" s="24"/>
      <c r="PHD41" s="206"/>
      <c r="PHE41" s="205"/>
      <c r="PHF41" s="24"/>
      <c r="PHI41" s="207"/>
      <c r="PHJ41" s="207"/>
      <c r="PHK41" s="208"/>
      <c r="PHL41" s="80"/>
      <c r="PHM41" s="209"/>
      <c r="PHN41" s="205"/>
      <c r="PHP41" s="207"/>
      <c r="PHQ41" s="207"/>
      <c r="PHR41" s="208"/>
      <c r="PHS41" s="80"/>
      <c r="PHT41" s="209"/>
      <c r="PHU41" s="207"/>
      <c r="PHV41" s="207"/>
      <c r="PHW41" s="77"/>
      <c r="PHX41" s="210"/>
      <c r="PHY41" s="207"/>
      <c r="PHZ41" s="207"/>
      <c r="PIA41" s="211"/>
      <c r="PIB41" s="26"/>
      <c r="PIC41" s="26"/>
      <c r="PID41" s="26"/>
      <c r="PIE41" s="205"/>
      <c r="PIF41" s="24"/>
      <c r="PIG41" s="36"/>
      <c r="PIH41" s="24"/>
      <c r="PII41" s="206"/>
      <c r="PIJ41" s="205"/>
      <c r="PIK41" s="24"/>
      <c r="PIN41" s="207"/>
      <c r="PIO41" s="207"/>
      <c r="PIP41" s="208"/>
      <c r="PIQ41" s="80"/>
      <c r="PIR41" s="209"/>
      <c r="PIS41" s="205"/>
      <c r="PIU41" s="207"/>
      <c r="PIV41" s="207"/>
      <c r="PIW41" s="208"/>
      <c r="PIX41" s="80"/>
      <c r="PIY41" s="209"/>
      <c r="PIZ41" s="207"/>
      <c r="PJA41" s="207"/>
      <c r="PJB41" s="77"/>
      <c r="PJC41" s="210"/>
      <c r="PJD41" s="207"/>
      <c r="PJE41" s="207"/>
      <c r="PJF41" s="211"/>
      <c r="PJG41" s="26"/>
      <c r="PJH41" s="26"/>
      <c r="PJI41" s="26"/>
      <c r="PJJ41" s="205"/>
      <c r="PJK41" s="24"/>
      <c r="PJL41" s="36"/>
      <c r="PJM41" s="24"/>
      <c r="PJN41" s="206"/>
      <c r="PJO41" s="205"/>
      <c r="PJP41" s="24"/>
      <c r="PJS41" s="207"/>
      <c r="PJT41" s="207"/>
      <c r="PJU41" s="208"/>
      <c r="PJV41" s="80"/>
      <c r="PJW41" s="209"/>
      <c r="PJX41" s="205"/>
      <c r="PJZ41" s="207"/>
      <c r="PKA41" s="207"/>
      <c r="PKB41" s="208"/>
      <c r="PKC41" s="80"/>
      <c r="PKD41" s="209"/>
      <c r="PKE41" s="207"/>
      <c r="PKF41" s="207"/>
      <c r="PKG41" s="77"/>
      <c r="PKH41" s="210"/>
      <c r="PKI41" s="207"/>
      <c r="PKJ41" s="207"/>
      <c r="PKK41" s="211"/>
      <c r="PKL41" s="26"/>
      <c r="PKM41" s="26"/>
      <c r="PKN41" s="26"/>
      <c r="PKO41" s="205"/>
      <c r="PKP41" s="24"/>
      <c r="PKQ41" s="36"/>
      <c r="PKR41" s="24"/>
      <c r="PKS41" s="206"/>
      <c r="PKT41" s="205"/>
      <c r="PKU41" s="24"/>
      <c r="PKX41" s="207"/>
      <c r="PKY41" s="207"/>
      <c r="PKZ41" s="208"/>
      <c r="PLA41" s="80"/>
      <c r="PLB41" s="209"/>
      <c r="PLC41" s="205"/>
      <c r="PLE41" s="207"/>
      <c r="PLF41" s="207"/>
      <c r="PLG41" s="208"/>
      <c r="PLH41" s="80"/>
      <c r="PLI41" s="209"/>
      <c r="PLJ41" s="207"/>
      <c r="PLK41" s="207"/>
      <c r="PLL41" s="77"/>
      <c r="PLM41" s="210"/>
      <c r="PLN41" s="207"/>
      <c r="PLO41" s="207"/>
      <c r="PLP41" s="211"/>
      <c r="PLQ41" s="26"/>
      <c r="PLR41" s="26"/>
      <c r="PLS41" s="26"/>
      <c r="PLT41" s="205"/>
      <c r="PLU41" s="24"/>
      <c r="PLV41" s="36"/>
      <c r="PLW41" s="24"/>
      <c r="PLX41" s="206"/>
      <c r="PLY41" s="205"/>
      <c r="PLZ41" s="24"/>
      <c r="PMC41" s="207"/>
      <c r="PMD41" s="207"/>
      <c r="PME41" s="208"/>
      <c r="PMF41" s="80"/>
      <c r="PMG41" s="209"/>
      <c r="PMH41" s="205"/>
      <c r="PMJ41" s="207"/>
      <c r="PMK41" s="207"/>
      <c r="PML41" s="208"/>
      <c r="PMM41" s="80"/>
      <c r="PMN41" s="209"/>
      <c r="PMO41" s="207"/>
      <c r="PMP41" s="207"/>
      <c r="PMQ41" s="77"/>
      <c r="PMR41" s="210"/>
      <c r="PMS41" s="207"/>
      <c r="PMT41" s="207"/>
      <c r="PMU41" s="211"/>
      <c r="PMV41" s="26"/>
      <c r="PMW41" s="26"/>
      <c r="PMX41" s="26"/>
      <c r="PMY41" s="205"/>
      <c r="PMZ41" s="24"/>
      <c r="PNA41" s="36"/>
      <c r="PNB41" s="24"/>
      <c r="PNC41" s="206"/>
      <c r="PND41" s="205"/>
      <c r="PNE41" s="24"/>
      <c r="PNH41" s="207"/>
      <c r="PNI41" s="207"/>
      <c r="PNJ41" s="208"/>
      <c r="PNK41" s="80"/>
      <c r="PNL41" s="209"/>
      <c r="PNM41" s="205"/>
      <c r="PNO41" s="207"/>
      <c r="PNP41" s="207"/>
      <c r="PNQ41" s="208"/>
      <c r="PNR41" s="80"/>
      <c r="PNS41" s="209"/>
      <c r="PNT41" s="207"/>
      <c r="PNU41" s="207"/>
      <c r="PNV41" s="77"/>
      <c r="PNW41" s="210"/>
      <c r="PNX41" s="207"/>
      <c r="PNY41" s="207"/>
      <c r="PNZ41" s="211"/>
      <c r="POA41" s="26"/>
      <c r="POB41" s="26"/>
      <c r="POC41" s="26"/>
      <c r="POD41" s="205"/>
      <c r="POE41" s="24"/>
      <c r="POF41" s="36"/>
      <c r="POG41" s="24"/>
      <c r="POH41" s="206"/>
      <c r="POI41" s="205"/>
      <c r="POJ41" s="24"/>
      <c r="POM41" s="207"/>
      <c r="PON41" s="207"/>
      <c r="POO41" s="208"/>
      <c r="POP41" s="80"/>
      <c r="POQ41" s="209"/>
      <c r="POR41" s="205"/>
      <c r="POT41" s="207"/>
      <c r="POU41" s="207"/>
      <c r="POV41" s="208"/>
      <c r="POW41" s="80"/>
      <c r="POX41" s="209"/>
      <c r="POY41" s="207"/>
      <c r="POZ41" s="207"/>
      <c r="PPA41" s="77"/>
      <c r="PPB41" s="210"/>
      <c r="PPC41" s="207"/>
      <c r="PPD41" s="207"/>
      <c r="PPE41" s="211"/>
      <c r="PPF41" s="26"/>
      <c r="PPG41" s="26"/>
      <c r="PPH41" s="26"/>
      <c r="PPI41" s="205"/>
      <c r="PPJ41" s="24"/>
      <c r="PPK41" s="36"/>
      <c r="PPL41" s="24"/>
      <c r="PPM41" s="206"/>
      <c r="PPN41" s="205"/>
      <c r="PPO41" s="24"/>
      <c r="PPR41" s="207"/>
      <c r="PPS41" s="207"/>
      <c r="PPT41" s="208"/>
      <c r="PPU41" s="80"/>
      <c r="PPV41" s="209"/>
      <c r="PPW41" s="205"/>
      <c r="PPY41" s="207"/>
      <c r="PPZ41" s="207"/>
      <c r="PQA41" s="208"/>
      <c r="PQB41" s="80"/>
      <c r="PQC41" s="209"/>
      <c r="PQD41" s="207"/>
      <c r="PQE41" s="207"/>
      <c r="PQF41" s="77"/>
      <c r="PQG41" s="210"/>
      <c r="PQH41" s="207"/>
      <c r="PQI41" s="207"/>
      <c r="PQJ41" s="211"/>
      <c r="PQK41" s="26"/>
      <c r="PQL41" s="26"/>
      <c r="PQM41" s="26"/>
      <c r="PQN41" s="205"/>
      <c r="PQO41" s="24"/>
      <c r="PQP41" s="36"/>
      <c r="PQQ41" s="24"/>
      <c r="PQR41" s="206"/>
      <c r="PQS41" s="205"/>
      <c r="PQT41" s="24"/>
      <c r="PQW41" s="207"/>
      <c r="PQX41" s="207"/>
      <c r="PQY41" s="208"/>
      <c r="PQZ41" s="80"/>
      <c r="PRA41" s="209"/>
      <c r="PRB41" s="205"/>
      <c r="PRD41" s="207"/>
      <c r="PRE41" s="207"/>
      <c r="PRF41" s="208"/>
      <c r="PRG41" s="80"/>
      <c r="PRH41" s="209"/>
      <c r="PRI41" s="207"/>
      <c r="PRJ41" s="207"/>
      <c r="PRK41" s="77"/>
      <c r="PRL41" s="210"/>
      <c r="PRM41" s="207"/>
      <c r="PRN41" s="207"/>
      <c r="PRO41" s="211"/>
      <c r="PRP41" s="26"/>
      <c r="PRQ41" s="26"/>
      <c r="PRR41" s="26"/>
      <c r="PRS41" s="205"/>
      <c r="PRT41" s="24"/>
      <c r="PRU41" s="36"/>
      <c r="PRV41" s="24"/>
      <c r="PRW41" s="206"/>
      <c r="PRX41" s="205"/>
      <c r="PRY41" s="24"/>
      <c r="PSB41" s="207"/>
      <c r="PSC41" s="207"/>
      <c r="PSD41" s="208"/>
      <c r="PSE41" s="80"/>
      <c r="PSF41" s="209"/>
      <c r="PSG41" s="205"/>
      <c r="PSI41" s="207"/>
      <c r="PSJ41" s="207"/>
      <c r="PSK41" s="208"/>
      <c r="PSL41" s="80"/>
      <c r="PSM41" s="209"/>
      <c r="PSN41" s="207"/>
      <c r="PSO41" s="207"/>
      <c r="PSP41" s="77"/>
      <c r="PSQ41" s="210"/>
      <c r="PSR41" s="207"/>
      <c r="PSS41" s="207"/>
      <c r="PST41" s="211"/>
      <c r="PSU41" s="26"/>
      <c r="PSV41" s="26"/>
      <c r="PSW41" s="26"/>
      <c r="PSX41" s="205"/>
      <c r="PSY41" s="24"/>
      <c r="PSZ41" s="36"/>
      <c r="PTA41" s="24"/>
      <c r="PTB41" s="206"/>
      <c r="PTC41" s="205"/>
      <c r="PTD41" s="24"/>
      <c r="PTG41" s="207"/>
      <c r="PTH41" s="207"/>
      <c r="PTI41" s="208"/>
      <c r="PTJ41" s="80"/>
      <c r="PTK41" s="209"/>
      <c r="PTL41" s="205"/>
      <c r="PTN41" s="207"/>
      <c r="PTO41" s="207"/>
      <c r="PTP41" s="208"/>
      <c r="PTQ41" s="80"/>
      <c r="PTR41" s="209"/>
      <c r="PTS41" s="207"/>
      <c r="PTT41" s="207"/>
      <c r="PTU41" s="77"/>
      <c r="PTV41" s="210"/>
      <c r="PTW41" s="207"/>
      <c r="PTX41" s="207"/>
      <c r="PTY41" s="211"/>
      <c r="PTZ41" s="26"/>
      <c r="PUA41" s="26"/>
      <c r="PUB41" s="26"/>
      <c r="PUC41" s="205"/>
      <c r="PUD41" s="24"/>
      <c r="PUE41" s="36"/>
      <c r="PUF41" s="24"/>
      <c r="PUG41" s="206"/>
      <c r="PUH41" s="205"/>
      <c r="PUI41" s="24"/>
      <c r="PUL41" s="207"/>
      <c r="PUM41" s="207"/>
      <c r="PUN41" s="208"/>
      <c r="PUO41" s="80"/>
      <c r="PUP41" s="209"/>
      <c r="PUQ41" s="205"/>
      <c r="PUS41" s="207"/>
      <c r="PUT41" s="207"/>
      <c r="PUU41" s="208"/>
      <c r="PUV41" s="80"/>
      <c r="PUW41" s="209"/>
      <c r="PUX41" s="207"/>
      <c r="PUY41" s="207"/>
      <c r="PUZ41" s="77"/>
      <c r="PVA41" s="210"/>
      <c r="PVB41" s="207"/>
      <c r="PVC41" s="207"/>
      <c r="PVD41" s="211"/>
      <c r="PVE41" s="26"/>
      <c r="PVF41" s="26"/>
      <c r="PVG41" s="26"/>
      <c r="PVH41" s="205"/>
      <c r="PVI41" s="24"/>
      <c r="PVJ41" s="36"/>
      <c r="PVK41" s="24"/>
      <c r="PVL41" s="206"/>
      <c r="PVM41" s="205"/>
      <c r="PVN41" s="24"/>
      <c r="PVQ41" s="207"/>
      <c r="PVR41" s="207"/>
      <c r="PVS41" s="208"/>
      <c r="PVT41" s="80"/>
      <c r="PVU41" s="209"/>
      <c r="PVV41" s="205"/>
      <c r="PVX41" s="207"/>
      <c r="PVY41" s="207"/>
      <c r="PVZ41" s="208"/>
      <c r="PWA41" s="80"/>
      <c r="PWB41" s="209"/>
      <c r="PWC41" s="207"/>
      <c r="PWD41" s="207"/>
      <c r="PWE41" s="77"/>
      <c r="PWF41" s="210"/>
      <c r="PWG41" s="207"/>
      <c r="PWH41" s="207"/>
      <c r="PWI41" s="211"/>
      <c r="PWJ41" s="26"/>
      <c r="PWK41" s="26"/>
      <c r="PWL41" s="26"/>
      <c r="PWM41" s="205"/>
      <c r="PWN41" s="24"/>
      <c r="PWO41" s="36"/>
      <c r="PWP41" s="24"/>
      <c r="PWQ41" s="206"/>
      <c r="PWR41" s="205"/>
      <c r="PWS41" s="24"/>
      <c r="PWV41" s="207"/>
      <c r="PWW41" s="207"/>
      <c r="PWX41" s="208"/>
      <c r="PWY41" s="80"/>
      <c r="PWZ41" s="209"/>
      <c r="PXA41" s="205"/>
      <c r="PXC41" s="207"/>
      <c r="PXD41" s="207"/>
      <c r="PXE41" s="208"/>
      <c r="PXF41" s="80"/>
      <c r="PXG41" s="209"/>
      <c r="PXH41" s="207"/>
      <c r="PXI41" s="207"/>
      <c r="PXJ41" s="77"/>
      <c r="PXK41" s="210"/>
      <c r="PXL41" s="207"/>
      <c r="PXM41" s="207"/>
      <c r="PXN41" s="211"/>
      <c r="PXO41" s="26"/>
      <c r="PXP41" s="26"/>
      <c r="PXQ41" s="26"/>
      <c r="PXR41" s="205"/>
      <c r="PXS41" s="24"/>
      <c r="PXT41" s="36"/>
      <c r="PXU41" s="24"/>
      <c r="PXV41" s="206"/>
      <c r="PXW41" s="205"/>
      <c r="PXX41" s="24"/>
      <c r="PYA41" s="207"/>
      <c r="PYB41" s="207"/>
      <c r="PYC41" s="208"/>
      <c r="PYD41" s="80"/>
      <c r="PYE41" s="209"/>
      <c r="PYF41" s="205"/>
      <c r="PYH41" s="207"/>
      <c r="PYI41" s="207"/>
      <c r="PYJ41" s="208"/>
      <c r="PYK41" s="80"/>
      <c r="PYL41" s="209"/>
      <c r="PYM41" s="207"/>
      <c r="PYN41" s="207"/>
      <c r="PYO41" s="77"/>
      <c r="PYP41" s="210"/>
      <c r="PYQ41" s="207"/>
      <c r="PYR41" s="207"/>
      <c r="PYS41" s="211"/>
      <c r="PYT41" s="26"/>
      <c r="PYU41" s="26"/>
      <c r="PYV41" s="26"/>
      <c r="PYW41" s="205"/>
      <c r="PYX41" s="24"/>
      <c r="PYY41" s="36"/>
      <c r="PYZ41" s="24"/>
      <c r="PZA41" s="206"/>
      <c r="PZB41" s="205"/>
      <c r="PZC41" s="24"/>
      <c r="PZF41" s="207"/>
      <c r="PZG41" s="207"/>
      <c r="PZH41" s="208"/>
      <c r="PZI41" s="80"/>
      <c r="PZJ41" s="209"/>
      <c r="PZK41" s="205"/>
      <c r="PZM41" s="207"/>
      <c r="PZN41" s="207"/>
      <c r="PZO41" s="208"/>
      <c r="PZP41" s="80"/>
      <c r="PZQ41" s="209"/>
      <c r="PZR41" s="207"/>
      <c r="PZS41" s="207"/>
      <c r="PZT41" s="77"/>
      <c r="PZU41" s="210"/>
      <c r="PZV41" s="207"/>
      <c r="PZW41" s="207"/>
      <c r="PZX41" s="211"/>
      <c r="PZY41" s="26"/>
      <c r="PZZ41" s="26"/>
      <c r="QAA41" s="26"/>
      <c r="QAB41" s="205"/>
      <c r="QAC41" s="24"/>
      <c r="QAD41" s="36"/>
      <c r="QAE41" s="24"/>
      <c r="QAF41" s="206"/>
      <c r="QAG41" s="205"/>
      <c r="QAH41" s="24"/>
      <c r="QAK41" s="207"/>
      <c r="QAL41" s="207"/>
      <c r="QAM41" s="208"/>
      <c r="QAN41" s="80"/>
      <c r="QAO41" s="209"/>
      <c r="QAP41" s="205"/>
      <c r="QAR41" s="207"/>
      <c r="QAS41" s="207"/>
      <c r="QAT41" s="208"/>
      <c r="QAU41" s="80"/>
      <c r="QAV41" s="209"/>
      <c r="QAW41" s="207"/>
      <c r="QAX41" s="207"/>
      <c r="QAY41" s="77"/>
      <c r="QAZ41" s="210"/>
      <c r="QBA41" s="207"/>
      <c r="QBB41" s="207"/>
      <c r="QBC41" s="211"/>
      <c r="QBD41" s="26"/>
      <c r="QBE41" s="26"/>
      <c r="QBF41" s="26"/>
      <c r="QBG41" s="205"/>
      <c r="QBH41" s="24"/>
      <c r="QBI41" s="36"/>
      <c r="QBJ41" s="24"/>
      <c r="QBK41" s="206"/>
      <c r="QBL41" s="205"/>
      <c r="QBM41" s="24"/>
      <c r="QBP41" s="207"/>
      <c r="QBQ41" s="207"/>
      <c r="QBR41" s="208"/>
      <c r="QBS41" s="80"/>
      <c r="QBT41" s="209"/>
      <c r="QBU41" s="205"/>
      <c r="QBW41" s="207"/>
      <c r="QBX41" s="207"/>
      <c r="QBY41" s="208"/>
      <c r="QBZ41" s="80"/>
      <c r="QCA41" s="209"/>
      <c r="QCB41" s="207"/>
      <c r="QCC41" s="207"/>
      <c r="QCD41" s="77"/>
      <c r="QCE41" s="210"/>
      <c r="QCF41" s="207"/>
      <c r="QCG41" s="207"/>
      <c r="QCH41" s="211"/>
      <c r="QCI41" s="26"/>
      <c r="QCJ41" s="26"/>
      <c r="QCK41" s="26"/>
      <c r="QCL41" s="205"/>
      <c r="QCM41" s="24"/>
      <c r="QCN41" s="36"/>
      <c r="QCO41" s="24"/>
      <c r="QCP41" s="206"/>
      <c r="QCQ41" s="205"/>
      <c r="QCR41" s="24"/>
      <c r="QCU41" s="207"/>
      <c r="QCV41" s="207"/>
      <c r="QCW41" s="208"/>
      <c r="QCX41" s="80"/>
      <c r="QCY41" s="209"/>
      <c r="QCZ41" s="205"/>
      <c r="QDB41" s="207"/>
      <c r="QDC41" s="207"/>
      <c r="QDD41" s="208"/>
      <c r="QDE41" s="80"/>
      <c r="QDF41" s="209"/>
      <c r="QDG41" s="207"/>
      <c r="QDH41" s="207"/>
      <c r="QDI41" s="77"/>
      <c r="QDJ41" s="210"/>
      <c r="QDK41" s="207"/>
      <c r="QDL41" s="207"/>
      <c r="QDM41" s="211"/>
      <c r="QDN41" s="26"/>
      <c r="QDO41" s="26"/>
      <c r="QDP41" s="26"/>
      <c r="QDQ41" s="205"/>
      <c r="QDR41" s="24"/>
      <c r="QDS41" s="36"/>
      <c r="QDT41" s="24"/>
      <c r="QDU41" s="206"/>
      <c r="QDV41" s="205"/>
      <c r="QDW41" s="24"/>
      <c r="QDZ41" s="207"/>
      <c r="QEA41" s="207"/>
      <c r="QEB41" s="208"/>
      <c r="QEC41" s="80"/>
      <c r="QED41" s="209"/>
      <c r="QEE41" s="205"/>
      <c r="QEG41" s="207"/>
      <c r="QEH41" s="207"/>
      <c r="QEI41" s="208"/>
      <c r="QEJ41" s="80"/>
      <c r="QEK41" s="209"/>
      <c r="QEL41" s="207"/>
      <c r="QEM41" s="207"/>
      <c r="QEN41" s="77"/>
      <c r="QEO41" s="210"/>
      <c r="QEP41" s="207"/>
      <c r="QEQ41" s="207"/>
      <c r="QER41" s="211"/>
      <c r="QES41" s="26"/>
      <c r="QET41" s="26"/>
      <c r="QEU41" s="26"/>
      <c r="QEV41" s="205"/>
      <c r="QEW41" s="24"/>
      <c r="QEX41" s="36"/>
      <c r="QEY41" s="24"/>
      <c r="QEZ41" s="206"/>
      <c r="QFA41" s="205"/>
      <c r="QFB41" s="24"/>
      <c r="QFE41" s="207"/>
      <c r="QFF41" s="207"/>
      <c r="QFG41" s="208"/>
      <c r="QFH41" s="80"/>
      <c r="QFI41" s="209"/>
      <c r="QFJ41" s="205"/>
      <c r="QFL41" s="207"/>
      <c r="QFM41" s="207"/>
      <c r="QFN41" s="208"/>
      <c r="QFO41" s="80"/>
      <c r="QFP41" s="209"/>
      <c r="QFQ41" s="207"/>
      <c r="QFR41" s="207"/>
      <c r="QFS41" s="77"/>
      <c r="QFT41" s="210"/>
      <c r="QFU41" s="207"/>
      <c r="QFV41" s="207"/>
      <c r="QFW41" s="211"/>
      <c r="QFX41" s="26"/>
      <c r="QFY41" s="26"/>
      <c r="QFZ41" s="26"/>
      <c r="QGA41" s="205"/>
      <c r="QGB41" s="24"/>
      <c r="QGC41" s="36"/>
      <c r="QGD41" s="24"/>
      <c r="QGE41" s="206"/>
      <c r="QGF41" s="205"/>
      <c r="QGG41" s="24"/>
      <c r="QGJ41" s="207"/>
      <c r="QGK41" s="207"/>
      <c r="QGL41" s="208"/>
      <c r="QGM41" s="80"/>
      <c r="QGN41" s="209"/>
      <c r="QGO41" s="205"/>
      <c r="QGQ41" s="207"/>
      <c r="QGR41" s="207"/>
      <c r="QGS41" s="208"/>
      <c r="QGT41" s="80"/>
      <c r="QGU41" s="209"/>
      <c r="QGV41" s="207"/>
      <c r="QGW41" s="207"/>
      <c r="QGX41" s="77"/>
      <c r="QGY41" s="210"/>
      <c r="QGZ41" s="207"/>
      <c r="QHA41" s="207"/>
      <c r="QHB41" s="211"/>
      <c r="QHC41" s="26"/>
      <c r="QHD41" s="26"/>
      <c r="QHE41" s="26"/>
      <c r="QHF41" s="205"/>
      <c r="QHG41" s="24"/>
      <c r="QHH41" s="36"/>
      <c r="QHI41" s="24"/>
      <c r="QHJ41" s="206"/>
      <c r="QHK41" s="205"/>
      <c r="QHL41" s="24"/>
      <c r="QHO41" s="207"/>
      <c r="QHP41" s="207"/>
      <c r="QHQ41" s="208"/>
      <c r="QHR41" s="80"/>
      <c r="QHS41" s="209"/>
      <c r="QHT41" s="205"/>
      <c r="QHV41" s="207"/>
      <c r="QHW41" s="207"/>
      <c r="QHX41" s="208"/>
      <c r="QHY41" s="80"/>
      <c r="QHZ41" s="209"/>
      <c r="QIA41" s="207"/>
      <c r="QIB41" s="207"/>
      <c r="QIC41" s="77"/>
      <c r="QID41" s="210"/>
      <c r="QIE41" s="207"/>
      <c r="QIF41" s="207"/>
      <c r="QIG41" s="211"/>
      <c r="QIH41" s="26"/>
      <c r="QII41" s="26"/>
      <c r="QIJ41" s="26"/>
      <c r="QIK41" s="205"/>
      <c r="QIL41" s="24"/>
      <c r="QIM41" s="36"/>
      <c r="QIN41" s="24"/>
      <c r="QIO41" s="206"/>
      <c r="QIP41" s="205"/>
      <c r="QIQ41" s="24"/>
      <c r="QIT41" s="207"/>
      <c r="QIU41" s="207"/>
      <c r="QIV41" s="208"/>
      <c r="QIW41" s="80"/>
      <c r="QIX41" s="209"/>
      <c r="QIY41" s="205"/>
      <c r="QJA41" s="207"/>
      <c r="QJB41" s="207"/>
      <c r="QJC41" s="208"/>
      <c r="QJD41" s="80"/>
      <c r="QJE41" s="209"/>
      <c r="QJF41" s="207"/>
      <c r="QJG41" s="207"/>
      <c r="QJH41" s="77"/>
      <c r="QJI41" s="210"/>
      <c r="QJJ41" s="207"/>
      <c r="QJK41" s="207"/>
      <c r="QJL41" s="211"/>
      <c r="QJM41" s="26"/>
      <c r="QJN41" s="26"/>
      <c r="QJO41" s="26"/>
      <c r="QJP41" s="205"/>
      <c r="QJQ41" s="24"/>
      <c r="QJR41" s="36"/>
      <c r="QJS41" s="24"/>
      <c r="QJT41" s="206"/>
      <c r="QJU41" s="205"/>
      <c r="QJV41" s="24"/>
      <c r="QJY41" s="207"/>
      <c r="QJZ41" s="207"/>
      <c r="QKA41" s="208"/>
      <c r="QKB41" s="80"/>
      <c r="QKC41" s="209"/>
      <c r="QKD41" s="205"/>
      <c r="QKF41" s="207"/>
      <c r="QKG41" s="207"/>
      <c r="QKH41" s="208"/>
      <c r="QKI41" s="80"/>
      <c r="QKJ41" s="209"/>
      <c r="QKK41" s="207"/>
      <c r="QKL41" s="207"/>
      <c r="QKM41" s="77"/>
      <c r="QKN41" s="210"/>
      <c r="QKO41" s="207"/>
      <c r="QKP41" s="207"/>
      <c r="QKQ41" s="211"/>
      <c r="QKR41" s="26"/>
      <c r="QKS41" s="26"/>
      <c r="QKT41" s="26"/>
      <c r="QKU41" s="205"/>
      <c r="QKV41" s="24"/>
      <c r="QKW41" s="36"/>
      <c r="QKX41" s="24"/>
      <c r="QKY41" s="206"/>
      <c r="QKZ41" s="205"/>
      <c r="QLA41" s="24"/>
      <c r="QLD41" s="207"/>
      <c r="QLE41" s="207"/>
      <c r="QLF41" s="208"/>
      <c r="QLG41" s="80"/>
      <c r="QLH41" s="209"/>
      <c r="QLI41" s="205"/>
      <c r="QLK41" s="207"/>
      <c r="QLL41" s="207"/>
      <c r="QLM41" s="208"/>
      <c r="QLN41" s="80"/>
      <c r="QLO41" s="209"/>
      <c r="QLP41" s="207"/>
      <c r="QLQ41" s="207"/>
      <c r="QLR41" s="77"/>
      <c r="QLS41" s="210"/>
      <c r="QLT41" s="207"/>
      <c r="QLU41" s="207"/>
      <c r="QLV41" s="211"/>
      <c r="QLW41" s="26"/>
      <c r="QLX41" s="26"/>
      <c r="QLY41" s="26"/>
      <c r="QLZ41" s="205"/>
      <c r="QMA41" s="24"/>
      <c r="QMB41" s="36"/>
      <c r="QMC41" s="24"/>
      <c r="QMD41" s="206"/>
      <c r="QME41" s="205"/>
      <c r="QMF41" s="24"/>
      <c r="QMI41" s="207"/>
      <c r="QMJ41" s="207"/>
      <c r="QMK41" s="208"/>
      <c r="QML41" s="80"/>
      <c r="QMM41" s="209"/>
      <c r="QMN41" s="205"/>
      <c r="QMP41" s="207"/>
      <c r="QMQ41" s="207"/>
      <c r="QMR41" s="208"/>
      <c r="QMS41" s="80"/>
      <c r="QMT41" s="209"/>
      <c r="QMU41" s="207"/>
      <c r="QMV41" s="207"/>
      <c r="QMW41" s="77"/>
      <c r="QMX41" s="210"/>
      <c r="QMY41" s="207"/>
      <c r="QMZ41" s="207"/>
      <c r="QNA41" s="211"/>
      <c r="QNB41" s="26"/>
      <c r="QNC41" s="26"/>
      <c r="QND41" s="26"/>
      <c r="QNE41" s="205"/>
      <c r="QNF41" s="24"/>
      <c r="QNG41" s="36"/>
      <c r="QNH41" s="24"/>
      <c r="QNI41" s="206"/>
      <c r="QNJ41" s="205"/>
      <c r="QNK41" s="24"/>
      <c r="QNN41" s="207"/>
      <c r="QNO41" s="207"/>
      <c r="QNP41" s="208"/>
      <c r="QNQ41" s="80"/>
      <c r="QNR41" s="209"/>
      <c r="QNS41" s="205"/>
      <c r="QNU41" s="207"/>
      <c r="QNV41" s="207"/>
      <c r="QNW41" s="208"/>
      <c r="QNX41" s="80"/>
      <c r="QNY41" s="209"/>
      <c r="QNZ41" s="207"/>
      <c r="QOA41" s="207"/>
      <c r="QOB41" s="77"/>
      <c r="QOC41" s="210"/>
      <c r="QOD41" s="207"/>
      <c r="QOE41" s="207"/>
      <c r="QOF41" s="211"/>
      <c r="QOG41" s="26"/>
      <c r="QOH41" s="26"/>
      <c r="QOI41" s="26"/>
      <c r="QOJ41" s="205"/>
      <c r="QOK41" s="24"/>
      <c r="QOL41" s="36"/>
      <c r="QOM41" s="24"/>
      <c r="QON41" s="206"/>
      <c r="QOO41" s="205"/>
      <c r="QOP41" s="24"/>
      <c r="QOS41" s="207"/>
      <c r="QOT41" s="207"/>
      <c r="QOU41" s="208"/>
      <c r="QOV41" s="80"/>
      <c r="QOW41" s="209"/>
      <c r="QOX41" s="205"/>
      <c r="QOZ41" s="207"/>
      <c r="QPA41" s="207"/>
      <c r="QPB41" s="208"/>
      <c r="QPC41" s="80"/>
      <c r="QPD41" s="209"/>
      <c r="QPE41" s="207"/>
      <c r="QPF41" s="207"/>
      <c r="QPG41" s="77"/>
      <c r="QPH41" s="210"/>
      <c r="QPI41" s="207"/>
      <c r="QPJ41" s="207"/>
      <c r="QPK41" s="211"/>
      <c r="QPL41" s="26"/>
      <c r="QPM41" s="26"/>
      <c r="QPN41" s="26"/>
      <c r="QPO41" s="205"/>
      <c r="QPP41" s="24"/>
      <c r="QPQ41" s="36"/>
      <c r="QPR41" s="24"/>
      <c r="QPS41" s="206"/>
      <c r="QPT41" s="205"/>
      <c r="QPU41" s="24"/>
      <c r="QPX41" s="207"/>
      <c r="QPY41" s="207"/>
      <c r="QPZ41" s="208"/>
      <c r="QQA41" s="80"/>
      <c r="QQB41" s="209"/>
      <c r="QQC41" s="205"/>
      <c r="QQE41" s="207"/>
      <c r="QQF41" s="207"/>
      <c r="QQG41" s="208"/>
      <c r="QQH41" s="80"/>
      <c r="QQI41" s="209"/>
      <c r="QQJ41" s="207"/>
      <c r="QQK41" s="207"/>
      <c r="QQL41" s="77"/>
      <c r="QQM41" s="210"/>
      <c r="QQN41" s="207"/>
      <c r="QQO41" s="207"/>
      <c r="QQP41" s="211"/>
      <c r="QQQ41" s="26"/>
      <c r="QQR41" s="26"/>
      <c r="QQS41" s="26"/>
      <c r="QQT41" s="205"/>
      <c r="QQU41" s="24"/>
      <c r="QQV41" s="36"/>
      <c r="QQW41" s="24"/>
      <c r="QQX41" s="206"/>
      <c r="QQY41" s="205"/>
      <c r="QQZ41" s="24"/>
      <c r="QRC41" s="207"/>
      <c r="QRD41" s="207"/>
      <c r="QRE41" s="208"/>
      <c r="QRF41" s="80"/>
      <c r="QRG41" s="209"/>
      <c r="QRH41" s="205"/>
      <c r="QRJ41" s="207"/>
      <c r="QRK41" s="207"/>
      <c r="QRL41" s="208"/>
      <c r="QRM41" s="80"/>
      <c r="QRN41" s="209"/>
      <c r="QRO41" s="207"/>
      <c r="QRP41" s="207"/>
      <c r="QRQ41" s="77"/>
      <c r="QRR41" s="210"/>
      <c r="QRS41" s="207"/>
      <c r="QRT41" s="207"/>
      <c r="QRU41" s="211"/>
      <c r="QRV41" s="26"/>
      <c r="QRW41" s="26"/>
      <c r="QRX41" s="26"/>
      <c r="QRY41" s="205"/>
      <c r="QRZ41" s="24"/>
      <c r="QSA41" s="36"/>
      <c r="QSB41" s="24"/>
      <c r="QSC41" s="206"/>
      <c r="QSD41" s="205"/>
      <c r="QSE41" s="24"/>
      <c r="QSH41" s="207"/>
      <c r="QSI41" s="207"/>
      <c r="QSJ41" s="208"/>
      <c r="QSK41" s="80"/>
      <c r="QSL41" s="209"/>
      <c r="QSM41" s="205"/>
      <c r="QSO41" s="207"/>
      <c r="QSP41" s="207"/>
      <c r="QSQ41" s="208"/>
      <c r="QSR41" s="80"/>
      <c r="QSS41" s="209"/>
      <c r="QST41" s="207"/>
      <c r="QSU41" s="207"/>
      <c r="QSV41" s="77"/>
      <c r="QSW41" s="210"/>
      <c r="QSX41" s="207"/>
      <c r="QSY41" s="207"/>
      <c r="QSZ41" s="211"/>
      <c r="QTA41" s="26"/>
      <c r="QTB41" s="26"/>
      <c r="QTC41" s="26"/>
      <c r="QTD41" s="205"/>
      <c r="QTE41" s="24"/>
      <c r="QTF41" s="36"/>
      <c r="QTG41" s="24"/>
      <c r="QTH41" s="206"/>
      <c r="QTI41" s="205"/>
      <c r="QTJ41" s="24"/>
      <c r="QTM41" s="207"/>
      <c r="QTN41" s="207"/>
      <c r="QTO41" s="208"/>
      <c r="QTP41" s="80"/>
      <c r="QTQ41" s="209"/>
      <c r="QTR41" s="205"/>
      <c r="QTT41" s="207"/>
      <c r="QTU41" s="207"/>
      <c r="QTV41" s="208"/>
      <c r="QTW41" s="80"/>
      <c r="QTX41" s="209"/>
      <c r="QTY41" s="207"/>
      <c r="QTZ41" s="207"/>
      <c r="QUA41" s="77"/>
      <c r="QUB41" s="210"/>
      <c r="QUC41" s="207"/>
      <c r="QUD41" s="207"/>
      <c r="QUE41" s="211"/>
      <c r="QUF41" s="26"/>
      <c r="QUG41" s="26"/>
      <c r="QUH41" s="26"/>
      <c r="QUI41" s="205"/>
      <c r="QUJ41" s="24"/>
      <c r="QUK41" s="36"/>
      <c r="QUL41" s="24"/>
      <c r="QUM41" s="206"/>
      <c r="QUN41" s="205"/>
      <c r="QUO41" s="24"/>
      <c r="QUR41" s="207"/>
      <c r="QUS41" s="207"/>
      <c r="QUT41" s="208"/>
      <c r="QUU41" s="80"/>
      <c r="QUV41" s="209"/>
      <c r="QUW41" s="205"/>
      <c r="QUY41" s="207"/>
      <c r="QUZ41" s="207"/>
      <c r="QVA41" s="208"/>
      <c r="QVB41" s="80"/>
      <c r="QVC41" s="209"/>
      <c r="QVD41" s="207"/>
      <c r="QVE41" s="207"/>
      <c r="QVF41" s="77"/>
      <c r="QVG41" s="210"/>
      <c r="QVH41" s="207"/>
      <c r="QVI41" s="207"/>
      <c r="QVJ41" s="211"/>
      <c r="QVK41" s="26"/>
      <c r="QVL41" s="26"/>
      <c r="QVM41" s="26"/>
      <c r="QVN41" s="205"/>
      <c r="QVO41" s="24"/>
      <c r="QVP41" s="36"/>
      <c r="QVQ41" s="24"/>
      <c r="QVR41" s="206"/>
      <c r="QVS41" s="205"/>
      <c r="QVT41" s="24"/>
      <c r="QVW41" s="207"/>
      <c r="QVX41" s="207"/>
      <c r="QVY41" s="208"/>
      <c r="QVZ41" s="80"/>
      <c r="QWA41" s="209"/>
      <c r="QWB41" s="205"/>
      <c r="QWD41" s="207"/>
      <c r="QWE41" s="207"/>
      <c r="QWF41" s="208"/>
      <c r="QWG41" s="80"/>
      <c r="QWH41" s="209"/>
      <c r="QWI41" s="207"/>
      <c r="QWJ41" s="207"/>
      <c r="QWK41" s="77"/>
      <c r="QWL41" s="210"/>
      <c r="QWM41" s="207"/>
      <c r="QWN41" s="207"/>
      <c r="QWO41" s="211"/>
      <c r="QWP41" s="26"/>
      <c r="QWQ41" s="26"/>
      <c r="QWR41" s="26"/>
      <c r="QWS41" s="205"/>
      <c r="QWT41" s="24"/>
      <c r="QWU41" s="36"/>
      <c r="QWV41" s="24"/>
      <c r="QWW41" s="206"/>
      <c r="QWX41" s="205"/>
      <c r="QWY41" s="24"/>
      <c r="QXB41" s="207"/>
      <c r="QXC41" s="207"/>
      <c r="QXD41" s="208"/>
      <c r="QXE41" s="80"/>
      <c r="QXF41" s="209"/>
      <c r="QXG41" s="205"/>
      <c r="QXI41" s="207"/>
      <c r="QXJ41" s="207"/>
      <c r="QXK41" s="208"/>
      <c r="QXL41" s="80"/>
      <c r="QXM41" s="209"/>
      <c r="QXN41" s="207"/>
      <c r="QXO41" s="207"/>
      <c r="QXP41" s="77"/>
      <c r="QXQ41" s="210"/>
      <c r="QXR41" s="207"/>
      <c r="QXS41" s="207"/>
      <c r="QXT41" s="211"/>
      <c r="QXU41" s="26"/>
      <c r="QXV41" s="26"/>
      <c r="QXW41" s="26"/>
      <c r="QXX41" s="205"/>
      <c r="QXY41" s="24"/>
      <c r="QXZ41" s="36"/>
      <c r="QYA41" s="24"/>
      <c r="QYB41" s="206"/>
      <c r="QYC41" s="205"/>
      <c r="QYD41" s="24"/>
      <c r="QYG41" s="207"/>
      <c r="QYH41" s="207"/>
      <c r="QYI41" s="208"/>
      <c r="QYJ41" s="80"/>
      <c r="QYK41" s="209"/>
      <c r="QYL41" s="205"/>
      <c r="QYN41" s="207"/>
      <c r="QYO41" s="207"/>
      <c r="QYP41" s="208"/>
      <c r="QYQ41" s="80"/>
      <c r="QYR41" s="209"/>
      <c r="QYS41" s="207"/>
      <c r="QYT41" s="207"/>
      <c r="QYU41" s="77"/>
      <c r="QYV41" s="210"/>
      <c r="QYW41" s="207"/>
      <c r="QYX41" s="207"/>
      <c r="QYY41" s="211"/>
      <c r="QYZ41" s="26"/>
      <c r="QZA41" s="26"/>
      <c r="QZB41" s="26"/>
      <c r="QZC41" s="205"/>
      <c r="QZD41" s="24"/>
      <c r="QZE41" s="36"/>
      <c r="QZF41" s="24"/>
      <c r="QZG41" s="206"/>
      <c r="QZH41" s="205"/>
      <c r="QZI41" s="24"/>
      <c r="QZL41" s="207"/>
      <c r="QZM41" s="207"/>
      <c r="QZN41" s="208"/>
      <c r="QZO41" s="80"/>
      <c r="QZP41" s="209"/>
      <c r="QZQ41" s="205"/>
      <c r="QZS41" s="207"/>
      <c r="QZT41" s="207"/>
      <c r="QZU41" s="208"/>
      <c r="QZV41" s="80"/>
      <c r="QZW41" s="209"/>
      <c r="QZX41" s="207"/>
      <c r="QZY41" s="207"/>
      <c r="QZZ41" s="77"/>
      <c r="RAA41" s="210"/>
      <c r="RAB41" s="207"/>
      <c r="RAC41" s="207"/>
      <c r="RAD41" s="211"/>
      <c r="RAE41" s="26"/>
      <c r="RAF41" s="26"/>
      <c r="RAG41" s="26"/>
      <c r="RAH41" s="205"/>
      <c r="RAI41" s="24"/>
      <c r="RAJ41" s="36"/>
      <c r="RAK41" s="24"/>
      <c r="RAL41" s="206"/>
      <c r="RAM41" s="205"/>
      <c r="RAN41" s="24"/>
      <c r="RAQ41" s="207"/>
      <c r="RAR41" s="207"/>
      <c r="RAS41" s="208"/>
      <c r="RAT41" s="80"/>
      <c r="RAU41" s="209"/>
      <c r="RAV41" s="205"/>
      <c r="RAX41" s="207"/>
      <c r="RAY41" s="207"/>
      <c r="RAZ41" s="208"/>
      <c r="RBA41" s="80"/>
      <c r="RBB41" s="209"/>
      <c r="RBC41" s="207"/>
      <c r="RBD41" s="207"/>
      <c r="RBE41" s="77"/>
      <c r="RBF41" s="210"/>
      <c r="RBG41" s="207"/>
      <c r="RBH41" s="207"/>
      <c r="RBI41" s="211"/>
      <c r="RBJ41" s="26"/>
      <c r="RBK41" s="26"/>
      <c r="RBL41" s="26"/>
      <c r="RBM41" s="205"/>
      <c r="RBN41" s="24"/>
      <c r="RBO41" s="36"/>
      <c r="RBP41" s="24"/>
      <c r="RBQ41" s="206"/>
      <c r="RBR41" s="205"/>
      <c r="RBS41" s="24"/>
      <c r="RBV41" s="207"/>
      <c r="RBW41" s="207"/>
      <c r="RBX41" s="208"/>
      <c r="RBY41" s="80"/>
      <c r="RBZ41" s="209"/>
      <c r="RCA41" s="205"/>
      <c r="RCC41" s="207"/>
      <c r="RCD41" s="207"/>
      <c r="RCE41" s="208"/>
      <c r="RCF41" s="80"/>
      <c r="RCG41" s="209"/>
      <c r="RCH41" s="207"/>
      <c r="RCI41" s="207"/>
      <c r="RCJ41" s="77"/>
      <c r="RCK41" s="210"/>
      <c r="RCL41" s="207"/>
      <c r="RCM41" s="207"/>
      <c r="RCN41" s="211"/>
      <c r="RCO41" s="26"/>
      <c r="RCP41" s="26"/>
      <c r="RCQ41" s="26"/>
      <c r="RCR41" s="205"/>
      <c r="RCS41" s="24"/>
      <c r="RCT41" s="36"/>
      <c r="RCU41" s="24"/>
      <c r="RCV41" s="206"/>
      <c r="RCW41" s="205"/>
      <c r="RCX41" s="24"/>
      <c r="RDA41" s="207"/>
      <c r="RDB41" s="207"/>
      <c r="RDC41" s="208"/>
      <c r="RDD41" s="80"/>
      <c r="RDE41" s="209"/>
      <c r="RDF41" s="205"/>
      <c r="RDH41" s="207"/>
      <c r="RDI41" s="207"/>
      <c r="RDJ41" s="208"/>
      <c r="RDK41" s="80"/>
      <c r="RDL41" s="209"/>
      <c r="RDM41" s="207"/>
      <c r="RDN41" s="207"/>
      <c r="RDO41" s="77"/>
      <c r="RDP41" s="210"/>
      <c r="RDQ41" s="207"/>
      <c r="RDR41" s="207"/>
      <c r="RDS41" s="211"/>
      <c r="RDT41" s="26"/>
      <c r="RDU41" s="26"/>
      <c r="RDV41" s="26"/>
      <c r="RDW41" s="205"/>
      <c r="RDX41" s="24"/>
      <c r="RDY41" s="36"/>
      <c r="RDZ41" s="24"/>
      <c r="REA41" s="206"/>
      <c r="REB41" s="205"/>
      <c r="REC41" s="24"/>
      <c r="REF41" s="207"/>
      <c r="REG41" s="207"/>
      <c r="REH41" s="208"/>
      <c r="REI41" s="80"/>
      <c r="REJ41" s="209"/>
      <c r="REK41" s="205"/>
      <c r="REM41" s="207"/>
      <c r="REN41" s="207"/>
      <c r="REO41" s="208"/>
      <c r="REP41" s="80"/>
      <c r="REQ41" s="209"/>
      <c r="RER41" s="207"/>
      <c r="RES41" s="207"/>
      <c r="RET41" s="77"/>
      <c r="REU41" s="210"/>
      <c r="REV41" s="207"/>
      <c r="REW41" s="207"/>
      <c r="REX41" s="211"/>
      <c r="REY41" s="26"/>
      <c r="REZ41" s="26"/>
      <c r="RFA41" s="26"/>
      <c r="RFB41" s="205"/>
      <c r="RFC41" s="24"/>
      <c r="RFD41" s="36"/>
      <c r="RFE41" s="24"/>
      <c r="RFF41" s="206"/>
      <c r="RFG41" s="205"/>
      <c r="RFH41" s="24"/>
      <c r="RFK41" s="207"/>
      <c r="RFL41" s="207"/>
      <c r="RFM41" s="208"/>
      <c r="RFN41" s="80"/>
      <c r="RFO41" s="209"/>
      <c r="RFP41" s="205"/>
      <c r="RFR41" s="207"/>
      <c r="RFS41" s="207"/>
      <c r="RFT41" s="208"/>
      <c r="RFU41" s="80"/>
      <c r="RFV41" s="209"/>
      <c r="RFW41" s="207"/>
      <c r="RFX41" s="207"/>
      <c r="RFY41" s="77"/>
      <c r="RFZ41" s="210"/>
      <c r="RGA41" s="207"/>
      <c r="RGB41" s="207"/>
      <c r="RGC41" s="211"/>
      <c r="RGD41" s="26"/>
      <c r="RGE41" s="26"/>
      <c r="RGF41" s="26"/>
      <c r="RGG41" s="205"/>
      <c r="RGH41" s="24"/>
      <c r="RGI41" s="36"/>
      <c r="RGJ41" s="24"/>
      <c r="RGK41" s="206"/>
      <c r="RGL41" s="205"/>
      <c r="RGM41" s="24"/>
      <c r="RGP41" s="207"/>
      <c r="RGQ41" s="207"/>
      <c r="RGR41" s="208"/>
      <c r="RGS41" s="80"/>
      <c r="RGT41" s="209"/>
      <c r="RGU41" s="205"/>
      <c r="RGW41" s="207"/>
      <c r="RGX41" s="207"/>
      <c r="RGY41" s="208"/>
      <c r="RGZ41" s="80"/>
      <c r="RHA41" s="209"/>
      <c r="RHB41" s="207"/>
      <c r="RHC41" s="207"/>
      <c r="RHD41" s="77"/>
      <c r="RHE41" s="210"/>
      <c r="RHF41" s="207"/>
      <c r="RHG41" s="207"/>
      <c r="RHH41" s="211"/>
      <c r="RHI41" s="26"/>
      <c r="RHJ41" s="26"/>
      <c r="RHK41" s="26"/>
      <c r="RHL41" s="205"/>
      <c r="RHM41" s="24"/>
      <c r="RHN41" s="36"/>
      <c r="RHO41" s="24"/>
      <c r="RHP41" s="206"/>
      <c r="RHQ41" s="205"/>
      <c r="RHR41" s="24"/>
      <c r="RHU41" s="207"/>
      <c r="RHV41" s="207"/>
      <c r="RHW41" s="208"/>
      <c r="RHX41" s="80"/>
      <c r="RHY41" s="209"/>
      <c r="RHZ41" s="205"/>
      <c r="RIB41" s="207"/>
      <c r="RIC41" s="207"/>
      <c r="RID41" s="208"/>
      <c r="RIE41" s="80"/>
      <c r="RIF41" s="209"/>
      <c r="RIG41" s="207"/>
      <c r="RIH41" s="207"/>
      <c r="RII41" s="77"/>
      <c r="RIJ41" s="210"/>
      <c r="RIK41" s="207"/>
      <c r="RIL41" s="207"/>
      <c r="RIM41" s="211"/>
      <c r="RIN41" s="26"/>
      <c r="RIO41" s="26"/>
      <c r="RIP41" s="26"/>
      <c r="RIQ41" s="205"/>
      <c r="RIR41" s="24"/>
      <c r="RIS41" s="36"/>
      <c r="RIT41" s="24"/>
      <c r="RIU41" s="206"/>
      <c r="RIV41" s="205"/>
      <c r="RIW41" s="24"/>
      <c r="RIZ41" s="207"/>
      <c r="RJA41" s="207"/>
      <c r="RJB41" s="208"/>
      <c r="RJC41" s="80"/>
      <c r="RJD41" s="209"/>
      <c r="RJE41" s="205"/>
      <c r="RJG41" s="207"/>
      <c r="RJH41" s="207"/>
      <c r="RJI41" s="208"/>
      <c r="RJJ41" s="80"/>
      <c r="RJK41" s="209"/>
      <c r="RJL41" s="207"/>
      <c r="RJM41" s="207"/>
      <c r="RJN41" s="77"/>
      <c r="RJO41" s="210"/>
      <c r="RJP41" s="207"/>
      <c r="RJQ41" s="207"/>
      <c r="RJR41" s="211"/>
      <c r="RJS41" s="26"/>
      <c r="RJT41" s="26"/>
      <c r="RJU41" s="26"/>
      <c r="RJV41" s="205"/>
      <c r="RJW41" s="24"/>
      <c r="RJX41" s="36"/>
      <c r="RJY41" s="24"/>
      <c r="RJZ41" s="206"/>
      <c r="RKA41" s="205"/>
      <c r="RKB41" s="24"/>
      <c r="RKE41" s="207"/>
      <c r="RKF41" s="207"/>
      <c r="RKG41" s="208"/>
      <c r="RKH41" s="80"/>
      <c r="RKI41" s="209"/>
      <c r="RKJ41" s="205"/>
      <c r="RKL41" s="207"/>
      <c r="RKM41" s="207"/>
      <c r="RKN41" s="208"/>
      <c r="RKO41" s="80"/>
      <c r="RKP41" s="209"/>
      <c r="RKQ41" s="207"/>
      <c r="RKR41" s="207"/>
      <c r="RKS41" s="77"/>
      <c r="RKT41" s="210"/>
      <c r="RKU41" s="207"/>
      <c r="RKV41" s="207"/>
      <c r="RKW41" s="211"/>
      <c r="RKX41" s="26"/>
      <c r="RKY41" s="26"/>
      <c r="RKZ41" s="26"/>
      <c r="RLA41" s="205"/>
      <c r="RLB41" s="24"/>
      <c r="RLC41" s="36"/>
      <c r="RLD41" s="24"/>
      <c r="RLE41" s="206"/>
      <c r="RLF41" s="205"/>
      <c r="RLG41" s="24"/>
      <c r="RLJ41" s="207"/>
      <c r="RLK41" s="207"/>
      <c r="RLL41" s="208"/>
      <c r="RLM41" s="80"/>
      <c r="RLN41" s="209"/>
      <c r="RLO41" s="205"/>
      <c r="RLQ41" s="207"/>
      <c r="RLR41" s="207"/>
      <c r="RLS41" s="208"/>
      <c r="RLT41" s="80"/>
      <c r="RLU41" s="209"/>
      <c r="RLV41" s="207"/>
      <c r="RLW41" s="207"/>
      <c r="RLX41" s="77"/>
      <c r="RLY41" s="210"/>
      <c r="RLZ41" s="207"/>
      <c r="RMA41" s="207"/>
      <c r="RMB41" s="211"/>
      <c r="RMC41" s="26"/>
      <c r="RMD41" s="26"/>
      <c r="RME41" s="26"/>
      <c r="RMF41" s="205"/>
      <c r="RMG41" s="24"/>
      <c r="RMH41" s="36"/>
      <c r="RMI41" s="24"/>
      <c r="RMJ41" s="206"/>
      <c r="RMK41" s="205"/>
      <c r="RML41" s="24"/>
      <c r="RMO41" s="207"/>
      <c r="RMP41" s="207"/>
      <c r="RMQ41" s="208"/>
      <c r="RMR41" s="80"/>
      <c r="RMS41" s="209"/>
      <c r="RMT41" s="205"/>
      <c r="RMV41" s="207"/>
      <c r="RMW41" s="207"/>
      <c r="RMX41" s="208"/>
      <c r="RMY41" s="80"/>
      <c r="RMZ41" s="209"/>
      <c r="RNA41" s="207"/>
      <c r="RNB41" s="207"/>
      <c r="RNC41" s="77"/>
      <c r="RND41" s="210"/>
      <c r="RNE41" s="207"/>
      <c r="RNF41" s="207"/>
      <c r="RNG41" s="211"/>
      <c r="RNH41" s="26"/>
      <c r="RNI41" s="26"/>
      <c r="RNJ41" s="26"/>
      <c r="RNK41" s="205"/>
      <c r="RNL41" s="24"/>
      <c r="RNM41" s="36"/>
      <c r="RNN41" s="24"/>
      <c r="RNO41" s="206"/>
      <c r="RNP41" s="205"/>
      <c r="RNQ41" s="24"/>
      <c r="RNT41" s="207"/>
      <c r="RNU41" s="207"/>
      <c r="RNV41" s="208"/>
      <c r="RNW41" s="80"/>
      <c r="RNX41" s="209"/>
      <c r="RNY41" s="205"/>
      <c r="ROA41" s="207"/>
      <c r="ROB41" s="207"/>
      <c r="ROC41" s="208"/>
      <c r="ROD41" s="80"/>
      <c r="ROE41" s="209"/>
      <c r="ROF41" s="207"/>
      <c r="ROG41" s="207"/>
      <c r="ROH41" s="77"/>
      <c r="ROI41" s="210"/>
      <c r="ROJ41" s="207"/>
      <c r="ROK41" s="207"/>
      <c r="ROL41" s="211"/>
      <c r="ROM41" s="26"/>
      <c r="RON41" s="26"/>
      <c r="ROO41" s="26"/>
      <c r="ROP41" s="205"/>
      <c r="ROQ41" s="24"/>
      <c r="ROR41" s="36"/>
      <c r="ROS41" s="24"/>
      <c r="ROT41" s="206"/>
      <c r="ROU41" s="205"/>
      <c r="ROV41" s="24"/>
      <c r="ROY41" s="207"/>
      <c r="ROZ41" s="207"/>
      <c r="RPA41" s="208"/>
      <c r="RPB41" s="80"/>
      <c r="RPC41" s="209"/>
      <c r="RPD41" s="205"/>
      <c r="RPF41" s="207"/>
      <c r="RPG41" s="207"/>
      <c r="RPH41" s="208"/>
      <c r="RPI41" s="80"/>
      <c r="RPJ41" s="209"/>
      <c r="RPK41" s="207"/>
      <c r="RPL41" s="207"/>
      <c r="RPM41" s="77"/>
      <c r="RPN41" s="210"/>
      <c r="RPO41" s="207"/>
      <c r="RPP41" s="207"/>
      <c r="RPQ41" s="211"/>
      <c r="RPR41" s="26"/>
      <c r="RPS41" s="26"/>
      <c r="RPT41" s="26"/>
      <c r="RPU41" s="205"/>
      <c r="RPV41" s="24"/>
      <c r="RPW41" s="36"/>
      <c r="RPX41" s="24"/>
      <c r="RPY41" s="206"/>
      <c r="RPZ41" s="205"/>
      <c r="RQA41" s="24"/>
      <c r="RQD41" s="207"/>
      <c r="RQE41" s="207"/>
      <c r="RQF41" s="208"/>
      <c r="RQG41" s="80"/>
      <c r="RQH41" s="209"/>
      <c r="RQI41" s="205"/>
      <c r="RQK41" s="207"/>
      <c r="RQL41" s="207"/>
      <c r="RQM41" s="208"/>
      <c r="RQN41" s="80"/>
      <c r="RQO41" s="209"/>
      <c r="RQP41" s="207"/>
      <c r="RQQ41" s="207"/>
      <c r="RQR41" s="77"/>
      <c r="RQS41" s="210"/>
      <c r="RQT41" s="207"/>
      <c r="RQU41" s="207"/>
      <c r="RQV41" s="211"/>
      <c r="RQW41" s="26"/>
      <c r="RQX41" s="26"/>
      <c r="RQY41" s="26"/>
      <c r="RQZ41" s="205"/>
      <c r="RRA41" s="24"/>
      <c r="RRB41" s="36"/>
      <c r="RRC41" s="24"/>
      <c r="RRD41" s="206"/>
      <c r="RRE41" s="205"/>
      <c r="RRF41" s="24"/>
      <c r="RRI41" s="207"/>
      <c r="RRJ41" s="207"/>
      <c r="RRK41" s="208"/>
      <c r="RRL41" s="80"/>
      <c r="RRM41" s="209"/>
      <c r="RRN41" s="205"/>
      <c r="RRP41" s="207"/>
      <c r="RRQ41" s="207"/>
      <c r="RRR41" s="208"/>
      <c r="RRS41" s="80"/>
      <c r="RRT41" s="209"/>
      <c r="RRU41" s="207"/>
      <c r="RRV41" s="207"/>
      <c r="RRW41" s="77"/>
      <c r="RRX41" s="210"/>
      <c r="RRY41" s="207"/>
      <c r="RRZ41" s="207"/>
      <c r="RSA41" s="211"/>
      <c r="RSB41" s="26"/>
      <c r="RSC41" s="26"/>
      <c r="RSD41" s="26"/>
      <c r="RSE41" s="205"/>
      <c r="RSF41" s="24"/>
      <c r="RSG41" s="36"/>
      <c r="RSH41" s="24"/>
      <c r="RSI41" s="206"/>
      <c r="RSJ41" s="205"/>
      <c r="RSK41" s="24"/>
      <c r="RSN41" s="207"/>
      <c r="RSO41" s="207"/>
      <c r="RSP41" s="208"/>
      <c r="RSQ41" s="80"/>
      <c r="RSR41" s="209"/>
      <c r="RSS41" s="205"/>
      <c r="RSU41" s="207"/>
      <c r="RSV41" s="207"/>
      <c r="RSW41" s="208"/>
      <c r="RSX41" s="80"/>
      <c r="RSY41" s="209"/>
      <c r="RSZ41" s="207"/>
      <c r="RTA41" s="207"/>
      <c r="RTB41" s="77"/>
      <c r="RTC41" s="210"/>
      <c r="RTD41" s="207"/>
      <c r="RTE41" s="207"/>
      <c r="RTF41" s="211"/>
      <c r="RTG41" s="26"/>
      <c r="RTH41" s="26"/>
      <c r="RTI41" s="26"/>
      <c r="RTJ41" s="205"/>
      <c r="RTK41" s="24"/>
      <c r="RTL41" s="36"/>
      <c r="RTM41" s="24"/>
      <c r="RTN41" s="206"/>
      <c r="RTO41" s="205"/>
      <c r="RTP41" s="24"/>
      <c r="RTS41" s="207"/>
      <c r="RTT41" s="207"/>
      <c r="RTU41" s="208"/>
      <c r="RTV41" s="80"/>
      <c r="RTW41" s="209"/>
      <c r="RTX41" s="205"/>
      <c r="RTZ41" s="207"/>
      <c r="RUA41" s="207"/>
      <c r="RUB41" s="208"/>
      <c r="RUC41" s="80"/>
      <c r="RUD41" s="209"/>
      <c r="RUE41" s="207"/>
      <c r="RUF41" s="207"/>
      <c r="RUG41" s="77"/>
      <c r="RUH41" s="210"/>
      <c r="RUI41" s="207"/>
      <c r="RUJ41" s="207"/>
      <c r="RUK41" s="211"/>
      <c r="RUL41" s="26"/>
      <c r="RUM41" s="26"/>
      <c r="RUN41" s="26"/>
      <c r="RUO41" s="205"/>
      <c r="RUP41" s="24"/>
      <c r="RUQ41" s="36"/>
      <c r="RUR41" s="24"/>
      <c r="RUS41" s="206"/>
      <c r="RUT41" s="205"/>
      <c r="RUU41" s="24"/>
      <c r="RUX41" s="207"/>
      <c r="RUY41" s="207"/>
      <c r="RUZ41" s="208"/>
      <c r="RVA41" s="80"/>
      <c r="RVB41" s="209"/>
      <c r="RVC41" s="205"/>
      <c r="RVE41" s="207"/>
      <c r="RVF41" s="207"/>
      <c r="RVG41" s="208"/>
      <c r="RVH41" s="80"/>
      <c r="RVI41" s="209"/>
      <c r="RVJ41" s="207"/>
      <c r="RVK41" s="207"/>
      <c r="RVL41" s="77"/>
      <c r="RVM41" s="210"/>
      <c r="RVN41" s="207"/>
      <c r="RVO41" s="207"/>
      <c r="RVP41" s="211"/>
      <c r="RVQ41" s="26"/>
      <c r="RVR41" s="26"/>
      <c r="RVS41" s="26"/>
      <c r="RVT41" s="205"/>
      <c r="RVU41" s="24"/>
      <c r="RVV41" s="36"/>
      <c r="RVW41" s="24"/>
      <c r="RVX41" s="206"/>
      <c r="RVY41" s="205"/>
      <c r="RVZ41" s="24"/>
      <c r="RWC41" s="207"/>
      <c r="RWD41" s="207"/>
      <c r="RWE41" s="208"/>
      <c r="RWF41" s="80"/>
      <c r="RWG41" s="209"/>
      <c r="RWH41" s="205"/>
      <c r="RWJ41" s="207"/>
      <c r="RWK41" s="207"/>
      <c r="RWL41" s="208"/>
      <c r="RWM41" s="80"/>
      <c r="RWN41" s="209"/>
      <c r="RWO41" s="207"/>
      <c r="RWP41" s="207"/>
      <c r="RWQ41" s="77"/>
      <c r="RWR41" s="210"/>
      <c r="RWS41" s="207"/>
      <c r="RWT41" s="207"/>
      <c r="RWU41" s="211"/>
      <c r="RWV41" s="26"/>
      <c r="RWW41" s="26"/>
      <c r="RWX41" s="26"/>
      <c r="RWY41" s="205"/>
      <c r="RWZ41" s="24"/>
      <c r="RXA41" s="36"/>
      <c r="RXB41" s="24"/>
      <c r="RXC41" s="206"/>
      <c r="RXD41" s="205"/>
      <c r="RXE41" s="24"/>
      <c r="RXH41" s="207"/>
      <c r="RXI41" s="207"/>
      <c r="RXJ41" s="208"/>
      <c r="RXK41" s="80"/>
      <c r="RXL41" s="209"/>
      <c r="RXM41" s="205"/>
      <c r="RXO41" s="207"/>
      <c r="RXP41" s="207"/>
      <c r="RXQ41" s="208"/>
      <c r="RXR41" s="80"/>
      <c r="RXS41" s="209"/>
      <c r="RXT41" s="207"/>
      <c r="RXU41" s="207"/>
      <c r="RXV41" s="77"/>
      <c r="RXW41" s="210"/>
      <c r="RXX41" s="207"/>
      <c r="RXY41" s="207"/>
      <c r="RXZ41" s="211"/>
      <c r="RYA41" s="26"/>
      <c r="RYB41" s="26"/>
      <c r="RYC41" s="26"/>
      <c r="RYD41" s="205"/>
      <c r="RYE41" s="24"/>
      <c r="RYF41" s="36"/>
      <c r="RYG41" s="24"/>
      <c r="RYH41" s="206"/>
      <c r="RYI41" s="205"/>
      <c r="RYJ41" s="24"/>
      <c r="RYM41" s="207"/>
      <c r="RYN41" s="207"/>
      <c r="RYO41" s="208"/>
      <c r="RYP41" s="80"/>
      <c r="RYQ41" s="209"/>
      <c r="RYR41" s="205"/>
      <c r="RYT41" s="207"/>
      <c r="RYU41" s="207"/>
      <c r="RYV41" s="208"/>
      <c r="RYW41" s="80"/>
      <c r="RYX41" s="209"/>
      <c r="RYY41" s="207"/>
      <c r="RYZ41" s="207"/>
      <c r="RZA41" s="77"/>
      <c r="RZB41" s="210"/>
      <c r="RZC41" s="207"/>
      <c r="RZD41" s="207"/>
      <c r="RZE41" s="211"/>
      <c r="RZF41" s="26"/>
      <c r="RZG41" s="26"/>
      <c r="RZH41" s="26"/>
      <c r="RZI41" s="205"/>
      <c r="RZJ41" s="24"/>
      <c r="RZK41" s="36"/>
      <c r="RZL41" s="24"/>
      <c r="RZM41" s="206"/>
      <c r="RZN41" s="205"/>
      <c r="RZO41" s="24"/>
      <c r="RZR41" s="207"/>
      <c r="RZS41" s="207"/>
      <c r="RZT41" s="208"/>
      <c r="RZU41" s="80"/>
      <c r="RZV41" s="209"/>
      <c r="RZW41" s="205"/>
      <c r="RZY41" s="207"/>
      <c r="RZZ41" s="207"/>
      <c r="SAA41" s="208"/>
      <c r="SAB41" s="80"/>
      <c r="SAC41" s="209"/>
      <c r="SAD41" s="207"/>
      <c r="SAE41" s="207"/>
      <c r="SAF41" s="77"/>
      <c r="SAG41" s="210"/>
      <c r="SAH41" s="207"/>
      <c r="SAI41" s="207"/>
      <c r="SAJ41" s="211"/>
      <c r="SAK41" s="26"/>
      <c r="SAL41" s="26"/>
      <c r="SAM41" s="26"/>
      <c r="SAN41" s="205"/>
      <c r="SAO41" s="24"/>
      <c r="SAP41" s="36"/>
      <c r="SAQ41" s="24"/>
      <c r="SAR41" s="206"/>
      <c r="SAS41" s="205"/>
      <c r="SAT41" s="24"/>
      <c r="SAW41" s="207"/>
      <c r="SAX41" s="207"/>
      <c r="SAY41" s="208"/>
      <c r="SAZ41" s="80"/>
      <c r="SBA41" s="209"/>
      <c r="SBB41" s="205"/>
      <c r="SBD41" s="207"/>
      <c r="SBE41" s="207"/>
      <c r="SBF41" s="208"/>
      <c r="SBG41" s="80"/>
      <c r="SBH41" s="209"/>
      <c r="SBI41" s="207"/>
      <c r="SBJ41" s="207"/>
      <c r="SBK41" s="77"/>
      <c r="SBL41" s="210"/>
      <c r="SBM41" s="207"/>
      <c r="SBN41" s="207"/>
      <c r="SBO41" s="211"/>
      <c r="SBP41" s="26"/>
      <c r="SBQ41" s="26"/>
      <c r="SBR41" s="26"/>
      <c r="SBS41" s="205"/>
      <c r="SBT41" s="24"/>
      <c r="SBU41" s="36"/>
      <c r="SBV41" s="24"/>
      <c r="SBW41" s="206"/>
      <c r="SBX41" s="205"/>
      <c r="SBY41" s="24"/>
      <c r="SCB41" s="207"/>
      <c r="SCC41" s="207"/>
      <c r="SCD41" s="208"/>
      <c r="SCE41" s="80"/>
      <c r="SCF41" s="209"/>
      <c r="SCG41" s="205"/>
      <c r="SCI41" s="207"/>
      <c r="SCJ41" s="207"/>
      <c r="SCK41" s="208"/>
      <c r="SCL41" s="80"/>
      <c r="SCM41" s="209"/>
      <c r="SCN41" s="207"/>
      <c r="SCO41" s="207"/>
      <c r="SCP41" s="77"/>
      <c r="SCQ41" s="210"/>
      <c r="SCR41" s="207"/>
      <c r="SCS41" s="207"/>
      <c r="SCT41" s="211"/>
      <c r="SCU41" s="26"/>
      <c r="SCV41" s="26"/>
      <c r="SCW41" s="26"/>
      <c r="SCX41" s="205"/>
      <c r="SCY41" s="24"/>
      <c r="SCZ41" s="36"/>
      <c r="SDA41" s="24"/>
      <c r="SDB41" s="206"/>
      <c r="SDC41" s="205"/>
      <c r="SDD41" s="24"/>
      <c r="SDG41" s="207"/>
      <c r="SDH41" s="207"/>
      <c r="SDI41" s="208"/>
      <c r="SDJ41" s="80"/>
      <c r="SDK41" s="209"/>
      <c r="SDL41" s="205"/>
      <c r="SDN41" s="207"/>
      <c r="SDO41" s="207"/>
      <c r="SDP41" s="208"/>
      <c r="SDQ41" s="80"/>
      <c r="SDR41" s="209"/>
      <c r="SDS41" s="207"/>
      <c r="SDT41" s="207"/>
      <c r="SDU41" s="77"/>
      <c r="SDV41" s="210"/>
      <c r="SDW41" s="207"/>
      <c r="SDX41" s="207"/>
      <c r="SDY41" s="211"/>
      <c r="SDZ41" s="26"/>
      <c r="SEA41" s="26"/>
      <c r="SEB41" s="26"/>
      <c r="SEC41" s="205"/>
      <c r="SED41" s="24"/>
      <c r="SEE41" s="36"/>
      <c r="SEF41" s="24"/>
      <c r="SEG41" s="206"/>
      <c r="SEH41" s="205"/>
      <c r="SEI41" s="24"/>
      <c r="SEL41" s="207"/>
      <c r="SEM41" s="207"/>
      <c r="SEN41" s="208"/>
      <c r="SEO41" s="80"/>
      <c r="SEP41" s="209"/>
      <c r="SEQ41" s="205"/>
      <c r="SES41" s="207"/>
      <c r="SET41" s="207"/>
      <c r="SEU41" s="208"/>
      <c r="SEV41" s="80"/>
      <c r="SEW41" s="209"/>
      <c r="SEX41" s="207"/>
      <c r="SEY41" s="207"/>
      <c r="SEZ41" s="77"/>
      <c r="SFA41" s="210"/>
      <c r="SFB41" s="207"/>
      <c r="SFC41" s="207"/>
      <c r="SFD41" s="211"/>
      <c r="SFE41" s="26"/>
      <c r="SFF41" s="26"/>
      <c r="SFG41" s="26"/>
      <c r="SFH41" s="205"/>
      <c r="SFI41" s="24"/>
      <c r="SFJ41" s="36"/>
      <c r="SFK41" s="24"/>
      <c r="SFL41" s="206"/>
      <c r="SFM41" s="205"/>
      <c r="SFN41" s="24"/>
      <c r="SFQ41" s="207"/>
      <c r="SFR41" s="207"/>
      <c r="SFS41" s="208"/>
      <c r="SFT41" s="80"/>
      <c r="SFU41" s="209"/>
      <c r="SFV41" s="205"/>
      <c r="SFX41" s="207"/>
      <c r="SFY41" s="207"/>
      <c r="SFZ41" s="208"/>
      <c r="SGA41" s="80"/>
      <c r="SGB41" s="209"/>
      <c r="SGC41" s="207"/>
      <c r="SGD41" s="207"/>
      <c r="SGE41" s="77"/>
      <c r="SGF41" s="210"/>
      <c r="SGG41" s="207"/>
      <c r="SGH41" s="207"/>
      <c r="SGI41" s="211"/>
      <c r="SGJ41" s="26"/>
      <c r="SGK41" s="26"/>
      <c r="SGL41" s="26"/>
      <c r="SGM41" s="205"/>
      <c r="SGN41" s="24"/>
      <c r="SGO41" s="36"/>
      <c r="SGP41" s="24"/>
      <c r="SGQ41" s="206"/>
      <c r="SGR41" s="205"/>
      <c r="SGS41" s="24"/>
      <c r="SGV41" s="207"/>
      <c r="SGW41" s="207"/>
      <c r="SGX41" s="208"/>
      <c r="SGY41" s="80"/>
      <c r="SGZ41" s="209"/>
      <c r="SHA41" s="205"/>
      <c r="SHC41" s="207"/>
      <c r="SHD41" s="207"/>
      <c r="SHE41" s="208"/>
      <c r="SHF41" s="80"/>
      <c r="SHG41" s="209"/>
      <c r="SHH41" s="207"/>
      <c r="SHI41" s="207"/>
      <c r="SHJ41" s="77"/>
      <c r="SHK41" s="210"/>
      <c r="SHL41" s="207"/>
      <c r="SHM41" s="207"/>
      <c r="SHN41" s="211"/>
      <c r="SHO41" s="26"/>
      <c r="SHP41" s="26"/>
      <c r="SHQ41" s="26"/>
      <c r="SHR41" s="205"/>
      <c r="SHS41" s="24"/>
      <c r="SHT41" s="36"/>
      <c r="SHU41" s="24"/>
      <c r="SHV41" s="206"/>
      <c r="SHW41" s="205"/>
      <c r="SHX41" s="24"/>
      <c r="SIA41" s="207"/>
      <c r="SIB41" s="207"/>
      <c r="SIC41" s="208"/>
      <c r="SID41" s="80"/>
      <c r="SIE41" s="209"/>
      <c r="SIF41" s="205"/>
      <c r="SIH41" s="207"/>
      <c r="SII41" s="207"/>
      <c r="SIJ41" s="208"/>
      <c r="SIK41" s="80"/>
      <c r="SIL41" s="209"/>
      <c r="SIM41" s="207"/>
      <c r="SIN41" s="207"/>
      <c r="SIO41" s="77"/>
      <c r="SIP41" s="210"/>
      <c r="SIQ41" s="207"/>
      <c r="SIR41" s="207"/>
      <c r="SIS41" s="211"/>
      <c r="SIT41" s="26"/>
      <c r="SIU41" s="26"/>
      <c r="SIV41" s="26"/>
      <c r="SIW41" s="205"/>
      <c r="SIX41" s="24"/>
      <c r="SIY41" s="36"/>
      <c r="SIZ41" s="24"/>
      <c r="SJA41" s="206"/>
      <c r="SJB41" s="205"/>
      <c r="SJC41" s="24"/>
      <c r="SJF41" s="207"/>
      <c r="SJG41" s="207"/>
      <c r="SJH41" s="208"/>
      <c r="SJI41" s="80"/>
      <c r="SJJ41" s="209"/>
      <c r="SJK41" s="205"/>
      <c r="SJM41" s="207"/>
      <c r="SJN41" s="207"/>
      <c r="SJO41" s="208"/>
      <c r="SJP41" s="80"/>
      <c r="SJQ41" s="209"/>
      <c r="SJR41" s="207"/>
      <c r="SJS41" s="207"/>
      <c r="SJT41" s="77"/>
      <c r="SJU41" s="210"/>
      <c r="SJV41" s="207"/>
      <c r="SJW41" s="207"/>
      <c r="SJX41" s="211"/>
      <c r="SJY41" s="26"/>
      <c r="SJZ41" s="26"/>
      <c r="SKA41" s="26"/>
      <c r="SKB41" s="205"/>
      <c r="SKC41" s="24"/>
      <c r="SKD41" s="36"/>
      <c r="SKE41" s="24"/>
      <c r="SKF41" s="206"/>
      <c r="SKG41" s="205"/>
      <c r="SKH41" s="24"/>
      <c r="SKK41" s="207"/>
      <c r="SKL41" s="207"/>
      <c r="SKM41" s="208"/>
      <c r="SKN41" s="80"/>
      <c r="SKO41" s="209"/>
      <c r="SKP41" s="205"/>
      <c r="SKR41" s="207"/>
      <c r="SKS41" s="207"/>
      <c r="SKT41" s="208"/>
      <c r="SKU41" s="80"/>
      <c r="SKV41" s="209"/>
      <c r="SKW41" s="207"/>
      <c r="SKX41" s="207"/>
      <c r="SKY41" s="77"/>
      <c r="SKZ41" s="210"/>
      <c r="SLA41" s="207"/>
      <c r="SLB41" s="207"/>
      <c r="SLC41" s="211"/>
      <c r="SLD41" s="26"/>
      <c r="SLE41" s="26"/>
      <c r="SLF41" s="26"/>
      <c r="SLG41" s="205"/>
      <c r="SLH41" s="24"/>
      <c r="SLI41" s="36"/>
      <c r="SLJ41" s="24"/>
      <c r="SLK41" s="206"/>
      <c r="SLL41" s="205"/>
      <c r="SLM41" s="24"/>
      <c r="SLP41" s="207"/>
      <c r="SLQ41" s="207"/>
      <c r="SLR41" s="208"/>
      <c r="SLS41" s="80"/>
      <c r="SLT41" s="209"/>
      <c r="SLU41" s="205"/>
      <c r="SLW41" s="207"/>
      <c r="SLX41" s="207"/>
      <c r="SLY41" s="208"/>
      <c r="SLZ41" s="80"/>
      <c r="SMA41" s="209"/>
      <c r="SMB41" s="207"/>
      <c r="SMC41" s="207"/>
      <c r="SMD41" s="77"/>
      <c r="SME41" s="210"/>
      <c r="SMF41" s="207"/>
      <c r="SMG41" s="207"/>
      <c r="SMH41" s="211"/>
      <c r="SMI41" s="26"/>
      <c r="SMJ41" s="26"/>
      <c r="SMK41" s="26"/>
      <c r="SML41" s="205"/>
      <c r="SMM41" s="24"/>
      <c r="SMN41" s="36"/>
      <c r="SMO41" s="24"/>
      <c r="SMP41" s="206"/>
      <c r="SMQ41" s="205"/>
      <c r="SMR41" s="24"/>
      <c r="SMU41" s="207"/>
      <c r="SMV41" s="207"/>
      <c r="SMW41" s="208"/>
      <c r="SMX41" s="80"/>
      <c r="SMY41" s="209"/>
      <c r="SMZ41" s="205"/>
      <c r="SNB41" s="207"/>
      <c r="SNC41" s="207"/>
      <c r="SND41" s="208"/>
      <c r="SNE41" s="80"/>
      <c r="SNF41" s="209"/>
      <c r="SNG41" s="207"/>
      <c r="SNH41" s="207"/>
      <c r="SNI41" s="77"/>
      <c r="SNJ41" s="210"/>
      <c r="SNK41" s="207"/>
      <c r="SNL41" s="207"/>
      <c r="SNM41" s="211"/>
      <c r="SNN41" s="26"/>
      <c r="SNO41" s="26"/>
      <c r="SNP41" s="26"/>
      <c r="SNQ41" s="205"/>
      <c r="SNR41" s="24"/>
      <c r="SNS41" s="36"/>
      <c r="SNT41" s="24"/>
      <c r="SNU41" s="206"/>
      <c r="SNV41" s="205"/>
      <c r="SNW41" s="24"/>
      <c r="SNZ41" s="207"/>
      <c r="SOA41" s="207"/>
      <c r="SOB41" s="208"/>
      <c r="SOC41" s="80"/>
      <c r="SOD41" s="209"/>
      <c r="SOE41" s="205"/>
      <c r="SOG41" s="207"/>
      <c r="SOH41" s="207"/>
      <c r="SOI41" s="208"/>
      <c r="SOJ41" s="80"/>
      <c r="SOK41" s="209"/>
      <c r="SOL41" s="207"/>
      <c r="SOM41" s="207"/>
      <c r="SON41" s="77"/>
      <c r="SOO41" s="210"/>
      <c r="SOP41" s="207"/>
      <c r="SOQ41" s="207"/>
      <c r="SOR41" s="211"/>
      <c r="SOS41" s="26"/>
      <c r="SOT41" s="26"/>
      <c r="SOU41" s="26"/>
      <c r="SOV41" s="205"/>
      <c r="SOW41" s="24"/>
      <c r="SOX41" s="36"/>
      <c r="SOY41" s="24"/>
      <c r="SOZ41" s="206"/>
      <c r="SPA41" s="205"/>
      <c r="SPB41" s="24"/>
      <c r="SPE41" s="207"/>
      <c r="SPF41" s="207"/>
      <c r="SPG41" s="208"/>
      <c r="SPH41" s="80"/>
      <c r="SPI41" s="209"/>
      <c r="SPJ41" s="205"/>
      <c r="SPL41" s="207"/>
      <c r="SPM41" s="207"/>
      <c r="SPN41" s="208"/>
      <c r="SPO41" s="80"/>
      <c r="SPP41" s="209"/>
      <c r="SPQ41" s="207"/>
      <c r="SPR41" s="207"/>
      <c r="SPS41" s="77"/>
      <c r="SPT41" s="210"/>
      <c r="SPU41" s="207"/>
      <c r="SPV41" s="207"/>
      <c r="SPW41" s="211"/>
      <c r="SPX41" s="26"/>
      <c r="SPY41" s="26"/>
      <c r="SPZ41" s="26"/>
      <c r="SQA41" s="205"/>
      <c r="SQB41" s="24"/>
      <c r="SQC41" s="36"/>
      <c r="SQD41" s="24"/>
      <c r="SQE41" s="206"/>
      <c r="SQF41" s="205"/>
      <c r="SQG41" s="24"/>
      <c r="SQJ41" s="207"/>
      <c r="SQK41" s="207"/>
      <c r="SQL41" s="208"/>
      <c r="SQM41" s="80"/>
      <c r="SQN41" s="209"/>
      <c r="SQO41" s="205"/>
      <c r="SQQ41" s="207"/>
      <c r="SQR41" s="207"/>
      <c r="SQS41" s="208"/>
      <c r="SQT41" s="80"/>
      <c r="SQU41" s="209"/>
      <c r="SQV41" s="207"/>
      <c r="SQW41" s="207"/>
      <c r="SQX41" s="77"/>
      <c r="SQY41" s="210"/>
      <c r="SQZ41" s="207"/>
      <c r="SRA41" s="207"/>
      <c r="SRB41" s="211"/>
      <c r="SRC41" s="26"/>
      <c r="SRD41" s="26"/>
      <c r="SRE41" s="26"/>
      <c r="SRF41" s="205"/>
      <c r="SRG41" s="24"/>
      <c r="SRH41" s="36"/>
      <c r="SRI41" s="24"/>
      <c r="SRJ41" s="206"/>
      <c r="SRK41" s="205"/>
      <c r="SRL41" s="24"/>
      <c r="SRO41" s="207"/>
      <c r="SRP41" s="207"/>
      <c r="SRQ41" s="208"/>
      <c r="SRR41" s="80"/>
      <c r="SRS41" s="209"/>
      <c r="SRT41" s="205"/>
      <c r="SRV41" s="207"/>
      <c r="SRW41" s="207"/>
      <c r="SRX41" s="208"/>
      <c r="SRY41" s="80"/>
      <c r="SRZ41" s="209"/>
      <c r="SSA41" s="207"/>
      <c r="SSB41" s="207"/>
      <c r="SSC41" s="77"/>
      <c r="SSD41" s="210"/>
      <c r="SSE41" s="207"/>
      <c r="SSF41" s="207"/>
      <c r="SSG41" s="211"/>
      <c r="SSH41" s="26"/>
      <c r="SSI41" s="26"/>
      <c r="SSJ41" s="26"/>
      <c r="SSK41" s="205"/>
      <c r="SSL41" s="24"/>
      <c r="SSM41" s="36"/>
      <c r="SSN41" s="24"/>
      <c r="SSO41" s="206"/>
      <c r="SSP41" s="205"/>
      <c r="SSQ41" s="24"/>
      <c r="SST41" s="207"/>
      <c r="SSU41" s="207"/>
      <c r="SSV41" s="208"/>
      <c r="SSW41" s="80"/>
      <c r="SSX41" s="209"/>
      <c r="SSY41" s="205"/>
      <c r="STA41" s="207"/>
      <c r="STB41" s="207"/>
      <c r="STC41" s="208"/>
      <c r="STD41" s="80"/>
      <c r="STE41" s="209"/>
      <c r="STF41" s="207"/>
      <c r="STG41" s="207"/>
      <c r="STH41" s="77"/>
      <c r="STI41" s="210"/>
      <c r="STJ41" s="207"/>
      <c r="STK41" s="207"/>
      <c r="STL41" s="211"/>
      <c r="STM41" s="26"/>
      <c r="STN41" s="26"/>
      <c r="STO41" s="26"/>
      <c r="STP41" s="205"/>
      <c r="STQ41" s="24"/>
      <c r="STR41" s="36"/>
      <c r="STS41" s="24"/>
      <c r="STT41" s="206"/>
      <c r="STU41" s="205"/>
      <c r="STV41" s="24"/>
      <c r="STY41" s="207"/>
      <c r="STZ41" s="207"/>
      <c r="SUA41" s="208"/>
      <c r="SUB41" s="80"/>
      <c r="SUC41" s="209"/>
      <c r="SUD41" s="205"/>
      <c r="SUF41" s="207"/>
      <c r="SUG41" s="207"/>
      <c r="SUH41" s="208"/>
      <c r="SUI41" s="80"/>
      <c r="SUJ41" s="209"/>
      <c r="SUK41" s="207"/>
      <c r="SUL41" s="207"/>
      <c r="SUM41" s="77"/>
      <c r="SUN41" s="210"/>
      <c r="SUO41" s="207"/>
      <c r="SUP41" s="207"/>
      <c r="SUQ41" s="211"/>
      <c r="SUR41" s="26"/>
      <c r="SUS41" s="26"/>
      <c r="SUT41" s="26"/>
      <c r="SUU41" s="205"/>
      <c r="SUV41" s="24"/>
      <c r="SUW41" s="36"/>
      <c r="SUX41" s="24"/>
      <c r="SUY41" s="206"/>
      <c r="SUZ41" s="205"/>
      <c r="SVA41" s="24"/>
      <c r="SVD41" s="207"/>
      <c r="SVE41" s="207"/>
      <c r="SVF41" s="208"/>
      <c r="SVG41" s="80"/>
      <c r="SVH41" s="209"/>
      <c r="SVI41" s="205"/>
      <c r="SVK41" s="207"/>
      <c r="SVL41" s="207"/>
      <c r="SVM41" s="208"/>
      <c r="SVN41" s="80"/>
      <c r="SVO41" s="209"/>
      <c r="SVP41" s="207"/>
      <c r="SVQ41" s="207"/>
      <c r="SVR41" s="77"/>
      <c r="SVS41" s="210"/>
      <c r="SVT41" s="207"/>
      <c r="SVU41" s="207"/>
      <c r="SVV41" s="211"/>
      <c r="SVW41" s="26"/>
      <c r="SVX41" s="26"/>
      <c r="SVY41" s="26"/>
      <c r="SVZ41" s="205"/>
      <c r="SWA41" s="24"/>
      <c r="SWB41" s="36"/>
      <c r="SWC41" s="24"/>
      <c r="SWD41" s="206"/>
      <c r="SWE41" s="205"/>
      <c r="SWF41" s="24"/>
      <c r="SWI41" s="207"/>
      <c r="SWJ41" s="207"/>
      <c r="SWK41" s="208"/>
      <c r="SWL41" s="80"/>
      <c r="SWM41" s="209"/>
      <c r="SWN41" s="205"/>
      <c r="SWP41" s="207"/>
      <c r="SWQ41" s="207"/>
      <c r="SWR41" s="208"/>
      <c r="SWS41" s="80"/>
      <c r="SWT41" s="209"/>
      <c r="SWU41" s="207"/>
      <c r="SWV41" s="207"/>
      <c r="SWW41" s="77"/>
      <c r="SWX41" s="210"/>
      <c r="SWY41" s="207"/>
      <c r="SWZ41" s="207"/>
      <c r="SXA41" s="211"/>
      <c r="SXB41" s="26"/>
      <c r="SXC41" s="26"/>
      <c r="SXD41" s="26"/>
      <c r="SXE41" s="205"/>
      <c r="SXF41" s="24"/>
      <c r="SXG41" s="36"/>
      <c r="SXH41" s="24"/>
      <c r="SXI41" s="206"/>
      <c r="SXJ41" s="205"/>
      <c r="SXK41" s="24"/>
      <c r="SXN41" s="207"/>
      <c r="SXO41" s="207"/>
      <c r="SXP41" s="208"/>
      <c r="SXQ41" s="80"/>
      <c r="SXR41" s="209"/>
      <c r="SXS41" s="205"/>
      <c r="SXU41" s="207"/>
      <c r="SXV41" s="207"/>
      <c r="SXW41" s="208"/>
      <c r="SXX41" s="80"/>
      <c r="SXY41" s="209"/>
      <c r="SXZ41" s="207"/>
      <c r="SYA41" s="207"/>
      <c r="SYB41" s="77"/>
      <c r="SYC41" s="210"/>
      <c r="SYD41" s="207"/>
      <c r="SYE41" s="207"/>
      <c r="SYF41" s="211"/>
      <c r="SYG41" s="26"/>
      <c r="SYH41" s="26"/>
      <c r="SYI41" s="26"/>
      <c r="SYJ41" s="205"/>
      <c r="SYK41" s="24"/>
      <c r="SYL41" s="36"/>
      <c r="SYM41" s="24"/>
      <c r="SYN41" s="206"/>
      <c r="SYO41" s="205"/>
      <c r="SYP41" s="24"/>
      <c r="SYS41" s="207"/>
      <c r="SYT41" s="207"/>
      <c r="SYU41" s="208"/>
      <c r="SYV41" s="80"/>
      <c r="SYW41" s="209"/>
      <c r="SYX41" s="205"/>
      <c r="SYZ41" s="207"/>
      <c r="SZA41" s="207"/>
      <c r="SZB41" s="208"/>
      <c r="SZC41" s="80"/>
      <c r="SZD41" s="209"/>
      <c r="SZE41" s="207"/>
      <c r="SZF41" s="207"/>
      <c r="SZG41" s="77"/>
      <c r="SZH41" s="210"/>
      <c r="SZI41" s="207"/>
      <c r="SZJ41" s="207"/>
      <c r="SZK41" s="211"/>
      <c r="SZL41" s="26"/>
      <c r="SZM41" s="26"/>
      <c r="SZN41" s="26"/>
      <c r="SZO41" s="205"/>
      <c r="SZP41" s="24"/>
      <c r="SZQ41" s="36"/>
      <c r="SZR41" s="24"/>
      <c r="SZS41" s="206"/>
      <c r="SZT41" s="205"/>
      <c r="SZU41" s="24"/>
      <c r="SZX41" s="207"/>
      <c r="SZY41" s="207"/>
      <c r="SZZ41" s="208"/>
      <c r="TAA41" s="80"/>
      <c r="TAB41" s="209"/>
      <c r="TAC41" s="205"/>
      <c r="TAE41" s="207"/>
      <c r="TAF41" s="207"/>
      <c r="TAG41" s="208"/>
      <c r="TAH41" s="80"/>
      <c r="TAI41" s="209"/>
      <c r="TAJ41" s="207"/>
      <c r="TAK41" s="207"/>
      <c r="TAL41" s="77"/>
      <c r="TAM41" s="210"/>
      <c r="TAN41" s="207"/>
      <c r="TAO41" s="207"/>
      <c r="TAP41" s="211"/>
      <c r="TAQ41" s="26"/>
      <c r="TAR41" s="26"/>
      <c r="TAS41" s="26"/>
      <c r="TAT41" s="205"/>
      <c r="TAU41" s="24"/>
      <c r="TAV41" s="36"/>
      <c r="TAW41" s="24"/>
      <c r="TAX41" s="206"/>
      <c r="TAY41" s="205"/>
      <c r="TAZ41" s="24"/>
      <c r="TBC41" s="207"/>
      <c r="TBD41" s="207"/>
      <c r="TBE41" s="208"/>
      <c r="TBF41" s="80"/>
      <c r="TBG41" s="209"/>
      <c r="TBH41" s="205"/>
      <c r="TBJ41" s="207"/>
      <c r="TBK41" s="207"/>
      <c r="TBL41" s="208"/>
      <c r="TBM41" s="80"/>
      <c r="TBN41" s="209"/>
      <c r="TBO41" s="207"/>
      <c r="TBP41" s="207"/>
      <c r="TBQ41" s="77"/>
      <c r="TBR41" s="210"/>
      <c r="TBS41" s="207"/>
      <c r="TBT41" s="207"/>
      <c r="TBU41" s="211"/>
      <c r="TBV41" s="26"/>
      <c r="TBW41" s="26"/>
      <c r="TBX41" s="26"/>
      <c r="TBY41" s="205"/>
      <c r="TBZ41" s="24"/>
      <c r="TCA41" s="36"/>
      <c r="TCB41" s="24"/>
      <c r="TCC41" s="206"/>
      <c r="TCD41" s="205"/>
      <c r="TCE41" s="24"/>
      <c r="TCH41" s="207"/>
      <c r="TCI41" s="207"/>
      <c r="TCJ41" s="208"/>
      <c r="TCK41" s="80"/>
      <c r="TCL41" s="209"/>
      <c r="TCM41" s="205"/>
      <c r="TCO41" s="207"/>
      <c r="TCP41" s="207"/>
      <c r="TCQ41" s="208"/>
      <c r="TCR41" s="80"/>
      <c r="TCS41" s="209"/>
      <c r="TCT41" s="207"/>
      <c r="TCU41" s="207"/>
      <c r="TCV41" s="77"/>
      <c r="TCW41" s="210"/>
      <c r="TCX41" s="207"/>
      <c r="TCY41" s="207"/>
      <c r="TCZ41" s="211"/>
      <c r="TDA41" s="26"/>
      <c r="TDB41" s="26"/>
      <c r="TDC41" s="26"/>
      <c r="TDD41" s="205"/>
      <c r="TDE41" s="24"/>
      <c r="TDF41" s="36"/>
      <c r="TDG41" s="24"/>
      <c r="TDH41" s="206"/>
      <c r="TDI41" s="205"/>
      <c r="TDJ41" s="24"/>
      <c r="TDM41" s="207"/>
      <c r="TDN41" s="207"/>
      <c r="TDO41" s="208"/>
      <c r="TDP41" s="80"/>
      <c r="TDQ41" s="209"/>
      <c r="TDR41" s="205"/>
      <c r="TDT41" s="207"/>
      <c r="TDU41" s="207"/>
      <c r="TDV41" s="208"/>
      <c r="TDW41" s="80"/>
      <c r="TDX41" s="209"/>
      <c r="TDY41" s="207"/>
      <c r="TDZ41" s="207"/>
      <c r="TEA41" s="77"/>
      <c r="TEB41" s="210"/>
      <c r="TEC41" s="207"/>
      <c r="TED41" s="207"/>
      <c r="TEE41" s="211"/>
      <c r="TEF41" s="26"/>
      <c r="TEG41" s="26"/>
      <c r="TEH41" s="26"/>
      <c r="TEI41" s="205"/>
      <c r="TEJ41" s="24"/>
      <c r="TEK41" s="36"/>
      <c r="TEL41" s="24"/>
      <c r="TEM41" s="206"/>
      <c r="TEN41" s="205"/>
      <c r="TEO41" s="24"/>
      <c r="TER41" s="207"/>
      <c r="TES41" s="207"/>
      <c r="TET41" s="208"/>
      <c r="TEU41" s="80"/>
      <c r="TEV41" s="209"/>
      <c r="TEW41" s="205"/>
      <c r="TEY41" s="207"/>
      <c r="TEZ41" s="207"/>
      <c r="TFA41" s="208"/>
      <c r="TFB41" s="80"/>
      <c r="TFC41" s="209"/>
      <c r="TFD41" s="207"/>
      <c r="TFE41" s="207"/>
      <c r="TFF41" s="77"/>
      <c r="TFG41" s="210"/>
      <c r="TFH41" s="207"/>
      <c r="TFI41" s="207"/>
      <c r="TFJ41" s="211"/>
      <c r="TFK41" s="26"/>
      <c r="TFL41" s="26"/>
      <c r="TFM41" s="26"/>
      <c r="TFN41" s="205"/>
      <c r="TFO41" s="24"/>
      <c r="TFP41" s="36"/>
      <c r="TFQ41" s="24"/>
      <c r="TFR41" s="206"/>
      <c r="TFS41" s="205"/>
      <c r="TFT41" s="24"/>
      <c r="TFW41" s="207"/>
      <c r="TFX41" s="207"/>
      <c r="TFY41" s="208"/>
      <c r="TFZ41" s="80"/>
      <c r="TGA41" s="209"/>
      <c r="TGB41" s="205"/>
      <c r="TGD41" s="207"/>
      <c r="TGE41" s="207"/>
      <c r="TGF41" s="208"/>
      <c r="TGG41" s="80"/>
      <c r="TGH41" s="209"/>
      <c r="TGI41" s="207"/>
      <c r="TGJ41" s="207"/>
      <c r="TGK41" s="77"/>
      <c r="TGL41" s="210"/>
      <c r="TGM41" s="207"/>
      <c r="TGN41" s="207"/>
      <c r="TGO41" s="211"/>
      <c r="TGP41" s="26"/>
      <c r="TGQ41" s="26"/>
      <c r="TGR41" s="26"/>
      <c r="TGS41" s="205"/>
      <c r="TGT41" s="24"/>
      <c r="TGU41" s="36"/>
      <c r="TGV41" s="24"/>
      <c r="TGW41" s="206"/>
      <c r="TGX41" s="205"/>
      <c r="TGY41" s="24"/>
      <c r="THB41" s="207"/>
      <c r="THC41" s="207"/>
      <c r="THD41" s="208"/>
      <c r="THE41" s="80"/>
      <c r="THF41" s="209"/>
      <c r="THG41" s="205"/>
      <c r="THI41" s="207"/>
      <c r="THJ41" s="207"/>
      <c r="THK41" s="208"/>
      <c r="THL41" s="80"/>
      <c r="THM41" s="209"/>
      <c r="THN41" s="207"/>
      <c r="THO41" s="207"/>
      <c r="THP41" s="77"/>
      <c r="THQ41" s="210"/>
      <c r="THR41" s="207"/>
      <c r="THS41" s="207"/>
      <c r="THT41" s="211"/>
      <c r="THU41" s="26"/>
      <c r="THV41" s="26"/>
      <c r="THW41" s="26"/>
      <c r="THX41" s="205"/>
      <c r="THY41" s="24"/>
      <c r="THZ41" s="36"/>
      <c r="TIA41" s="24"/>
      <c r="TIB41" s="206"/>
      <c r="TIC41" s="205"/>
      <c r="TID41" s="24"/>
      <c r="TIG41" s="207"/>
      <c r="TIH41" s="207"/>
      <c r="TII41" s="208"/>
      <c r="TIJ41" s="80"/>
      <c r="TIK41" s="209"/>
      <c r="TIL41" s="205"/>
      <c r="TIN41" s="207"/>
      <c r="TIO41" s="207"/>
      <c r="TIP41" s="208"/>
      <c r="TIQ41" s="80"/>
      <c r="TIR41" s="209"/>
      <c r="TIS41" s="207"/>
      <c r="TIT41" s="207"/>
      <c r="TIU41" s="77"/>
      <c r="TIV41" s="210"/>
      <c r="TIW41" s="207"/>
      <c r="TIX41" s="207"/>
      <c r="TIY41" s="211"/>
      <c r="TIZ41" s="26"/>
      <c r="TJA41" s="26"/>
      <c r="TJB41" s="26"/>
      <c r="TJC41" s="205"/>
      <c r="TJD41" s="24"/>
      <c r="TJE41" s="36"/>
      <c r="TJF41" s="24"/>
      <c r="TJG41" s="206"/>
      <c r="TJH41" s="205"/>
      <c r="TJI41" s="24"/>
      <c r="TJL41" s="207"/>
      <c r="TJM41" s="207"/>
      <c r="TJN41" s="208"/>
      <c r="TJO41" s="80"/>
      <c r="TJP41" s="209"/>
      <c r="TJQ41" s="205"/>
      <c r="TJS41" s="207"/>
      <c r="TJT41" s="207"/>
      <c r="TJU41" s="208"/>
      <c r="TJV41" s="80"/>
      <c r="TJW41" s="209"/>
      <c r="TJX41" s="207"/>
      <c r="TJY41" s="207"/>
      <c r="TJZ41" s="77"/>
      <c r="TKA41" s="210"/>
      <c r="TKB41" s="207"/>
      <c r="TKC41" s="207"/>
      <c r="TKD41" s="211"/>
      <c r="TKE41" s="26"/>
      <c r="TKF41" s="26"/>
      <c r="TKG41" s="26"/>
      <c r="TKH41" s="205"/>
      <c r="TKI41" s="24"/>
      <c r="TKJ41" s="36"/>
      <c r="TKK41" s="24"/>
      <c r="TKL41" s="206"/>
      <c r="TKM41" s="205"/>
      <c r="TKN41" s="24"/>
      <c r="TKQ41" s="207"/>
      <c r="TKR41" s="207"/>
      <c r="TKS41" s="208"/>
      <c r="TKT41" s="80"/>
      <c r="TKU41" s="209"/>
      <c r="TKV41" s="205"/>
      <c r="TKX41" s="207"/>
      <c r="TKY41" s="207"/>
      <c r="TKZ41" s="208"/>
      <c r="TLA41" s="80"/>
      <c r="TLB41" s="209"/>
      <c r="TLC41" s="207"/>
      <c r="TLD41" s="207"/>
      <c r="TLE41" s="77"/>
      <c r="TLF41" s="210"/>
      <c r="TLG41" s="207"/>
      <c r="TLH41" s="207"/>
      <c r="TLI41" s="211"/>
      <c r="TLJ41" s="26"/>
      <c r="TLK41" s="26"/>
      <c r="TLL41" s="26"/>
      <c r="TLM41" s="205"/>
      <c r="TLN41" s="24"/>
      <c r="TLO41" s="36"/>
      <c r="TLP41" s="24"/>
      <c r="TLQ41" s="206"/>
      <c r="TLR41" s="205"/>
      <c r="TLS41" s="24"/>
      <c r="TLV41" s="207"/>
      <c r="TLW41" s="207"/>
      <c r="TLX41" s="208"/>
      <c r="TLY41" s="80"/>
      <c r="TLZ41" s="209"/>
      <c r="TMA41" s="205"/>
      <c r="TMC41" s="207"/>
      <c r="TMD41" s="207"/>
      <c r="TME41" s="208"/>
      <c r="TMF41" s="80"/>
      <c r="TMG41" s="209"/>
      <c r="TMH41" s="207"/>
      <c r="TMI41" s="207"/>
      <c r="TMJ41" s="77"/>
      <c r="TMK41" s="210"/>
      <c r="TML41" s="207"/>
      <c r="TMM41" s="207"/>
      <c r="TMN41" s="211"/>
      <c r="TMO41" s="26"/>
      <c r="TMP41" s="26"/>
      <c r="TMQ41" s="26"/>
      <c r="TMR41" s="205"/>
      <c r="TMS41" s="24"/>
      <c r="TMT41" s="36"/>
      <c r="TMU41" s="24"/>
      <c r="TMV41" s="206"/>
      <c r="TMW41" s="205"/>
      <c r="TMX41" s="24"/>
      <c r="TNA41" s="207"/>
      <c r="TNB41" s="207"/>
      <c r="TNC41" s="208"/>
      <c r="TND41" s="80"/>
      <c r="TNE41" s="209"/>
      <c r="TNF41" s="205"/>
      <c r="TNH41" s="207"/>
      <c r="TNI41" s="207"/>
      <c r="TNJ41" s="208"/>
      <c r="TNK41" s="80"/>
      <c r="TNL41" s="209"/>
      <c r="TNM41" s="207"/>
      <c r="TNN41" s="207"/>
      <c r="TNO41" s="77"/>
      <c r="TNP41" s="210"/>
      <c r="TNQ41" s="207"/>
      <c r="TNR41" s="207"/>
      <c r="TNS41" s="211"/>
      <c r="TNT41" s="26"/>
      <c r="TNU41" s="26"/>
      <c r="TNV41" s="26"/>
      <c r="TNW41" s="205"/>
      <c r="TNX41" s="24"/>
      <c r="TNY41" s="36"/>
      <c r="TNZ41" s="24"/>
      <c r="TOA41" s="206"/>
      <c r="TOB41" s="205"/>
      <c r="TOC41" s="24"/>
      <c r="TOF41" s="207"/>
      <c r="TOG41" s="207"/>
      <c r="TOH41" s="208"/>
      <c r="TOI41" s="80"/>
      <c r="TOJ41" s="209"/>
      <c r="TOK41" s="205"/>
      <c r="TOM41" s="207"/>
      <c r="TON41" s="207"/>
      <c r="TOO41" s="208"/>
      <c r="TOP41" s="80"/>
      <c r="TOQ41" s="209"/>
      <c r="TOR41" s="207"/>
      <c r="TOS41" s="207"/>
      <c r="TOT41" s="77"/>
      <c r="TOU41" s="210"/>
      <c r="TOV41" s="207"/>
      <c r="TOW41" s="207"/>
      <c r="TOX41" s="211"/>
      <c r="TOY41" s="26"/>
      <c r="TOZ41" s="26"/>
      <c r="TPA41" s="26"/>
      <c r="TPB41" s="205"/>
      <c r="TPC41" s="24"/>
      <c r="TPD41" s="36"/>
      <c r="TPE41" s="24"/>
      <c r="TPF41" s="206"/>
      <c r="TPG41" s="205"/>
      <c r="TPH41" s="24"/>
      <c r="TPK41" s="207"/>
      <c r="TPL41" s="207"/>
      <c r="TPM41" s="208"/>
      <c r="TPN41" s="80"/>
      <c r="TPO41" s="209"/>
      <c r="TPP41" s="205"/>
      <c r="TPR41" s="207"/>
      <c r="TPS41" s="207"/>
      <c r="TPT41" s="208"/>
      <c r="TPU41" s="80"/>
      <c r="TPV41" s="209"/>
      <c r="TPW41" s="207"/>
      <c r="TPX41" s="207"/>
      <c r="TPY41" s="77"/>
      <c r="TPZ41" s="210"/>
      <c r="TQA41" s="207"/>
      <c r="TQB41" s="207"/>
      <c r="TQC41" s="211"/>
      <c r="TQD41" s="26"/>
      <c r="TQE41" s="26"/>
      <c r="TQF41" s="26"/>
      <c r="TQG41" s="205"/>
      <c r="TQH41" s="24"/>
      <c r="TQI41" s="36"/>
      <c r="TQJ41" s="24"/>
      <c r="TQK41" s="206"/>
      <c r="TQL41" s="205"/>
      <c r="TQM41" s="24"/>
      <c r="TQP41" s="207"/>
      <c r="TQQ41" s="207"/>
      <c r="TQR41" s="208"/>
      <c r="TQS41" s="80"/>
      <c r="TQT41" s="209"/>
      <c r="TQU41" s="205"/>
      <c r="TQW41" s="207"/>
      <c r="TQX41" s="207"/>
      <c r="TQY41" s="208"/>
      <c r="TQZ41" s="80"/>
      <c r="TRA41" s="209"/>
      <c r="TRB41" s="207"/>
      <c r="TRC41" s="207"/>
      <c r="TRD41" s="77"/>
      <c r="TRE41" s="210"/>
      <c r="TRF41" s="207"/>
      <c r="TRG41" s="207"/>
      <c r="TRH41" s="211"/>
      <c r="TRI41" s="26"/>
      <c r="TRJ41" s="26"/>
      <c r="TRK41" s="26"/>
      <c r="TRL41" s="205"/>
      <c r="TRM41" s="24"/>
      <c r="TRN41" s="36"/>
      <c r="TRO41" s="24"/>
      <c r="TRP41" s="206"/>
      <c r="TRQ41" s="205"/>
      <c r="TRR41" s="24"/>
      <c r="TRU41" s="207"/>
      <c r="TRV41" s="207"/>
      <c r="TRW41" s="208"/>
      <c r="TRX41" s="80"/>
      <c r="TRY41" s="209"/>
      <c r="TRZ41" s="205"/>
      <c r="TSB41" s="207"/>
      <c r="TSC41" s="207"/>
      <c r="TSD41" s="208"/>
      <c r="TSE41" s="80"/>
      <c r="TSF41" s="209"/>
      <c r="TSG41" s="207"/>
      <c r="TSH41" s="207"/>
      <c r="TSI41" s="77"/>
      <c r="TSJ41" s="210"/>
      <c r="TSK41" s="207"/>
      <c r="TSL41" s="207"/>
      <c r="TSM41" s="211"/>
      <c r="TSN41" s="26"/>
      <c r="TSO41" s="26"/>
      <c r="TSP41" s="26"/>
      <c r="TSQ41" s="205"/>
      <c r="TSR41" s="24"/>
      <c r="TSS41" s="36"/>
      <c r="TST41" s="24"/>
      <c r="TSU41" s="206"/>
      <c r="TSV41" s="205"/>
      <c r="TSW41" s="24"/>
      <c r="TSZ41" s="207"/>
      <c r="TTA41" s="207"/>
      <c r="TTB41" s="208"/>
      <c r="TTC41" s="80"/>
      <c r="TTD41" s="209"/>
      <c r="TTE41" s="205"/>
      <c r="TTG41" s="207"/>
      <c r="TTH41" s="207"/>
      <c r="TTI41" s="208"/>
      <c r="TTJ41" s="80"/>
      <c r="TTK41" s="209"/>
      <c r="TTL41" s="207"/>
      <c r="TTM41" s="207"/>
      <c r="TTN41" s="77"/>
      <c r="TTO41" s="210"/>
      <c r="TTP41" s="207"/>
      <c r="TTQ41" s="207"/>
      <c r="TTR41" s="211"/>
      <c r="TTS41" s="26"/>
      <c r="TTT41" s="26"/>
      <c r="TTU41" s="26"/>
      <c r="TTV41" s="205"/>
      <c r="TTW41" s="24"/>
      <c r="TTX41" s="36"/>
      <c r="TTY41" s="24"/>
      <c r="TTZ41" s="206"/>
      <c r="TUA41" s="205"/>
      <c r="TUB41" s="24"/>
      <c r="TUE41" s="207"/>
      <c r="TUF41" s="207"/>
      <c r="TUG41" s="208"/>
      <c r="TUH41" s="80"/>
      <c r="TUI41" s="209"/>
      <c r="TUJ41" s="205"/>
      <c r="TUL41" s="207"/>
      <c r="TUM41" s="207"/>
      <c r="TUN41" s="208"/>
      <c r="TUO41" s="80"/>
      <c r="TUP41" s="209"/>
      <c r="TUQ41" s="207"/>
      <c r="TUR41" s="207"/>
      <c r="TUS41" s="77"/>
      <c r="TUT41" s="210"/>
      <c r="TUU41" s="207"/>
      <c r="TUV41" s="207"/>
      <c r="TUW41" s="211"/>
      <c r="TUX41" s="26"/>
      <c r="TUY41" s="26"/>
      <c r="TUZ41" s="26"/>
      <c r="TVA41" s="205"/>
      <c r="TVB41" s="24"/>
      <c r="TVC41" s="36"/>
      <c r="TVD41" s="24"/>
      <c r="TVE41" s="206"/>
      <c r="TVF41" s="205"/>
      <c r="TVG41" s="24"/>
      <c r="TVJ41" s="207"/>
      <c r="TVK41" s="207"/>
      <c r="TVL41" s="208"/>
      <c r="TVM41" s="80"/>
      <c r="TVN41" s="209"/>
      <c r="TVO41" s="205"/>
      <c r="TVQ41" s="207"/>
      <c r="TVR41" s="207"/>
      <c r="TVS41" s="208"/>
      <c r="TVT41" s="80"/>
      <c r="TVU41" s="209"/>
      <c r="TVV41" s="207"/>
      <c r="TVW41" s="207"/>
      <c r="TVX41" s="77"/>
      <c r="TVY41" s="210"/>
      <c r="TVZ41" s="207"/>
      <c r="TWA41" s="207"/>
      <c r="TWB41" s="211"/>
      <c r="TWC41" s="26"/>
      <c r="TWD41" s="26"/>
      <c r="TWE41" s="26"/>
      <c r="TWF41" s="205"/>
      <c r="TWG41" s="24"/>
      <c r="TWH41" s="36"/>
      <c r="TWI41" s="24"/>
      <c r="TWJ41" s="206"/>
      <c r="TWK41" s="205"/>
      <c r="TWL41" s="24"/>
      <c r="TWO41" s="207"/>
      <c r="TWP41" s="207"/>
      <c r="TWQ41" s="208"/>
      <c r="TWR41" s="80"/>
      <c r="TWS41" s="209"/>
      <c r="TWT41" s="205"/>
      <c r="TWV41" s="207"/>
      <c r="TWW41" s="207"/>
      <c r="TWX41" s="208"/>
      <c r="TWY41" s="80"/>
      <c r="TWZ41" s="209"/>
      <c r="TXA41" s="207"/>
      <c r="TXB41" s="207"/>
      <c r="TXC41" s="77"/>
      <c r="TXD41" s="210"/>
      <c r="TXE41" s="207"/>
      <c r="TXF41" s="207"/>
      <c r="TXG41" s="211"/>
      <c r="TXH41" s="26"/>
      <c r="TXI41" s="26"/>
      <c r="TXJ41" s="26"/>
      <c r="TXK41" s="205"/>
      <c r="TXL41" s="24"/>
      <c r="TXM41" s="36"/>
      <c r="TXN41" s="24"/>
      <c r="TXO41" s="206"/>
      <c r="TXP41" s="205"/>
      <c r="TXQ41" s="24"/>
      <c r="TXT41" s="207"/>
      <c r="TXU41" s="207"/>
      <c r="TXV41" s="208"/>
      <c r="TXW41" s="80"/>
      <c r="TXX41" s="209"/>
      <c r="TXY41" s="205"/>
      <c r="TYA41" s="207"/>
      <c r="TYB41" s="207"/>
      <c r="TYC41" s="208"/>
      <c r="TYD41" s="80"/>
      <c r="TYE41" s="209"/>
      <c r="TYF41" s="207"/>
      <c r="TYG41" s="207"/>
      <c r="TYH41" s="77"/>
      <c r="TYI41" s="210"/>
      <c r="TYJ41" s="207"/>
      <c r="TYK41" s="207"/>
      <c r="TYL41" s="211"/>
      <c r="TYM41" s="26"/>
      <c r="TYN41" s="26"/>
      <c r="TYO41" s="26"/>
      <c r="TYP41" s="205"/>
      <c r="TYQ41" s="24"/>
      <c r="TYR41" s="36"/>
      <c r="TYS41" s="24"/>
      <c r="TYT41" s="206"/>
      <c r="TYU41" s="205"/>
      <c r="TYV41" s="24"/>
      <c r="TYY41" s="207"/>
      <c r="TYZ41" s="207"/>
      <c r="TZA41" s="208"/>
      <c r="TZB41" s="80"/>
      <c r="TZC41" s="209"/>
      <c r="TZD41" s="205"/>
      <c r="TZF41" s="207"/>
      <c r="TZG41" s="207"/>
      <c r="TZH41" s="208"/>
      <c r="TZI41" s="80"/>
      <c r="TZJ41" s="209"/>
      <c r="TZK41" s="207"/>
      <c r="TZL41" s="207"/>
      <c r="TZM41" s="77"/>
      <c r="TZN41" s="210"/>
      <c r="TZO41" s="207"/>
      <c r="TZP41" s="207"/>
      <c r="TZQ41" s="211"/>
      <c r="TZR41" s="26"/>
      <c r="TZS41" s="26"/>
      <c r="TZT41" s="26"/>
      <c r="TZU41" s="205"/>
      <c r="TZV41" s="24"/>
      <c r="TZW41" s="36"/>
      <c r="TZX41" s="24"/>
      <c r="TZY41" s="206"/>
      <c r="TZZ41" s="205"/>
      <c r="UAA41" s="24"/>
      <c r="UAD41" s="207"/>
      <c r="UAE41" s="207"/>
      <c r="UAF41" s="208"/>
      <c r="UAG41" s="80"/>
      <c r="UAH41" s="209"/>
      <c r="UAI41" s="205"/>
      <c r="UAK41" s="207"/>
      <c r="UAL41" s="207"/>
      <c r="UAM41" s="208"/>
      <c r="UAN41" s="80"/>
      <c r="UAO41" s="209"/>
      <c r="UAP41" s="207"/>
      <c r="UAQ41" s="207"/>
      <c r="UAR41" s="77"/>
      <c r="UAS41" s="210"/>
      <c r="UAT41" s="207"/>
      <c r="UAU41" s="207"/>
      <c r="UAV41" s="211"/>
      <c r="UAW41" s="26"/>
      <c r="UAX41" s="26"/>
      <c r="UAY41" s="26"/>
      <c r="UAZ41" s="205"/>
      <c r="UBA41" s="24"/>
      <c r="UBB41" s="36"/>
      <c r="UBC41" s="24"/>
      <c r="UBD41" s="206"/>
      <c r="UBE41" s="205"/>
      <c r="UBF41" s="24"/>
      <c r="UBI41" s="207"/>
      <c r="UBJ41" s="207"/>
      <c r="UBK41" s="208"/>
      <c r="UBL41" s="80"/>
      <c r="UBM41" s="209"/>
      <c r="UBN41" s="205"/>
      <c r="UBP41" s="207"/>
      <c r="UBQ41" s="207"/>
      <c r="UBR41" s="208"/>
      <c r="UBS41" s="80"/>
      <c r="UBT41" s="209"/>
      <c r="UBU41" s="207"/>
      <c r="UBV41" s="207"/>
      <c r="UBW41" s="77"/>
      <c r="UBX41" s="210"/>
      <c r="UBY41" s="207"/>
      <c r="UBZ41" s="207"/>
      <c r="UCA41" s="211"/>
      <c r="UCB41" s="26"/>
      <c r="UCC41" s="26"/>
      <c r="UCD41" s="26"/>
      <c r="UCE41" s="205"/>
      <c r="UCF41" s="24"/>
      <c r="UCG41" s="36"/>
      <c r="UCH41" s="24"/>
      <c r="UCI41" s="206"/>
      <c r="UCJ41" s="205"/>
      <c r="UCK41" s="24"/>
      <c r="UCN41" s="207"/>
      <c r="UCO41" s="207"/>
      <c r="UCP41" s="208"/>
      <c r="UCQ41" s="80"/>
      <c r="UCR41" s="209"/>
      <c r="UCS41" s="205"/>
      <c r="UCU41" s="207"/>
      <c r="UCV41" s="207"/>
      <c r="UCW41" s="208"/>
      <c r="UCX41" s="80"/>
      <c r="UCY41" s="209"/>
      <c r="UCZ41" s="207"/>
      <c r="UDA41" s="207"/>
      <c r="UDB41" s="77"/>
      <c r="UDC41" s="210"/>
      <c r="UDD41" s="207"/>
      <c r="UDE41" s="207"/>
      <c r="UDF41" s="211"/>
      <c r="UDG41" s="26"/>
      <c r="UDH41" s="26"/>
      <c r="UDI41" s="26"/>
      <c r="UDJ41" s="205"/>
      <c r="UDK41" s="24"/>
      <c r="UDL41" s="36"/>
      <c r="UDM41" s="24"/>
      <c r="UDN41" s="206"/>
      <c r="UDO41" s="205"/>
      <c r="UDP41" s="24"/>
      <c r="UDS41" s="207"/>
      <c r="UDT41" s="207"/>
      <c r="UDU41" s="208"/>
      <c r="UDV41" s="80"/>
      <c r="UDW41" s="209"/>
      <c r="UDX41" s="205"/>
      <c r="UDZ41" s="207"/>
      <c r="UEA41" s="207"/>
      <c r="UEB41" s="208"/>
      <c r="UEC41" s="80"/>
      <c r="UED41" s="209"/>
      <c r="UEE41" s="207"/>
      <c r="UEF41" s="207"/>
      <c r="UEG41" s="77"/>
      <c r="UEH41" s="210"/>
      <c r="UEI41" s="207"/>
      <c r="UEJ41" s="207"/>
      <c r="UEK41" s="211"/>
      <c r="UEL41" s="26"/>
      <c r="UEM41" s="26"/>
      <c r="UEN41" s="26"/>
      <c r="UEO41" s="205"/>
      <c r="UEP41" s="24"/>
      <c r="UEQ41" s="36"/>
      <c r="UER41" s="24"/>
      <c r="UES41" s="206"/>
      <c r="UET41" s="205"/>
      <c r="UEU41" s="24"/>
      <c r="UEX41" s="207"/>
      <c r="UEY41" s="207"/>
      <c r="UEZ41" s="208"/>
      <c r="UFA41" s="80"/>
      <c r="UFB41" s="209"/>
      <c r="UFC41" s="205"/>
      <c r="UFE41" s="207"/>
      <c r="UFF41" s="207"/>
      <c r="UFG41" s="208"/>
      <c r="UFH41" s="80"/>
      <c r="UFI41" s="209"/>
      <c r="UFJ41" s="207"/>
      <c r="UFK41" s="207"/>
      <c r="UFL41" s="77"/>
      <c r="UFM41" s="210"/>
      <c r="UFN41" s="207"/>
      <c r="UFO41" s="207"/>
      <c r="UFP41" s="211"/>
      <c r="UFQ41" s="26"/>
      <c r="UFR41" s="26"/>
      <c r="UFS41" s="26"/>
      <c r="UFT41" s="205"/>
      <c r="UFU41" s="24"/>
      <c r="UFV41" s="36"/>
      <c r="UFW41" s="24"/>
      <c r="UFX41" s="206"/>
      <c r="UFY41" s="205"/>
      <c r="UFZ41" s="24"/>
      <c r="UGC41" s="207"/>
      <c r="UGD41" s="207"/>
      <c r="UGE41" s="208"/>
      <c r="UGF41" s="80"/>
      <c r="UGG41" s="209"/>
      <c r="UGH41" s="205"/>
      <c r="UGJ41" s="207"/>
      <c r="UGK41" s="207"/>
      <c r="UGL41" s="208"/>
      <c r="UGM41" s="80"/>
      <c r="UGN41" s="209"/>
      <c r="UGO41" s="207"/>
      <c r="UGP41" s="207"/>
      <c r="UGQ41" s="77"/>
      <c r="UGR41" s="210"/>
      <c r="UGS41" s="207"/>
      <c r="UGT41" s="207"/>
      <c r="UGU41" s="211"/>
      <c r="UGV41" s="26"/>
      <c r="UGW41" s="26"/>
      <c r="UGX41" s="26"/>
      <c r="UGY41" s="205"/>
      <c r="UGZ41" s="24"/>
      <c r="UHA41" s="36"/>
      <c r="UHB41" s="24"/>
      <c r="UHC41" s="206"/>
      <c r="UHD41" s="205"/>
      <c r="UHE41" s="24"/>
      <c r="UHH41" s="207"/>
      <c r="UHI41" s="207"/>
      <c r="UHJ41" s="208"/>
      <c r="UHK41" s="80"/>
      <c r="UHL41" s="209"/>
      <c r="UHM41" s="205"/>
      <c r="UHO41" s="207"/>
      <c r="UHP41" s="207"/>
      <c r="UHQ41" s="208"/>
      <c r="UHR41" s="80"/>
      <c r="UHS41" s="209"/>
      <c r="UHT41" s="207"/>
      <c r="UHU41" s="207"/>
      <c r="UHV41" s="77"/>
      <c r="UHW41" s="210"/>
      <c r="UHX41" s="207"/>
      <c r="UHY41" s="207"/>
      <c r="UHZ41" s="211"/>
      <c r="UIA41" s="26"/>
      <c r="UIB41" s="26"/>
      <c r="UIC41" s="26"/>
      <c r="UID41" s="205"/>
      <c r="UIE41" s="24"/>
      <c r="UIF41" s="36"/>
      <c r="UIG41" s="24"/>
      <c r="UIH41" s="206"/>
      <c r="UII41" s="205"/>
      <c r="UIJ41" s="24"/>
      <c r="UIM41" s="207"/>
      <c r="UIN41" s="207"/>
      <c r="UIO41" s="208"/>
      <c r="UIP41" s="80"/>
      <c r="UIQ41" s="209"/>
      <c r="UIR41" s="205"/>
      <c r="UIT41" s="207"/>
      <c r="UIU41" s="207"/>
      <c r="UIV41" s="208"/>
      <c r="UIW41" s="80"/>
      <c r="UIX41" s="209"/>
      <c r="UIY41" s="207"/>
      <c r="UIZ41" s="207"/>
      <c r="UJA41" s="77"/>
      <c r="UJB41" s="210"/>
      <c r="UJC41" s="207"/>
      <c r="UJD41" s="207"/>
      <c r="UJE41" s="211"/>
      <c r="UJF41" s="26"/>
      <c r="UJG41" s="26"/>
      <c r="UJH41" s="26"/>
      <c r="UJI41" s="205"/>
      <c r="UJJ41" s="24"/>
      <c r="UJK41" s="36"/>
      <c r="UJL41" s="24"/>
      <c r="UJM41" s="206"/>
      <c r="UJN41" s="205"/>
      <c r="UJO41" s="24"/>
      <c r="UJR41" s="207"/>
      <c r="UJS41" s="207"/>
      <c r="UJT41" s="208"/>
      <c r="UJU41" s="80"/>
      <c r="UJV41" s="209"/>
      <c r="UJW41" s="205"/>
      <c r="UJY41" s="207"/>
      <c r="UJZ41" s="207"/>
      <c r="UKA41" s="208"/>
      <c r="UKB41" s="80"/>
      <c r="UKC41" s="209"/>
      <c r="UKD41" s="207"/>
      <c r="UKE41" s="207"/>
      <c r="UKF41" s="77"/>
      <c r="UKG41" s="210"/>
      <c r="UKH41" s="207"/>
      <c r="UKI41" s="207"/>
      <c r="UKJ41" s="211"/>
      <c r="UKK41" s="26"/>
      <c r="UKL41" s="26"/>
      <c r="UKM41" s="26"/>
      <c r="UKN41" s="205"/>
      <c r="UKO41" s="24"/>
      <c r="UKP41" s="36"/>
      <c r="UKQ41" s="24"/>
      <c r="UKR41" s="206"/>
      <c r="UKS41" s="205"/>
      <c r="UKT41" s="24"/>
      <c r="UKW41" s="207"/>
      <c r="UKX41" s="207"/>
      <c r="UKY41" s="208"/>
      <c r="UKZ41" s="80"/>
      <c r="ULA41" s="209"/>
      <c r="ULB41" s="205"/>
      <c r="ULD41" s="207"/>
      <c r="ULE41" s="207"/>
      <c r="ULF41" s="208"/>
      <c r="ULG41" s="80"/>
      <c r="ULH41" s="209"/>
      <c r="ULI41" s="207"/>
      <c r="ULJ41" s="207"/>
      <c r="ULK41" s="77"/>
      <c r="ULL41" s="210"/>
      <c r="ULM41" s="207"/>
      <c r="ULN41" s="207"/>
      <c r="ULO41" s="211"/>
      <c r="ULP41" s="26"/>
      <c r="ULQ41" s="26"/>
      <c r="ULR41" s="26"/>
      <c r="ULS41" s="205"/>
      <c r="ULT41" s="24"/>
      <c r="ULU41" s="36"/>
      <c r="ULV41" s="24"/>
      <c r="ULW41" s="206"/>
      <c r="ULX41" s="205"/>
      <c r="ULY41" s="24"/>
      <c r="UMB41" s="207"/>
      <c r="UMC41" s="207"/>
      <c r="UMD41" s="208"/>
      <c r="UME41" s="80"/>
      <c r="UMF41" s="209"/>
      <c r="UMG41" s="205"/>
      <c r="UMI41" s="207"/>
      <c r="UMJ41" s="207"/>
      <c r="UMK41" s="208"/>
      <c r="UML41" s="80"/>
      <c r="UMM41" s="209"/>
      <c r="UMN41" s="207"/>
      <c r="UMO41" s="207"/>
      <c r="UMP41" s="77"/>
      <c r="UMQ41" s="210"/>
      <c r="UMR41" s="207"/>
      <c r="UMS41" s="207"/>
      <c r="UMT41" s="211"/>
      <c r="UMU41" s="26"/>
      <c r="UMV41" s="26"/>
      <c r="UMW41" s="26"/>
      <c r="UMX41" s="205"/>
      <c r="UMY41" s="24"/>
      <c r="UMZ41" s="36"/>
      <c r="UNA41" s="24"/>
      <c r="UNB41" s="206"/>
      <c r="UNC41" s="205"/>
      <c r="UND41" s="24"/>
      <c r="UNG41" s="207"/>
      <c r="UNH41" s="207"/>
      <c r="UNI41" s="208"/>
      <c r="UNJ41" s="80"/>
      <c r="UNK41" s="209"/>
      <c r="UNL41" s="205"/>
      <c r="UNN41" s="207"/>
      <c r="UNO41" s="207"/>
      <c r="UNP41" s="208"/>
      <c r="UNQ41" s="80"/>
      <c r="UNR41" s="209"/>
      <c r="UNS41" s="207"/>
      <c r="UNT41" s="207"/>
      <c r="UNU41" s="77"/>
      <c r="UNV41" s="210"/>
      <c r="UNW41" s="207"/>
      <c r="UNX41" s="207"/>
      <c r="UNY41" s="211"/>
      <c r="UNZ41" s="26"/>
      <c r="UOA41" s="26"/>
      <c r="UOB41" s="26"/>
      <c r="UOC41" s="205"/>
      <c r="UOD41" s="24"/>
      <c r="UOE41" s="36"/>
      <c r="UOF41" s="24"/>
      <c r="UOG41" s="206"/>
      <c r="UOH41" s="205"/>
      <c r="UOI41" s="24"/>
      <c r="UOL41" s="207"/>
      <c r="UOM41" s="207"/>
      <c r="UON41" s="208"/>
      <c r="UOO41" s="80"/>
      <c r="UOP41" s="209"/>
      <c r="UOQ41" s="205"/>
      <c r="UOS41" s="207"/>
      <c r="UOT41" s="207"/>
      <c r="UOU41" s="208"/>
      <c r="UOV41" s="80"/>
      <c r="UOW41" s="209"/>
      <c r="UOX41" s="207"/>
      <c r="UOY41" s="207"/>
      <c r="UOZ41" s="77"/>
      <c r="UPA41" s="210"/>
      <c r="UPB41" s="207"/>
      <c r="UPC41" s="207"/>
      <c r="UPD41" s="211"/>
      <c r="UPE41" s="26"/>
      <c r="UPF41" s="26"/>
      <c r="UPG41" s="26"/>
      <c r="UPH41" s="205"/>
      <c r="UPI41" s="24"/>
      <c r="UPJ41" s="36"/>
      <c r="UPK41" s="24"/>
      <c r="UPL41" s="206"/>
      <c r="UPM41" s="205"/>
      <c r="UPN41" s="24"/>
      <c r="UPQ41" s="207"/>
      <c r="UPR41" s="207"/>
      <c r="UPS41" s="208"/>
      <c r="UPT41" s="80"/>
      <c r="UPU41" s="209"/>
      <c r="UPV41" s="205"/>
      <c r="UPX41" s="207"/>
      <c r="UPY41" s="207"/>
      <c r="UPZ41" s="208"/>
      <c r="UQA41" s="80"/>
      <c r="UQB41" s="209"/>
      <c r="UQC41" s="207"/>
      <c r="UQD41" s="207"/>
      <c r="UQE41" s="77"/>
      <c r="UQF41" s="210"/>
      <c r="UQG41" s="207"/>
      <c r="UQH41" s="207"/>
      <c r="UQI41" s="211"/>
      <c r="UQJ41" s="26"/>
      <c r="UQK41" s="26"/>
      <c r="UQL41" s="26"/>
      <c r="UQM41" s="205"/>
      <c r="UQN41" s="24"/>
      <c r="UQO41" s="36"/>
      <c r="UQP41" s="24"/>
      <c r="UQQ41" s="206"/>
      <c r="UQR41" s="205"/>
      <c r="UQS41" s="24"/>
      <c r="UQV41" s="207"/>
      <c r="UQW41" s="207"/>
      <c r="UQX41" s="208"/>
      <c r="UQY41" s="80"/>
      <c r="UQZ41" s="209"/>
      <c r="URA41" s="205"/>
      <c r="URC41" s="207"/>
      <c r="URD41" s="207"/>
      <c r="URE41" s="208"/>
      <c r="URF41" s="80"/>
      <c r="URG41" s="209"/>
      <c r="URH41" s="207"/>
      <c r="URI41" s="207"/>
      <c r="URJ41" s="77"/>
      <c r="URK41" s="210"/>
      <c r="URL41" s="207"/>
      <c r="URM41" s="207"/>
      <c r="URN41" s="211"/>
      <c r="URO41" s="26"/>
      <c r="URP41" s="26"/>
      <c r="URQ41" s="26"/>
      <c r="URR41" s="205"/>
      <c r="URS41" s="24"/>
      <c r="URT41" s="36"/>
      <c r="URU41" s="24"/>
      <c r="URV41" s="206"/>
      <c r="URW41" s="205"/>
      <c r="URX41" s="24"/>
      <c r="USA41" s="207"/>
      <c r="USB41" s="207"/>
      <c r="USC41" s="208"/>
      <c r="USD41" s="80"/>
      <c r="USE41" s="209"/>
      <c r="USF41" s="205"/>
      <c r="USH41" s="207"/>
      <c r="USI41" s="207"/>
      <c r="USJ41" s="208"/>
      <c r="USK41" s="80"/>
      <c r="USL41" s="209"/>
      <c r="USM41" s="207"/>
      <c r="USN41" s="207"/>
      <c r="USO41" s="77"/>
      <c r="USP41" s="210"/>
      <c r="USQ41" s="207"/>
      <c r="USR41" s="207"/>
      <c r="USS41" s="211"/>
      <c r="UST41" s="26"/>
      <c r="USU41" s="26"/>
      <c r="USV41" s="26"/>
      <c r="USW41" s="205"/>
      <c r="USX41" s="24"/>
      <c r="USY41" s="36"/>
      <c r="USZ41" s="24"/>
      <c r="UTA41" s="206"/>
      <c r="UTB41" s="205"/>
      <c r="UTC41" s="24"/>
      <c r="UTF41" s="207"/>
      <c r="UTG41" s="207"/>
      <c r="UTH41" s="208"/>
      <c r="UTI41" s="80"/>
      <c r="UTJ41" s="209"/>
      <c r="UTK41" s="205"/>
      <c r="UTM41" s="207"/>
      <c r="UTN41" s="207"/>
      <c r="UTO41" s="208"/>
      <c r="UTP41" s="80"/>
      <c r="UTQ41" s="209"/>
      <c r="UTR41" s="207"/>
      <c r="UTS41" s="207"/>
      <c r="UTT41" s="77"/>
      <c r="UTU41" s="210"/>
      <c r="UTV41" s="207"/>
      <c r="UTW41" s="207"/>
      <c r="UTX41" s="211"/>
      <c r="UTY41" s="26"/>
      <c r="UTZ41" s="26"/>
      <c r="UUA41" s="26"/>
      <c r="UUB41" s="205"/>
      <c r="UUC41" s="24"/>
      <c r="UUD41" s="36"/>
      <c r="UUE41" s="24"/>
      <c r="UUF41" s="206"/>
      <c r="UUG41" s="205"/>
      <c r="UUH41" s="24"/>
      <c r="UUK41" s="207"/>
      <c r="UUL41" s="207"/>
      <c r="UUM41" s="208"/>
      <c r="UUN41" s="80"/>
      <c r="UUO41" s="209"/>
      <c r="UUP41" s="205"/>
      <c r="UUR41" s="207"/>
      <c r="UUS41" s="207"/>
      <c r="UUT41" s="208"/>
      <c r="UUU41" s="80"/>
      <c r="UUV41" s="209"/>
      <c r="UUW41" s="207"/>
      <c r="UUX41" s="207"/>
      <c r="UUY41" s="77"/>
      <c r="UUZ41" s="210"/>
      <c r="UVA41" s="207"/>
      <c r="UVB41" s="207"/>
      <c r="UVC41" s="211"/>
      <c r="UVD41" s="26"/>
      <c r="UVE41" s="26"/>
      <c r="UVF41" s="26"/>
      <c r="UVG41" s="205"/>
      <c r="UVH41" s="24"/>
      <c r="UVI41" s="36"/>
      <c r="UVJ41" s="24"/>
      <c r="UVK41" s="206"/>
      <c r="UVL41" s="205"/>
      <c r="UVM41" s="24"/>
      <c r="UVP41" s="207"/>
      <c r="UVQ41" s="207"/>
      <c r="UVR41" s="208"/>
      <c r="UVS41" s="80"/>
      <c r="UVT41" s="209"/>
      <c r="UVU41" s="205"/>
      <c r="UVW41" s="207"/>
      <c r="UVX41" s="207"/>
      <c r="UVY41" s="208"/>
      <c r="UVZ41" s="80"/>
      <c r="UWA41" s="209"/>
      <c r="UWB41" s="207"/>
      <c r="UWC41" s="207"/>
      <c r="UWD41" s="77"/>
      <c r="UWE41" s="210"/>
      <c r="UWF41" s="207"/>
      <c r="UWG41" s="207"/>
      <c r="UWH41" s="211"/>
      <c r="UWI41" s="26"/>
      <c r="UWJ41" s="26"/>
      <c r="UWK41" s="26"/>
      <c r="UWL41" s="205"/>
      <c r="UWM41" s="24"/>
      <c r="UWN41" s="36"/>
      <c r="UWO41" s="24"/>
      <c r="UWP41" s="206"/>
      <c r="UWQ41" s="205"/>
      <c r="UWR41" s="24"/>
      <c r="UWU41" s="207"/>
      <c r="UWV41" s="207"/>
      <c r="UWW41" s="208"/>
      <c r="UWX41" s="80"/>
      <c r="UWY41" s="209"/>
      <c r="UWZ41" s="205"/>
      <c r="UXB41" s="207"/>
      <c r="UXC41" s="207"/>
      <c r="UXD41" s="208"/>
      <c r="UXE41" s="80"/>
      <c r="UXF41" s="209"/>
      <c r="UXG41" s="207"/>
      <c r="UXH41" s="207"/>
      <c r="UXI41" s="77"/>
      <c r="UXJ41" s="210"/>
      <c r="UXK41" s="207"/>
      <c r="UXL41" s="207"/>
      <c r="UXM41" s="211"/>
      <c r="UXN41" s="26"/>
      <c r="UXO41" s="26"/>
      <c r="UXP41" s="26"/>
      <c r="UXQ41" s="205"/>
      <c r="UXR41" s="24"/>
      <c r="UXS41" s="36"/>
      <c r="UXT41" s="24"/>
      <c r="UXU41" s="206"/>
      <c r="UXV41" s="205"/>
      <c r="UXW41" s="24"/>
      <c r="UXZ41" s="207"/>
      <c r="UYA41" s="207"/>
      <c r="UYB41" s="208"/>
      <c r="UYC41" s="80"/>
      <c r="UYD41" s="209"/>
      <c r="UYE41" s="205"/>
      <c r="UYG41" s="207"/>
      <c r="UYH41" s="207"/>
      <c r="UYI41" s="208"/>
      <c r="UYJ41" s="80"/>
      <c r="UYK41" s="209"/>
      <c r="UYL41" s="207"/>
      <c r="UYM41" s="207"/>
      <c r="UYN41" s="77"/>
      <c r="UYO41" s="210"/>
      <c r="UYP41" s="207"/>
      <c r="UYQ41" s="207"/>
      <c r="UYR41" s="211"/>
      <c r="UYS41" s="26"/>
      <c r="UYT41" s="26"/>
      <c r="UYU41" s="26"/>
      <c r="UYV41" s="205"/>
      <c r="UYW41" s="24"/>
      <c r="UYX41" s="36"/>
      <c r="UYY41" s="24"/>
      <c r="UYZ41" s="206"/>
      <c r="UZA41" s="205"/>
      <c r="UZB41" s="24"/>
      <c r="UZE41" s="207"/>
      <c r="UZF41" s="207"/>
      <c r="UZG41" s="208"/>
      <c r="UZH41" s="80"/>
      <c r="UZI41" s="209"/>
      <c r="UZJ41" s="205"/>
      <c r="UZL41" s="207"/>
      <c r="UZM41" s="207"/>
      <c r="UZN41" s="208"/>
      <c r="UZO41" s="80"/>
      <c r="UZP41" s="209"/>
      <c r="UZQ41" s="207"/>
      <c r="UZR41" s="207"/>
      <c r="UZS41" s="77"/>
      <c r="UZT41" s="210"/>
      <c r="UZU41" s="207"/>
      <c r="UZV41" s="207"/>
      <c r="UZW41" s="211"/>
      <c r="UZX41" s="26"/>
      <c r="UZY41" s="26"/>
      <c r="UZZ41" s="26"/>
      <c r="VAA41" s="205"/>
      <c r="VAB41" s="24"/>
      <c r="VAC41" s="36"/>
      <c r="VAD41" s="24"/>
      <c r="VAE41" s="206"/>
      <c r="VAF41" s="205"/>
      <c r="VAG41" s="24"/>
      <c r="VAJ41" s="207"/>
      <c r="VAK41" s="207"/>
      <c r="VAL41" s="208"/>
      <c r="VAM41" s="80"/>
      <c r="VAN41" s="209"/>
      <c r="VAO41" s="205"/>
      <c r="VAQ41" s="207"/>
      <c r="VAR41" s="207"/>
      <c r="VAS41" s="208"/>
      <c r="VAT41" s="80"/>
      <c r="VAU41" s="209"/>
      <c r="VAV41" s="207"/>
      <c r="VAW41" s="207"/>
      <c r="VAX41" s="77"/>
      <c r="VAY41" s="210"/>
      <c r="VAZ41" s="207"/>
      <c r="VBA41" s="207"/>
      <c r="VBB41" s="211"/>
      <c r="VBC41" s="26"/>
      <c r="VBD41" s="26"/>
      <c r="VBE41" s="26"/>
      <c r="VBF41" s="205"/>
      <c r="VBG41" s="24"/>
      <c r="VBH41" s="36"/>
      <c r="VBI41" s="24"/>
      <c r="VBJ41" s="206"/>
      <c r="VBK41" s="205"/>
      <c r="VBL41" s="24"/>
      <c r="VBO41" s="207"/>
      <c r="VBP41" s="207"/>
      <c r="VBQ41" s="208"/>
      <c r="VBR41" s="80"/>
      <c r="VBS41" s="209"/>
      <c r="VBT41" s="205"/>
      <c r="VBV41" s="207"/>
      <c r="VBW41" s="207"/>
      <c r="VBX41" s="208"/>
      <c r="VBY41" s="80"/>
      <c r="VBZ41" s="209"/>
      <c r="VCA41" s="207"/>
      <c r="VCB41" s="207"/>
      <c r="VCC41" s="77"/>
      <c r="VCD41" s="210"/>
      <c r="VCE41" s="207"/>
      <c r="VCF41" s="207"/>
      <c r="VCG41" s="211"/>
      <c r="VCH41" s="26"/>
      <c r="VCI41" s="26"/>
      <c r="VCJ41" s="26"/>
      <c r="VCK41" s="205"/>
      <c r="VCL41" s="24"/>
      <c r="VCM41" s="36"/>
      <c r="VCN41" s="24"/>
      <c r="VCO41" s="206"/>
      <c r="VCP41" s="205"/>
      <c r="VCQ41" s="24"/>
      <c r="VCT41" s="207"/>
      <c r="VCU41" s="207"/>
      <c r="VCV41" s="208"/>
      <c r="VCW41" s="80"/>
      <c r="VCX41" s="209"/>
      <c r="VCY41" s="205"/>
      <c r="VDA41" s="207"/>
      <c r="VDB41" s="207"/>
      <c r="VDC41" s="208"/>
      <c r="VDD41" s="80"/>
      <c r="VDE41" s="209"/>
      <c r="VDF41" s="207"/>
      <c r="VDG41" s="207"/>
      <c r="VDH41" s="77"/>
      <c r="VDI41" s="210"/>
      <c r="VDJ41" s="207"/>
      <c r="VDK41" s="207"/>
      <c r="VDL41" s="211"/>
      <c r="VDM41" s="26"/>
      <c r="VDN41" s="26"/>
      <c r="VDO41" s="26"/>
      <c r="VDP41" s="205"/>
      <c r="VDQ41" s="24"/>
      <c r="VDR41" s="36"/>
      <c r="VDS41" s="24"/>
      <c r="VDT41" s="206"/>
      <c r="VDU41" s="205"/>
      <c r="VDV41" s="24"/>
      <c r="VDY41" s="207"/>
      <c r="VDZ41" s="207"/>
      <c r="VEA41" s="208"/>
      <c r="VEB41" s="80"/>
      <c r="VEC41" s="209"/>
      <c r="VED41" s="205"/>
      <c r="VEF41" s="207"/>
      <c r="VEG41" s="207"/>
      <c r="VEH41" s="208"/>
      <c r="VEI41" s="80"/>
      <c r="VEJ41" s="209"/>
      <c r="VEK41" s="207"/>
      <c r="VEL41" s="207"/>
      <c r="VEM41" s="77"/>
      <c r="VEN41" s="210"/>
      <c r="VEO41" s="207"/>
      <c r="VEP41" s="207"/>
      <c r="VEQ41" s="211"/>
      <c r="VER41" s="26"/>
      <c r="VES41" s="26"/>
      <c r="VET41" s="26"/>
      <c r="VEU41" s="205"/>
      <c r="VEV41" s="24"/>
      <c r="VEW41" s="36"/>
      <c r="VEX41" s="24"/>
      <c r="VEY41" s="206"/>
      <c r="VEZ41" s="205"/>
      <c r="VFA41" s="24"/>
      <c r="VFD41" s="207"/>
      <c r="VFE41" s="207"/>
      <c r="VFF41" s="208"/>
      <c r="VFG41" s="80"/>
      <c r="VFH41" s="209"/>
      <c r="VFI41" s="205"/>
      <c r="VFK41" s="207"/>
      <c r="VFL41" s="207"/>
      <c r="VFM41" s="208"/>
      <c r="VFN41" s="80"/>
      <c r="VFO41" s="209"/>
      <c r="VFP41" s="207"/>
      <c r="VFQ41" s="207"/>
      <c r="VFR41" s="77"/>
      <c r="VFS41" s="210"/>
      <c r="VFT41" s="207"/>
      <c r="VFU41" s="207"/>
      <c r="VFV41" s="211"/>
      <c r="VFW41" s="26"/>
      <c r="VFX41" s="26"/>
      <c r="VFY41" s="26"/>
      <c r="VFZ41" s="205"/>
      <c r="VGA41" s="24"/>
      <c r="VGB41" s="36"/>
      <c r="VGC41" s="24"/>
      <c r="VGD41" s="206"/>
      <c r="VGE41" s="205"/>
      <c r="VGF41" s="24"/>
      <c r="VGI41" s="207"/>
      <c r="VGJ41" s="207"/>
      <c r="VGK41" s="208"/>
      <c r="VGL41" s="80"/>
      <c r="VGM41" s="209"/>
      <c r="VGN41" s="205"/>
      <c r="VGP41" s="207"/>
      <c r="VGQ41" s="207"/>
      <c r="VGR41" s="208"/>
      <c r="VGS41" s="80"/>
      <c r="VGT41" s="209"/>
      <c r="VGU41" s="207"/>
      <c r="VGV41" s="207"/>
      <c r="VGW41" s="77"/>
      <c r="VGX41" s="210"/>
      <c r="VGY41" s="207"/>
      <c r="VGZ41" s="207"/>
      <c r="VHA41" s="211"/>
      <c r="VHB41" s="26"/>
      <c r="VHC41" s="26"/>
      <c r="VHD41" s="26"/>
      <c r="VHE41" s="205"/>
      <c r="VHF41" s="24"/>
      <c r="VHG41" s="36"/>
      <c r="VHH41" s="24"/>
      <c r="VHI41" s="206"/>
      <c r="VHJ41" s="205"/>
      <c r="VHK41" s="24"/>
      <c r="VHN41" s="207"/>
      <c r="VHO41" s="207"/>
      <c r="VHP41" s="208"/>
      <c r="VHQ41" s="80"/>
      <c r="VHR41" s="209"/>
      <c r="VHS41" s="205"/>
      <c r="VHU41" s="207"/>
      <c r="VHV41" s="207"/>
      <c r="VHW41" s="208"/>
      <c r="VHX41" s="80"/>
      <c r="VHY41" s="209"/>
      <c r="VHZ41" s="207"/>
      <c r="VIA41" s="207"/>
      <c r="VIB41" s="77"/>
      <c r="VIC41" s="210"/>
      <c r="VID41" s="207"/>
      <c r="VIE41" s="207"/>
      <c r="VIF41" s="211"/>
      <c r="VIG41" s="26"/>
      <c r="VIH41" s="26"/>
      <c r="VII41" s="26"/>
      <c r="VIJ41" s="205"/>
      <c r="VIK41" s="24"/>
      <c r="VIL41" s="36"/>
      <c r="VIM41" s="24"/>
      <c r="VIN41" s="206"/>
      <c r="VIO41" s="205"/>
      <c r="VIP41" s="24"/>
      <c r="VIS41" s="207"/>
      <c r="VIT41" s="207"/>
      <c r="VIU41" s="208"/>
      <c r="VIV41" s="80"/>
      <c r="VIW41" s="209"/>
      <c r="VIX41" s="205"/>
      <c r="VIZ41" s="207"/>
      <c r="VJA41" s="207"/>
      <c r="VJB41" s="208"/>
      <c r="VJC41" s="80"/>
      <c r="VJD41" s="209"/>
      <c r="VJE41" s="207"/>
      <c r="VJF41" s="207"/>
      <c r="VJG41" s="77"/>
      <c r="VJH41" s="210"/>
      <c r="VJI41" s="207"/>
      <c r="VJJ41" s="207"/>
      <c r="VJK41" s="211"/>
      <c r="VJL41" s="26"/>
      <c r="VJM41" s="26"/>
      <c r="VJN41" s="26"/>
      <c r="VJO41" s="205"/>
      <c r="VJP41" s="24"/>
      <c r="VJQ41" s="36"/>
      <c r="VJR41" s="24"/>
      <c r="VJS41" s="206"/>
      <c r="VJT41" s="205"/>
      <c r="VJU41" s="24"/>
      <c r="VJX41" s="207"/>
      <c r="VJY41" s="207"/>
      <c r="VJZ41" s="208"/>
      <c r="VKA41" s="80"/>
      <c r="VKB41" s="209"/>
      <c r="VKC41" s="205"/>
      <c r="VKE41" s="207"/>
      <c r="VKF41" s="207"/>
      <c r="VKG41" s="208"/>
      <c r="VKH41" s="80"/>
      <c r="VKI41" s="209"/>
      <c r="VKJ41" s="207"/>
      <c r="VKK41" s="207"/>
      <c r="VKL41" s="77"/>
      <c r="VKM41" s="210"/>
      <c r="VKN41" s="207"/>
      <c r="VKO41" s="207"/>
      <c r="VKP41" s="211"/>
      <c r="VKQ41" s="26"/>
      <c r="VKR41" s="26"/>
      <c r="VKS41" s="26"/>
      <c r="VKT41" s="205"/>
      <c r="VKU41" s="24"/>
      <c r="VKV41" s="36"/>
      <c r="VKW41" s="24"/>
      <c r="VKX41" s="206"/>
      <c r="VKY41" s="205"/>
      <c r="VKZ41" s="24"/>
      <c r="VLC41" s="207"/>
      <c r="VLD41" s="207"/>
      <c r="VLE41" s="208"/>
      <c r="VLF41" s="80"/>
      <c r="VLG41" s="209"/>
      <c r="VLH41" s="205"/>
      <c r="VLJ41" s="207"/>
      <c r="VLK41" s="207"/>
      <c r="VLL41" s="208"/>
      <c r="VLM41" s="80"/>
      <c r="VLN41" s="209"/>
      <c r="VLO41" s="207"/>
      <c r="VLP41" s="207"/>
      <c r="VLQ41" s="77"/>
      <c r="VLR41" s="210"/>
      <c r="VLS41" s="207"/>
      <c r="VLT41" s="207"/>
      <c r="VLU41" s="211"/>
      <c r="VLV41" s="26"/>
      <c r="VLW41" s="26"/>
      <c r="VLX41" s="26"/>
      <c r="VLY41" s="205"/>
      <c r="VLZ41" s="24"/>
      <c r="VMA41" s="36"/>
      <c r="VMB41" s="24"/>
      <c r="VMC41" s="206"/>
      <c r="VMD41" s="205"/>
      <c r="VME41" s="24"/>
      <c r="VMH41" s="207"/>
      <c r="VMI41" s="207"/>
      <c r="VMJ41" s="208"/>
      <c r="VMK41" s="80"/>
      <c r="VML41" s="209"/>
      <c r="VMM41" s="205"/>
      <c r="VMO41" s="207"/>
      <c r="VMP41" s="207"/>
      <c r="VMQ41" s="208"/>
      <c r="VMR41" s="80"/>
      <c r="VMS41" s="209"/>
      <c r="VMT41" s="207"/>
      <c r="VMU41" s="207"/>
      <c r="VMV41" s="77"/>
      <c r="VMW41" s="210"/>
      <c r="VMX41" s="207"/>
      <c r="VMY41" s="207"/>
      <c r="VMZ41" s="211"/>
      <c r="VNA41" s="26"/>
      <c r="VNB41" s="26"/>
      <c r="VNC41" s="26"/>
      <c r="VND41" s="205"/>
      <c r="VNE41" s="24"/>
      <c r="VNF41" s="36"/>
      <c r="VNG41" s="24"/>
      <c r="VNH41" s="206"/>
      <c r="VNI41" s="205"/>
      <c r="VNJ41" s="24"/>
      <c r="VNM41" s="207"/>
      <c r="VNN41" s="207"/>
      <c r="VNO41" s="208"/>
      <c r="VNP41" s="80"/>
      <c r="VNQ41" s="209"/>
      <c r="VNR41" s="205"/>
      <c r="VNT41" s="207"/>
      <c r="VNU41" s="207"/>
      <c r="VNV41" s="208"/>
      <c r="VNW41" s="80"/>
      <c r="VNX41" s="209"/>
      <c r="VNY41" s="207"/>
      <c r="VNZ41" s="207"/>
      <c r="VOA41" s="77"/>
      <c r="VOB41" s="210"/>
      <c r="VOC41" s="207"/>
      <c r="VOD41" s="207"/>
      <c r="VOE41" s="211"/>
      <c r="VOF41" s="26"/>
      <c r="VOG41" s="26"/>
      <c r="VOH41" s="26"/>
      <c r="VOI41" s="205"/>
      <c r="VOJ41" s="24"/>
      <c r="VOK41" s="36"/>
      <c r="VOL41" s="24"/>
      <c r="VOM41" s="206"/>
      <c r="VON41" s="205"/>
      <c r="VOO41" s="24"/>
      <c r="VOR41" s="207"/>
      <c r="VOS41" s="207"/>
      <c r="VOT41" s="208"/>
      <c r="VOU41" s="80"/>
      <c r="VOV41" s="209"/>
      <c r="VOW41" s="205"/>
      <c r="VOY41" s="207"/>
      <c r="VOZ41" s="207"/>
      <c r="VPA41" s="208"/>
      <c r="VPB41" s="80"/>
      <c r="VPC41" s="209"/>
      <c r="VPD41" s="207"/>
      <c r="VPE41" s="207"/>
      <c r="VPF41" s="77"/>
      <c r="VPG41" s="210"/>
      <c r="VPH41" s="207"/>
      <c r="VPI41" s="207"/>
      <c r="VPJ41" s="211"/>
      <c r="VPK41" s="26"/>
      <c r="VPL41" s="26"/>
      <c r="VPM41" s="26"/>
      <c r="VPN41" s="205"/>
      <c r="VPO41" s="24"/>
      <c r="VPP41" s="36"/>
      <c r="VPQ41" s="24"/>
      <c r="VPR41" s="206"/>
      <c r="VPS41" s="205"/>
      <c r="VPT41" s="24"/>
      <c r="VPW41" s="207"/>
      <c r="VPX41" s="207"/>
      <c r="VPY41" s="208"/>
      <c r="VPZ41" s="80"/>
      <c r="VQA41" s="209"/>
      <c r="VQB41" s="205"/>
      <c r="VQD41" s="207"/>
      <c r="VQE41" s="207"/>
      <c r="VQF41" s="208"/>
      <c r="VQG41" s="80"/>
      <c r="VQH41" s="209"/>
      <c r="VQI41" s="207"/>
      <c r="VQJ41" s="207"/>
      <c r="VQK41" s="77"/>
      <c r="VQL41" s="210"/>
      <c r="VQM41" s="207"/>
      <c r="VQN41" s="207"/>
      <c r="VQO41" s="211"/>
      <c r="VQP41" s="26"/>
      <c r="VQQ41" s="26"/>
      <c r="VQR41" s="26"/>
      <c r="VQS41" s="205"/>
      <c r="VQT41" s="24"/>
      <c r="VQU41" s="36"/>
      <c r="VQV41" s="24"/>
      <c r="VQW41" s="206"/>
      <c r="VQX41" s="205"/>
      <c r="VQY41" s="24"/>
      <c r="VRB41" s="207"/>
      <c r="VRC41" s="207"/>
      <c r="VRD41" s="208"/>
      <c r="VRE41" s="80"/>
      <c r="VRF41" s="209"/>
      <c r="VRG41" s="205"/>
      <c r="VRI41" s="207"/>
      <c r="VRJ41" s="207"/>
      <c r="VRK41" s="208"/>
      <c r="VRL41" s="80"/>
      <c r="VRM41" s="209"/>
      <c r="VRN41" s="207"/>
      <c r="VRO41" s="207"/>
      <c r="VRP41" s="77"/>
      <c r="VRQ41" s="210"/>
      <c r="VRR41" s="207"/>
      <c r="VRS41" s="207"/>
      <c r="VRT41" s="211"/>
      <c r="VRU41" s="26"/>
      <c r="VRV41" s="26"/>
      <c r="VRW41" s="26"/>
      <c r="VRX41" s="205"/>
      <c r="VRY41" s="24"/>
      <c r="VRZ41" s="36"/>
      <c r="VSA41" s="24"/>
      <c r="VSB41" s="206"/>
      <c r="VSC41" s="205"/>
      <c r="VSD41" s="24"/>
      <c r="VSG41" s="207"/>
      <c r="VSH41" s="207"/>
      <c r="VSI41" s="208"/>
      <c r="VSJ41" s="80"/>
      <c r="VSK41" s="209"/>
      <c r="VSL41" s="205"/>
      <c r="VSN41" s="207"/>
      <c r="VSO41" s="207"/>
      <c r="VSP41" s="208"/>
      <c r="VSQ41" s="80"/>
      <c r="VSR41" s="209"/>
      <c r="VSS41" s="207"/>
      <c r="VST41" s="207"/>
      <c r="VSU41" s="77"/>
      <c r="VSV41" s="210"/>
      <c r="VSW41" s="207"/>
      <c r="VSX41" s="207"/>
      <c r="VSY41" s="211"/>
      <c r="VSZ41" s="26"/>
      <c r="VTA41" s="26"/>
      <c r="VTB41" s="26"/>
      <c r="VTC41" s="205"/>
      <c r="VTD41" s="24"/>
      <c r="VTE41" s="36"/>
      <c r="VTF41" s="24"/>
      <c r="VTG41" s="206"/>
      <c r="VTH41" s="205"/>
      <c r="VTI41" s="24"/>
      <c r="VTL41" s="207"/>
      <c r="VTM41" s="207"/>
      <c r="VTN41" s="208"/>
      <c r="VTO41" s="80"/>
      <c r="VTP41" s="209"/>
      <c r="VTQ41" s="205"/>
      <c r="VTS41" s="207"/>
      <c r="VTT41" s="207"/>
      <c r="VTU41" s="208"/>
      <c r="VTV41" s="80"/>
      <c r="VTW41" s="209"/>
      <c r="VTX41" s="207"/>
      <c r="VTY41" s="207"/>
      <c r="VTZ41" s="77"/>
      <c r="VUA41" s="210"/>
      <c r="VUB41" s="207"/>
      <c r="VUC41" s="207"/>
      <c r="VUD41" s="211"/>
      <c r="VUE41" s="26"/>
      <c r="VUF41" s="26"/>
      <c r="VUG41" s="26"/>
      <c r="VUH41" s="205"/>
      <c r="VUI41" s="24"/>
      <c r="VUJ41" s="36"/>
      <c r="VUK41" s="24"/>
      <c r="VUL41" s="206"/>
      <c r="VUM41" s="205"/>
      <c r="VUN41" s="24"/>
      <c r="VUQ41" s="207"/>
      <c r="VUR41" s="207"/>
      <c r="VUS41" s="208"/>
      <c r="VUT41" s="80"/>
      <c r="VUU41" s="209"/>
      <c r="VUV41" s="205"/>
      <c r="VUX41" s="207"/>
      <c r="VUY41" s="207"/>
      <c r="VUZ41" s="208"/>
      <c r="VVA41" s="80"/>
      <c r="VVB41" s="209"/>
      <c r="VVC41" s="207"/>
      <c r="VVD41" s="207"/>
      <c r="VVE41" s="77"/>
      <c r="VVF41" s="210"/>
      <c r="VVG41" s="207"/>
      <c r="VVH41" s="207"/>
      <c r="VVI41" s="211"/>
      <c r="VVJ41" s="26"/>
      <c r="VVK41" s="26"/>
      <c r="VVL41" s="26"/>
      <c r="VVM41" s="205"/>
      <c r="VVN41" s="24"/>
      <c r="VVO41" s="36"/>
      <c r="VVP41" s="24"/>
      <c r="VVQ41" s="206"/>
      <c r="VVR41" s="205"/>
      <c r="VVS41" s="24"/>
      <c r="VVV41" s="207"/>
      <c r="VVW41" s="207"/>
      <c r="VVX41" s="208"/>
      <c r="VVY41" s="80"/>
      <c r="VVZ41" s="209"/>
      <c r="VWA41" s="205"/>
      <c r="VWC41" s="207"/>
      <c r="VWD41" s="207"/>
      <c r="VWE41" s="208"/>
      <c r="VWF41" s="80"/>
      <c r="VWG41" s="209"/>
      <c r="VWH41" s="207"/>
      <c r="VWI41" s="207"/>
      <c r="VWJ41" s="77"/>
      <c r="VWK41" s="210"/>
      <c r="VWL41" s="207"/>
      <c r="VWM41" s="207"/>
      <c r="VWN41" s="211"/>
      <c r="VWO41" s="26"/>
      <c r="VWP41" s="26"/>
      <c r="VWQ41" s="26"/>
      <c r="VWR41" s="205"/>
      <c r="VWS41" s="24"/>
      <c r="VWT41" s="36"/>
      <c r="VWU41" s="24"/>
      <c r="VWV41" s="206"/>
      <c r="VWW41" s="205"/>
      <c r="VWX41" s="24"/>
      <c r="VXA41" s="207"/>
      <c r="VXB41" s="207"/>
      <c r="VXC41" s="208"/>
      <c r="VXD41" s="80"/>
      <c r="VXE41" s="209"/>
      <c r="VXF41" s="205"/>
      <c r="VXH41" s="207"/>
      <c r="VXI41" s="207"/>
      <c r="VXJ41" s="208"/>
      <c r="VXK41" s="80"/>
      <c r="VXL41" s="209"/>
      <c r="VXM41" s="207"/>
      <c r="VXN41" s="207"/>
      <c r="VXO41" s="77"/>
      <c r="VXP41" s="210"/>
      <c r="VXQ41" s="207"/>
      <c r="VXR41" s="207"/>
      <c r="VXS41" s="211"/>
      <c r="VXT41" s="26"/>
      <c r="VXU41" s="26"/>
      <c r="VXV41" s="26"/>
      <c r="VXW41" s="205"/>
      <c r="VXX41" s="24"/>
      <c r="VXY41" s="36"/>
      <c r="VXZ41" s="24"/>
      <c r="VYA41" s="206"/>
      <c r="VYB41" s="205"/>
      <c r="VYC41" s="24"/>
      <c r="VYF41" s="207"/>
      <c r="VYG41" s="207"/>
      <c r="VYH41" s="208"/>
      <c r="VYI41" s="80"/>
      <c r="VYJ41" s="209"/>
      <c r="VYK41" s="205"/>
      <c r="VYM41" s="207"/>
      <c r="VYN41" s="207"/>
      <c r="VYO41" s="208"/>
      <c r="VYP41" s="80"/>
      <c r="VYQ41" s="209"/>
      <c r="VYR41" s="207"/>
      <c r="VYS41" s="207"/>
      <c r="VYT41" s="77"/>
      <c r="VYU41" s="210"/>
      <c r="VYV41" s="207"/>
      <c r="VYW41" s="207"/>
      <c r="VYX41" s="211"/>
      <c r="VYY41" s="26"/>
      <c r="VYZ41" s="26"/>
      <c r="VZA41" s="26"/>
      <c r="VZB41" s="205"/>
      <c r="VZC41" s="24"/>
      <c r="VZD41" s="36"/>
      <c r="VZE41" s="24"/>
      <c r="VZF41" s="206"/>
      <c r="VZG41" s="205"/>
      <c r="VZH41" s="24"/>
      <c r="VZK41" s="207"/>
      <c r="VZL41" s="207"/>
      <c r="VZM41" s="208"/>
      <c r="VZN41" s="80"/>
      <c r="VZO41" s="209"/>
      <c r="VZP41" s="205"/>
      <c r="VZR41" s="207"/>
      <c r="VZS41" s="207"/>
      <c r="VZT41" s="208"/>
      <c r="VZU41" s="80"/>
      <c r="VZV41" s="209"/>
      <c r="VZW41" s="207"/>
      <c r="VZX41" s="207"/>
      <c r="VZY41" s="77"/>
      <c r="VZZ41" s="210"/>
      <c r="WAA41" s="207"/>
      <c r="WAB41" s="207"/>
      <c r="WAC41" s="211"/>
      <c r="WAD41" s="26"/>
      <c r="WAE41" s="26"/>
      <c r="WAF41" s="26"/>
      <c r="WAG41" s="205"/>
      <c r="WAH41" s="24"/>
      <c r="WAI41" s="36"/>
      <c r="WAJ41" s="24"/>
      <c r="WAK41" s="206"/>
      <c r="WAL41" s="205"/>
      <c r="WAM41" s="24"/>
      <c r="WAP41" s="207"/>
      <c r="WAQ41" s="207"/>
      <c r="WAR41" s="208"/>
      <c r="WAS41" s="80"/>
      <c r="WAT41" s="209"/>
      <c r="WAU41" s="205"/>
      <c r="WAW41" s="207"/>
      <c r="WAX41" s="207"/>
      <c r="WAY41" s="208"/>
      <c r="WAZ41" s="80"/>
      <c r="WBA41" s="209"/>
      <c r="WBB41" s="207"/>
      <c r="WBC41" s="207"/>
      <c r="WBD41" s="77"/>
      <c r="WBE41" s="210"/>
      <c r="WBF41" s="207"/>
      <c r="WBG41" s="207"/>
      <c r="WBH41" s="211"/>
      <c r="WBI41" s="26"/>
      <c r="WBJ41" s="26"/>
      <c r="WBK41" s="26"/>
      <c r="WBL41" s="205"/>
      <c r="WBM41" s="24"/>
      <c r="WBN41" s="36"/>
      <c r="WBO41" s="24"/>
      <c r="WBP41" s="206"/>
      <c r="WBQ41" s="205"/>
      <c r="WBR41" s="24"/>
      <c r="WBU41" s="207"/>
      <c r="WBV41" s="207"/>
      <c r="WBW41" s="208"/>
      <c r="WBX41" s="80"/>
      <c r="WBY41" s="209"/>
      <c r="WBZ41" s="205"/>
      <c r="WCB41" s="207"/>
      <c r="WCC41" s="207"/>
      <c r="WCD41" s="208"/>
      <c r="WCE41" s="80"/>
      <c r="WCF41" s="209"/>
      <c r="WCG41" s="207"/>
      <c r="WCH41" s="207"/>
      <c r="WCI41" s="77"/>
      <c r="WCJ41" s="210"/>
      <c r="WCK41" s="207"/>
      <c r="WCL41" s="207"/>
      <c r="WCM41" s="211"/>
      <c r="WCN41" s="26"/>
      <c r="WCO41" s="26"/>
      <c r="WCP41" s="26"/>
      <c r="WCQ41" s="205"/>
      <c r="WCR41" s="24"/>
      <c r="WCS41" s="36"/>
      <c r="WCT41" s="24"/>
      <c r="WCU41" s="206"/>
      <c r="WCV41" s="205"/>
      <c r="WCW41" s="24"/>
      <c r="WCZ41" s="207"/>
      <c r="WDA41" s="207"/>
      <c r="WDB41" s="208"/>
      <c r="WDC41" s="80"/>
      <c r="WDD41" s="209"/>
      <c r="WDE41" s="205"/>
      <c r="WDG41" s="207"/>
      <c r="WDH41" s="207"/>
      <c r="WDI41" s="208"/>
      <c r="WDJ41" s="80"/>
      <c r="WDK41" s="209"/>
      <c r="WDL41" s="207"/>
      <c r="WDM41" s="207"/>
      <c r="WDN41" s="77"/>
      <c r="WDO41" s="210"/>
      <c r="WDP41" s="207"/>
      <c r="WDQ41" s="207"/>
      <c r="WDR41" s="211"/>
      <c r="WDS41" s="26"/>
      <c r="WDT41" s="26"/>
      <c r="WDU41" s="26"/>
      <c r="WDV41" s="205"/>
      <c r="WDW41" s="24"/>
      <c r="WDX41" s="36"/>
      <c r="WDY41" s="24"/>
      <c r="WDZ41" s="206"/>
      <c r="WEA41" s="205"/>
      <c r="WEB41" s="24"/>
      <c r="WEE41" s="207"/>
      <c r="WEF41" s="207"/>
      <c r="WEG41" s="208"/>
      <c r="WEH41" s="80"/>
      <c r="WEI41" s="209"/>
      <c r="WEJ41" s="205"/>
      <c r="WEL41" s="207"/>
      <c r="WEM41" s="207"/>
      <c r="WEN41" s="208"/>
      <c r="WEO41" s="80"/>
      <c r="WEP41" s="209"/>
      <c r="WEQ41" s="207"/>
      <c r="WER41" s="207"/>
      <c r="WES41" s="77"/>
      <c r="WET41" s="210"/>
      <c r="WEU41" s="207"/>
      <c r="WEV41" s="207"/>
      <c r="WEW41" s="211"/>
      <c r="WEX41" s="26"/>
      <c r="WEY41" s="26"/>
      <c r="WEZ41" s="26"/>
      <c r="WFA41" s="205"/>
      <c r="WFB41" s="24"/>
      <c r="WFC41" s="36"/>
      <c r="WFD41" s="24"/>
      <c r="WFE41" s="206"/>
      <c r="WFF41" s="205"/>
      <c r="WFG41" s="24"/>
      <c r="WFJ41" s="207"/>
      <c r="WFK41" s="207"/>
      <c r="WFL41" s="208"/>
      <c r="WFM41" s="80"/>
      <c r="WFN41" s="209"/>
      <c r="WFO41" s="205"/>
      <c r="WFQ41" s="207"/>
      <c r="WFR41" s="207"/>
      <c r="WFS41" s="208"/>
      <c r="WFT41" s="80"/>
      <c r="WFU41" s="209"/>
      <c r="WFV41" s="207"/>
      <c r="WFW41" s="207"/>
      <c r="WFX41" s="77"/>
      <c r="WFY41" s="210"/>
      <c r="WFZ41" s="207"/>
      <c r="WGA41" s="207"/>
      <c r="WGB41" s="211"/>
      <c r="WGC41" s="26"/>
      <c r="WGD41" s="26"/>
      <c r="WGE41" s="26"/>
      <c r="WGF41" s="205"/>
      <c r="WGG41" s="24"/>
      <c r="WGH41" s="36"/>
      <c r="WGI41" s="24"/>
      <c r="WGJ41" s="206"/>
      <c r="WGK41" s="205"/>
      <c r="WGL41" s="24"/>
      <c r="WGO41" s="207"/>
      <c r="WGP41" s="207"/>
      <c r="WGQ41" s="208"/>
      <c r="WGR41" s="80"/>
      <c r="WGS41" s="209"/>
      <c r="WGT41" s="205"/>
      <c r="WGV41" s="207"/>
      <c r="WGW41" s="207"/>
      <c r="WGX41" s="208"/>
      <c r="WGY41" s="80"/>
      <c r="WGZ41" s="209"/>
      <c r="WHA41" s="207"/>
      <c r="WHB41" s="207"/>
      <c r="WHC41" s="77"/>
      <c r="WHD41" s="210"/>
      <c r="WHE41" s="207"/>
      <c r="WHF41" s="207"/>
      <c r="WHG41" s="211"/>
      <c r="WHH41" s="26"/>
      <c r="WHI41" s="26"/>
      <c r="WHJ41" s="26"/>
      <c r="WHK41" s="205"/>
      <c r="WHL41" s="24"/>
      <c r="WHM41" s="36"/>
      <c r="WHN41" s="24"/>
      <c r="WHO41" s="206"/>
      <c r="WHP41" s="205"/>
      <c r="WHQ41" s="24"/>
      <c r="WHT41" s="207"/>
      <c r="WHU41" s="207"/>
      <c r="WHV41" s="208"/>
      <c r="WHW41" s="80"/>
      <c r="WHX41" s="209"/>
      <c r="WHY41" s="205"/>
      <c r="WIA41" s="207"/>
      <c r="WIB41" s="207"/>
      <c r="WIC41" s="208"/>
      <c r="WID41" s="80"/>
      <c r="WIE41" s="209"/>
      <c r="WIF41" s="207"/>
      <c r="WIG41" s="207"/>
      <c r="WIH41" s="77"/>
      <c r="WII41" s="210"/>
      <c r="WIJ41" s="207"/>
      <c r="WIK41" s="207"/>
      <c r="WIL41" s="211"/>
      <c r="WIM41" s="26"/>
      <c r="WIN41" s="26"/>
      <c r="WIO41" s="26"/>
      <c r="WIP41" s="205"/>
      <c r="WIQ41" s="24"/>
      <c r="WIR41" s="36"/>
      <c r="WIS41" s="24"/>
      <c r="WIT41" s="206"/>
      <c r="WIU41" s="205"/>
      <c r="WIV41" s="24"/>
      <c r="WIY41" s="207"/>
      <c r="WIZ41" s="207"/>
      <c r="WJA41" s="208"/>
      <c r="WJB41" s="80"/>
      <c r="WJC41" s="209"/>
      <c r="WJD41" s="205"/>
      <c r="WJF41" s="207"/>
      <c r="WJG41" s="207"/>
      <c r="WJH41" s="208"/>
      <c r="WJI41" s="80"/>
      <c r="WJJ41" s="209"/>
      <c r="WJK41" s="207"/>
      <c r="WJL41" s="207"/>
      <c r="WJM41" s="77"/>
      <c r="WJN41" s="210"/>
      <c r="WJO41" s="207"/>
      <c r="WJP41" s="207"/>
      <c r="WJQ41" s="211"/>
      <c r="WJR41" s="26"/>
      <c r="WJS41" s="26"/>
      <c r="WJT41" s="26"/>
      <c r="WJU41" s="205"/>
      <c r="WJV41" s="24"/>
      <c r="WJW41" s="36"/>
      <c r="WJX41" s="24"/>
      <c r="WJY41" s="206"/>
      <c r="WJZ41" s="205"/>
      <c r="WKA41" s="24"/>
      <c r="WKD41" s="207"/>
      <c r="WKE41" s="207"/>
      <c r="WKF41" s="208"/>
      <c r="WKG41" s="80"/>
      <c r="WKH41" s="209"/>
      <c r="WKI41" s="205"/>
      <c r="WKK41" s="207"/>
      <c r="WKL41" s="207"/>
      <c r="WKM41" s="208"/>
      <c r="WKN41" s="80"/>
      <c r="WKO41" s="209"/>
      <c r="WKP41" s="207"/>
      <c r="WKQ41" s="207"/>
      <c r="WKR41" s="77"/>
      <c r="WKS41" s="210"/>
      <c r="WKT41" s="207"/>
      <c r="WKU41" s="207"/>
      <c r="WKV41" s="211"/>
      <c r="WKW41" s="26"/>
      <c r="WKX41" s="26"/>
      <c r="WKY41" s="26"/>
      <c r="WKZ41" s="205"/>
      <c r="WLA41" s="24"/>
      <c r="WLB41" s="36"/>
      <c r="WLC41" s="24"/>
      <c r="WLD41" s="206"/>
      <c r="WLE41" s="205"/>
      <c r="WLF41" s="24"/>
      <c r="WLI41" s="207"/>
      <c r="WLJ41" s="207"/>
      <c r="WLK41" s="208"/>
      <c r="WLL41" s="80"/>
      <c r="WLM41" s="209"/>
      <c r="WLN41" s="205"/>
      <c r="WLP41" s="207"/>
      <c r="WLQ41" s="207"/>
      <c r="WLR41" s="208"/>
      <c r="WLS41" s="80"/>
      <c r="WLT41" s="209"/>
      <c r="WLU41" s="207"/>
      <c r="WLV41" s="207"/>
      <c r="WLW41" s="77"/>
      <c r="WLX41" s="210"/>
      <c r="WLY41" s="207"/>
      <c r="WLZ41" s="207"/>
      <c r="WMA41" s="211"/>
      <c r="WMB41" s="26"/>
      <c r="WMC41" s="26"/>
      <c r="WMD41" s="26"/>
      <c r="WME41" s="205"/>
      <c r="WMF41" s="24"/>
      <c r="WMG41" s="36"/>
      <c r="WMH41" s="24"/>
      <c r="WMI41" s="206"/>
      <c r="WMJ41" s="205"/>
      <c r="WMK41" s="24"/>
      <c r="WMN41" s="207"/>
      <c r="WMO41" s="207"/>
      <c r="WMP41" s="208"/>
      <c r="WMQ41" s="80"/>
      <c r="WMR41" s="209"/>
      <c r="WMS41" s="205"/>
      <c r="WMU41" s="207"/>
      <c r="WMV41" s="207"/>
      <c r="WMW41" s="208"/>
      <c r="WMX41" s="80"/>
      <c r="WMY41" s="209"/>
      <c r="WMZ41" s="207"/>
      <c r="WNA41" s="207"/>
      <c r="WNB41" s="77"/>
      <c r="WNC41" s="210"/>
      <c r="WND41" s="207"/>
      <c r="WNE41" s="207"/>
      <c r="WNF41" s="211"/>
      <c r="WNG41" s="26"/>
      <c r="WNH41" s="26"/>
      <c r="WNI41" s="26"/>
      <c r="WNJ41" s="205"/>
      <c r="WNK41" s="24"/>
      <c r="WNL41" s="36"/>
      <c r="WNM41" s="24"/>
      <c r="WNN41" s="206"/>
      <c r="WNO41" s="205"/>
      <c r="WNP41" s="24"/>
      <c r="WNS41" s="207"/>
      <c r="WNT41" s="207"/>
      <c r="WNU41" s="208"/>
      <c r="WNV41" s="80"/>
      <c r="WNW41" s="209"/>
      <c r="WNX41" s="205"/>
      <c r="WNZ41" s="207"/>
      <c r="WOA41" s="207"/>
      <c r="WOB41" s="208"/>
      <c r="WOC41" s="80"/>
      <c r="WOD41" s="209"/>
      <c r="WOE41" s="207"/>
      <c r="WOF41" s="207"/>
      <c r="WOG41" s="77"/>
      <c r="WOH41" s="210"/>
      <c r="WOI41" s="207"/>
      <c r="WOJ41" s="207"/>
      <c r="WOK41" s="211"/>
      <c r="WOL41" s="26"/>
      <c r="WOM41" s="26"/>
      <c r="WON41" s="26"/>
      <c r="WOO41" s="205"/>
      <c r="WOP41" s="24"/>
      <c r="WOQ41" s="36"/>
      <c r="WOR41" s="24"/>
      <c r="WOS41" s="206"/>
      <c r="WOT41" s="205"/>
      <c r="WOU41" s="24"/>
      <c r="WOX41" s="207"/>
      <c r="WOY41" s="207"/>
      <c r="WOZ41" s="208"/>
      <c r="WPA41" s="80"/>
      <c r="WPB41" s="209"/>
      <c r="WPC41" s="205"/>
      <c r="WPE41" s="207"/>
      <c r="WPF41" s="207"/>
      <c r="WPG41" s="208"/>
      <c r="WPH41" s="80"/>
      <c r="WPI41" s="209"/>
      <c r="WPJ41" s="207"/>
      <c r="WPK41" s="207"/>
      <c r="WPL41" s="77"/>
      <c r="WPM41" s="210"/>
      <c r="WPN41" s="207"/>
      <c r="WPO41" s="207"/>
      <c r="WPP41" s="211"/>
      <c r="WPQ41" s="26"/>
      <c r="WPR41" s="26"/>
      <c r="WPS41" s="26"/>
      <c r="WPT41" s="205"/>
      <c r="WPU41" s="24"/>
      <c r="WPV41" s="36"/>
      <c r="WPW41" s="24"/>
      <c r="WPX41" s="206"/>
      <c r="WPY41" s="205"/>
      <c r="WPZ41" s="24"/>
      <c r="WQC41" s="207"/>
      <c r="WQD41" s="207"/>
      <c r="WQE41" s="208"/>
      <c r="WQF41" s="80"/>
      <c r="WQG41" s="209"/>
      <c r="WQH41" s="205"/>
      <c r="WQJ41" s="207"/>
      <c r="WQK41" s="207"/>
      <c r="WQL41" s="208"/>
      <c r="WQM41" s="80"/>
      <c r="WQN41" s="209"/>
      <c r="WQO41" s="207"/>
      <c r="WQP41" s="207"/>
      <c r="WQQ41" s="77"/>
      <c r="WQR41" s="210"/>
      <c r="WQS41" s="207"/>
      <c r="WQT41" s="207"/>
      <c r="WQU41" s="211"/>
      <c r="WQV41" s="26"/>
      <c r="WQW41" s="26"/>
      <c r="WQX41" s="26"/>
      <c r="WQY41" s="205"/>
      <c r="WQZ41" s="24"/>
      <c r="WRA41" s="36"/>
      <c r="WRB41" s="24"/>
      <c r="WRC41" s="206"/>
      <c r="WRD41" s="205"/>
      <c r="WRE41" s="24"/>
      <c r="WRH41" s="207"/>
      <c r="WRI41" s="207"/>
      <c r="WRJ41" s="208"/>
      <c r="WRK41" s="80"/>
      <c r="WRL41" s="209"/>
      <c r="WRM41" s="205"/>
      <c r="WRO41" s="207"/>
      <c r="WRP41" s="207"/>
      <c r="WRQ41" s="208"/>
      <c r="WRR41" s="80"/>
      <c r="WRS41" s="209"/>
      <c r="WRT41" s="207"/>
      <c r="WRU41" s="207"/>
      <c r="WRV41" s="77"/>
      <c r="WRW41" s="210"/>
      <c r="WRX41" s="207"/>
      <c r="WRY41" s="207"/>
      <c r="WRZ41" s="211"/>
      <c r="WSA41" s="26"/>
      <c r="WSB41" s="26"/>
      <c r="WSC41" s="26"/>
      <c r="WSD41" s="205"/>
      <c r="WSE41" s="24"/>
      <c r="WSF41" s="36"/>
      <c r="WSG41" s="24"/>
      <c r="WSH41" s="206"/>
      <c r="WSI41" s="205"/>
      <c r="WSJ41" s="24"/>
      <c r="WSM41" s="207"/>
      <c r="WSN41" s="207"/>
      <c r="WSO41" s="208"/>
      <c r="WSP41" s="80"/>
      <c r="WSQ41" s="209"/>
      <c r="WSR41" s="205"/>
      <c r="WST41" s="207"/>
      <c r="WSU41" s="207"/>
      <c r="WSV41" s="208"/>
      <c r="WSW41" s="80"/>
      <c r="WSX41" s="209"/>
      <c r="WSY41" s="207"/>
      <c r="WSZ41" s="207"/>
      <c r="WTA41" s="77"/>
      <c r="WTB41" s="210"/>
      <c r="WTC41" s="207"/>
      <c r="WTD41" s="207"/>
      <c r="WTE41" s="211"/>
      <c r="WTF41" s="26"/>
      <c r="WTG41" s="26"/>
      <c r="WTH41" s="26"/>
      <c r="WTI41" s="205"/>
      <c r="WTJ41" s="24"/>
      <c r="WTK41" s="36"/>
      <c r="WTL41" s="24"/>
      <c r="WTM41" s="206"/>
      <c r="WTN41" s="205"/>
      <c r="WTO41" s="24"/>
      <c r="WTR41" s="207"/>
      <c r="WTS41" s="207"/>
      <c r="WTT41" s="208"/>
      <c r="WTU41" s="80"/>
      <c r="WTV41" s="209"/>
      <c r="WTW41" s="205"/>
      <c r="WTY41" s="207"/>
      <c r="WTZ41" s="207"/>
      <c r="WUA41" s="208"/>
      <c r="WUB41" s="80"/>
      <c r="WUC41" s="209"/>
      <c r="WUD41" s="207"/>
      <c r="WUE41" s="207"/>
      <c r="WUF41" s="77"/>
      <c r="WUG41" s="210"/>
      <c r="WUH41" s="207"/>
      <c r="WUI41" s="207"/>
      <c r="WUJ41" s="211"/>
      <c r="WUK41" s="26"/>
      <c r="WUL41" s="26"/>
      <c r="WUM41" s="26"/>
      <c r="WUN41" s="205"/>
      <c r="WUO41" s="24"/>
      <c r="WUP41" s="36"/>
      <c r="WUQ41" s="24"/>
      <c r="WUR41" s="206"/>
      <c r="WUS41" s="205"/>
      <c r="WUT41" s="24"/>
      <c r="WUW41" s="207"/>
      <c r="WUX41" s="207"/>
      <c r="WUY41" s="208"/>
      <c r="WUZ41" s="80"/>
      <c r="WVA41" s="209"/>
      <c r="WVB41" s="205"/>
      <c r="WVD41" s="207"/>
      <c r="WVE41" s="207"/>
      <c r="WVF41" s="208"/>
      <c r="WVG41" s="80"/>
      <c r="WVH41" s="209"/>
      <c r="WVI41" s="207"/>
      <c r="WVJ41" s="207"/>
      <c r="WVK41" s="77"/>
      <c r="WVL41" s="210"/>
      <c r="WVM41" s="207"/>
      <c r="WVN41" s="207"/>
      <c r="WVO41" s="211"/>
      <c r="WVP41" s="26"/>
      <c r="WVQ41" s="26"/>
      <c r="WVR41" s="26"/>
      <c r="WVS41" s="205"/>
      <c r="WVT41" s="24"/>
      <c r="WVU41" s="36"/>
      <c r="WVV41" s="24"/>
      <c r="WVW41" s="206"/>
      <c r="WVX41" s="205"/>
      <c r="WVY41" s="24"/>
      <c r="WWB41" s="207"/>
      <c r="WWC41" s="207"/>
      <c r="WWD41" s="208"/>
      <c r="WWE41" s="80"/>
      <c r="WWF41" s="209"/>
      <c r="WWG41" s="205"/>
      <c r="WWI41" s="207"/>
      <c r="WWJ41" s="207"/>
      <c r="WWK41" s="208"/>
      <c r="WWL41" s="80"/>
      <c r="WWM41" s="209"/>
      <c r="WWN41" s="207"/>
      <c r="WWO41" s="207"/>
      <c r="WWP41" s="77"/>
      <c r="WWQ41" s="210"/>
      <c r="WWR41" s="207"/>
      <c r="WWS41" s="207"/>
      <c r="WWT41" s="211"/>
      <c r="WWU41" s="26"/>
      <c r="WWV41" s="26"/>
      <c r="WWW41" s="26"/>
      <c r="WWX41" s="205"/>
      <c r="WWY41" s="24"/>
      <c r="WWZ41" s="36"/>
      <c r="WXA41" s="24"/>
      <c r="WXB41" s="206"/>
      <c r="WXC41" s="205"/>
      <c r="WXD41" s="24"/>
      <c r="WXG41" s="207"/>
      <c r="WXH41" s="207"/>
      <c r="WXI41" s="208"/>
      <c r="WXJ41" s="80"/>
      <c r="WXK41" s="209"/>
      <c r="WXL41" s="205"/>
      <c r="WXN41" s="207"/>
      <c r="WXO41" s="207"/>
      <c r="WXP41" s="208"/>
      <c r="WXQ41" s="80"/>
      <c r="WXR41" s="209"/>
      <c r="WXS41" s="207"/>
      <c r="WXT41" s="207"/>
      <c r="WXU41" s="77"/>
      <c r="WXV41" s="210"/>
      <c r="WXW41" s="207"/>
      <c r="WXX41" s="207"/>
      <c r="WXY41" s="211"/>
      <c r="WXZ41" s="26"/>
      <c r="WYA41" s="26"/>
      <c r="WYB41" s="26"/>
      <c r="WYC41" s="205"/>
      <c r="WYD41" s="24"/>
      <c r="WYE41" s="36"/>
      <c r="WYF41" s="24"/>
      <c r="WYG41" s="206"/>
      <c r="WYH41" s="205"/>
      <c r="WYI41" s="24"/>
      <c r="WYL41" s="207"/>
      <c r="WYM41" s="207"/>
      <c r="WYN41" s="208"/>
      <c r="WYO41" s="80"/>
      <c r="WYP41" s="209"/>
      <c r="WYQ41" s="205"/>
      <c r="WYS41" s="207"/>
      <c r="WYT41" s="207"/>
      <c r="WYU41" s="208"/>
      <c r="WYV41" s="80"/>
      <c r="WYW41" s="209"/>
      <c r="WYX41" s="207"/>
      <c r="WYY41" s="207"/>
      <c r="WYZ41" s="77"/>
      <c r="WZA41" s="210"/>
      <c r="WZB41" s="207"/>
      <c r="WZC41" s="207"/>
      <c r="WZD41" s="211"/>
      <c r="WZE41" s="26"/>
      <c r="WZF41" s="26"/>
      <c r="WZG41" s="26"/>
      <c r="WZH41" s="205"/>
      <c r="WZI41" s="24"/>
      <c r="WZJ41" s="36"/>
      <c r="WZK41" s="24"/>
      <c r="WZL41" s="206"/>
      <c r="WZM41" s="205"/>
      <c r="WZN41" s="24"/>
      <c r="WZQ41" s="207"/>
      <c r="WZR41" s="207"/>
      <c r="WZS41" s="208"/>
      <c r="WZT41" s="80"/>
      <c r="WZU41" s="209"/>
      <c r="WZV41" s="205"/>
      <c r="WZX41" s="207"/>
      <c r="WZY41" s="207"/>
      <c r="WZZ41" s="208"/>
      <c r="XAA41" s="80"/>
      <c r="XAB41" s="209"/>
      <c r="XAC41" s="207"/>
      <c r="XAD41" s="207"/>
      <c r="XAE41" s="77"/>
      <c r="XAF41" s="210"/>
      <c r="XAG41" s="207"/>
      <c r="XAH41" s="207"/>
      <c r="XAI41" s="211"/>
      <c r="XAJ41" s="26"/>
      <c r="XAK41" s="26"/>
      <c r="XAL41" s="26"/>
      <c r="XAM41" s="205"/>
      <c r="XAN41" s="24"/>
      <c r="XAO41" s="36"/>
      <c r="XAP41" s="24"/>
      <c r="XAQ41" s="206"/>
      <c r="XAR41" s="205"/>
      <c r="XAS41" s="24"/>
      <c r="XAV41" s="207"/>
      <c r="XAW41" s="207"/>
      <c r="XAX41" s="208"/>
      <c r="XAY41" s="80"/>
      <c r="XAZ41" s="209"/>
      <c r="XBA41" s="205"/>
      <c r="XBC41" s="207"/>
      <c r="XBD41" s="207"/>
      <c r="XBE41" s="208"/>
      <c r="XBF41" s="80"/>
      <c r="XBG41" s="209"/>
      <c r="XBH41" s="207"/>
      <c r="XBI41" s="207"/>
      <c r="XBJ41" s="77"/>
      <c r="XBK41" s="210"/>
      <c r="XBL41" s="207"/>
      <c r="XBM41" s="207"/>
      <c r="XBN41" s="211"/>
      <c r="XBO41" s="26"/>
      <c r="XBP41" s="26"/>
      <c r="XBQ41" s="26"/>
      <c r="XBR41" s="205"/>
      <c r="XBS41" s="24"/>
      <c r="XBT41" s="36"/>
      <c r="XBU41" s="24"/>
      <c r="XBV41" s="206"/>
      <c r="XBW41" s="205"/>
      <c r="XBX41" s="24"/>
      <c r="XCA41" s="207"/>
      <c r="XCB41" s="207"/>
      <c r="XCC41" s="208"/>
      <c r="XCD41" s="80"/>
      <c r="XCE41" s="209"/>
      <c r="XCF41" s="205"/>
      <c r="XCH41" s="207"/>
      <c r="XCI41" s="207"/>
      <c r="XCJ41" s="208"/>
      <c r="XCK41" s="80"/>
      <c r="XCL41" s="209"/>
      <c r="XCM41" s="207"/>
      <c r="XCN41" s="207"/>
      <c r="XCO41" s="77"/>
      <c r="XCP41" s="210"/>
      <c r="XCQ41" s="207"/>
      <c r="XCR41" s="207"/>
      <c r="XCS41" s="211"/>
      <c r="XCT41" s="26"/>
      <c r="XCU41" s="26"/>
      <c r="XCV41" s="26"/>
      <c r="XCW41" s="205"/>
      <c r="XCX41" s="24"/>
      <c r="XCY41" s="36"/>
      <c r="XCZ41" s="24"/>
      <c r="XDA41" s="206"/>
      <c r="XDB41" s="205"/>
      <c r="XDC41" s="24"/>
      <c r="XDF41" s="207"/>
      <c r="XDG41" s="207"/>
      <c r="XDH41" s="208"/>
      <c r="XDI41" s="80"/>
      <c r="XDJ41" s="209"/>
      <c r="XDK41" s="205"/>
      <c r="XDM41" s="207"/>
      <c r="XDN41" s="207"/>
      <c r="XDO41" s="208"/>
      <c r="XDP41" s="80"/>
      <c r="XDQ41" s="209"/>
      <c r="XDR41" s="207"/>
      <c r="XDS41" s="207"/>
      <c r="XDT41" s="77"/>
      <c r="XDU41" s="210"/>
      <c r="XDV41" s="207"/>
      <c r="XDW41" s="207"/>
      <c r="XDX41" s="211"/>
      <c r="XDY41" s="26"/>
      <c r="XDZ41" s="26"/>
      <c r="XEA41" s="26"/>
      <c r="XEB41" s="205"/>
      <c r="XEC41" s="24"/>
      <c r="XED41" s="36"/>
      <c r="XEE41" s="24"/>
      <c r="XEF41" s="206"/>
      <c r="XEG41" s="205"/>
      <c r="XEH41" s="24"/>
      <c r="XEK41" s="207"/>
      <c r="XEL41" s="207"/>
      <c r="XEM41" s="208"/>
      <c r="XEN41" s="80"/>
      <c r="XEO41" s="209"/>
      <c r="XEP41" s="205"/>
      <c r="XER41" s="207"/>
      <c r="XES41" s="207"/>
      <c r="XET41" s="208"/>
      <c r="XEU41" s="80"/>
      <c r="XEV41" s="209"/>
      <c r="XEW41" s="207"/>
      <c r="XEX41" s="207"/>
      <c r="XEY41" s="77"/>
      <c r="XEZ41" s="210"/>
      <c r="XFA41" s="207"/>
      <c r="XFB41" s="207"/>
      <c r="XFC41" s="211"/>
      <c r="XFD41" s="26"/>
    </row>
    <row r="42" spans="1:2048 2050:3071 3073:16384" ht="135" customHeight="1">
      <c r="B42" s="156" t="s">
        <v>83</v>
      </c>
      <c r="C42" s="9" t="s">
        <v>82</v>
      </c>
      <c r="D42" s="157" t="s">
        <v>81</v>
      </c>
      <c r="E42" s="10">
        <v>29</v>
      </c>
      <c r="F42" s="158">
        <v>0.03</v>
      </c>
      <c r="G42" s="9" t="s">
        <v>80</v>
      </c>
      <c r="H42" s="9" t="s">
        <v>76</v>
      </c>
      <c r="I42" s="12" t="s">
        <v>203</v>
      </c>
      <c r="J42" s="159" t="s">
        <v>169</v>
      </c>
      <c r="K42" s="9" t="s">
        <v>138</v>
      </c>
      <c r="L42" s="9" t="s">
        <v>167</v>
      </c>
      <c r="M42" s="53">
        <v>1</v>
      </c>
      <c r="N42" s="161" t="s">
        <v>559</v>
      </c>
      <c r="O42" s="115" t="s">
        <v>77</v>
      </c>
      <c r="P42" s="115" t="s">
        <v>150</v>
      </c>
      <c r="Q42" s="116" t="s">
        <v>152</v>
      </c>
      <c r="R42" s="128" t="s">
        <v>560</v>
      </c>
      <c r="S42" s="124" t="s">
        <v>561</v>
      </c>
      <c r="T42" s="125" t="s">
        <v>562</v>
      </c>
      <c r="U42" s="126">
        <v>0</v>
      </c>
      <c r="V42" s="126">
        <v>0</v>
      </c>
      <c r="W42" s="105">
        <f t="shared" si="20"/>
        <v>0</v>
      </c>
      <c r="X42" s="66">
        <f t="shared" si="27"/>
        <v>0</v>
      </c>
      <c r="Y42" s="51">
        <f t="shared" si="28"/>
        <v>0</v>
      </c>
      <c r="Z42" s="66">
        <f t="shared" si="29"/>
        <v>1</v>
      </c>
      <c r="AA42" s="64" t="s">
        <v>563</v>
      </c>
      <c r="AB42" s="175" t="s">
        <v>564</v>
      </c>
      <c r="AC42" s="176" t="s">
        <v>565</v>
      </c>
      <c r="AD42" s="169" t="s">
        <v>566</v>
      </c>
      <c r="AE42" s="132">
        <v>0</v>
      </c>
      <c r="AF42" s="126">
        <v>0</v>
      </c>
      <c r="AG42" s="105">
        <f t="shared" si="24"/>
        <v>0</v>
      </c>
      <c r="AH42" s="105">
        <f t="shared" si="25"/>
        <v>0</v>
      </c>
      <c r="AI42" s="107">
        <f t="shared" si="7"/>
        <v>0</v>
      </c>
      <c r="AJ42" s="105">
        <f t="shared" si="26"/>
        <v>1</v>
      </c>
      <c r="AK42" s="74" t="s">
        <v>296</v>
      </c>
      <c r="AL42" s="168" t="s">
        <v>567</v>
      </c>
      <c r="AM42" s="123" t="s">
        <v>315</v>
      </c>
      <c r="AN42" s="128" t="s">
        <v>568</v>
      </c>
      <c r="AO42" s="133">
        <v>0</v>
      </c>
      <c r="AP42" s="133">
        <v>0</v>
      </c>
      <c r="AQ42" s="105">
        <f t="shared" si="9"/>
        <v>0</v>
      </c>
      <c r="AR42" s="66">
        <f t="shared" si="10"/>
        <v>0</v>
      </c>
      <c r="AS42" s="51">
        <f t="shared" si="11"/>
        <v>0</v>
      </c>
      <c r="AT42" s="66">
        <f t="shared" si="12"/>
        <v>1</v>
      </c>
      <c r="AU42" s="217" t="s">
        <v>341</v>
      </c>
      <c r="AV42" s="123" t="s">
        <v>569</v>
      </c>
      <c r="AW42" s="168" t="s">
        <v>366</v>
      </c>
      <c r="AX42" s="168"/>
      <c r="AY42" s="112">
        <v>0</v>
      </c>
      <c r="AZ42" s="112">
        <v>0</v>
      </c>
      <c r="BA42" s="220">
        <f t="shared" si="1"/>
        <v>0</v>
      </c>
      <c r="BB42" s="106">
        <f t="shared" si="18"/>
        <v>0</v>
      </c>
      <c r="BC42" s="106">
        <f t="shared" si="19"/>
        <v>0</v>
      </c>
      <c r="BD42" s="220">
        <f t="shared" si="15"/>
        <v>0</v>
      </c>
      <c r="BE42" s="107">
        <f t="shared" si="16"/>
        <v>0</v>
      </c>
      <c r="BF42" s="220">
        <f t="shared" si="17"/>
        <v>1</v>
      </c>
      <c r="BG42" s="111" t="s">
        <v>322</v>
      </c>
    </row>
    <row r="43" spans="1:2048 2050:3071 3073:16384" ht="231" customHeight="1">
      <c r="A43" s="84"/>
      <c r="B43" s="156" t="s">
        <v>83</v>
      </c>
      <c r="C43" s="9" t="s">
        <v>82</v>
      </c>
      <c r="D43" s="157" t="s">
        <v>81</v>
      </c>
      <c r="E43" s="10">
        <v>30</v>
      </c>
      <c r="F43" s="158">
        <v>0.03</v>
      </c>
      <c r="G43" s="9" t="s">
        <v>80</v>
      </c>
      <c r="H43" s="9" t="s">
        <v>178</v>
      </c>
      <c r="I43" s="12" t="s">
        <v>204</v>
      </c>
      <c r="J43" s="159" t="s">
        <v>172</v>
      </c>
      <c r="K43" s="9" t="s">
        <v>168</v>
      </c>
      <c r="L43" s="9" t="s">
        <v>139</v>
      </c>
      <c r="M43" s="53">
        <v>1</v>
      </c>
      <c r="N43" s="161" t="s">
        <v>317</v>
      </c>
      <c r="O43" s="115" t="s">
        <v>77</v>
      </c>
      <c r="P43" s="115" t="s">
        <v>150</v>
      </c>
      <c r="Q43" s="116" t="s">
        <v>152</v>
      </c>
      <c r="R43" s="128" t="s">
        <v>570</v>
      </c>
      <c r="S43" s="124" t="s">
        <v>571</v>
      </c>
      <c r="T43" s="125" t="s">
        <v>572</v>
      </c>
      <c r="U43" s="135">
        <v>0</v>
      </c>
      <c r="V43" s="126">
        <v>0</v>
      </c>
      <c r="W43" s="105">
        <f t="shared" si="20"/>
        <v>0</v>
      </c>
      <c r="X43" s="88">
        <f t="shared" si="27"/>
        <v>0</v>
      </c>
      <c r="Y43" s="89">
        <f t="shared" si="28"/>
        <v>0</v>
      </c>
      <c r="Z43" s="88">
        <f t="shared" si="29"/>
        <v>1</v>
      </c>
      <c r="AA43" s="235" t="s">
        <v>573</v>
      </c>
      <c r="AB43" s="174" t="s">
        <v>574</v>
      </c>
      <c r="AC43" s="236" t="s">
        <v>575</v>
      </c>
      <c r="AD43" s="126"/>
      <c r="AE43" s="126">
        <v>0</v>
      </c>
      <c r="AF43" s="126">
        <v>0</v>
      </c>
      <c r="AG43" s="105">
        <f t="shared" si="24"/>
        <v>0</v>
      </c>
      <c r="AH43" s="105">
        <f t="shared" si="25"/>
        <v>0</v>
      </c>
      <c r="AI43" s="107">
        <f t="shared" si="7"/>
        <v>0</v>
      </c>
      <c r="AJ43" s="105">
        <f t="shared" si="26"/>
        <v>1</v>
      </c>
      <c r="AK43" s="87" t="s">
        <v>297</v>
      </c>
      <c r="AL43" s="177" t="s">
        <v>576</v>
      </c>
      <c r="AM43" s="236" t="s">
        <v>575</v>
      </c>
      <c r="AN43" s="128"/>
      <c r="AO43" s="133">
        <v>0</v>
      </c>
      <c r="AP43" s="133">
        <v>0</v>
      </c>
      <c r="AQ43" s="105">
        <f t="shared" si="9"/>
        <v>0</v>
      </c>
      <c r="AR43" s="88">
        <f t="shared" si="10"/>
        <v>0</v>
      </c>
      <c r="AS43" s="89">
        <f t="shared" si="11"/>
        <v>0</v>
      </c>
      <c r="AT43" s="88">
        <f t="shared" si="12"/>
        <v>1</v>
      </c>
      <c r="AU43" s="218" t="s">
        <v>577</v>
      </c>
      <c r="AV43" s="233" t="s">
        <v>578</v>
      </c>
      <c r="AW43" s="177" t="s">
        <v>579</v>
      </c>
      <c r="AX43" s="177"/>
      <c r="AY43" s="202">
        <v>0</v>
      </c>
      <c r="AZ43" s="202">
        <v>0</v>
      </c>
      <c r="BA43" s="220">
        <f t="shared" si="1"/>
        <v>0</v>
      </c>
      <c r="BB43" s="106">
        <f t="shared" si="18"/>
        <v>0</v>
      </c>
      <c r="BC43" s="106">
        <f t="shared" si="19"/>
        <v>0</v>
      </c>
      <c r="BD43" s="220">
        <f t="shared" si="15"/>
        <v>0</v>
      </c>
      <c r="BE43" s="107">
        <f t="shared" si="16"/>
        <v>0</v>
      </c>
      <c r="BF43" s="220">
        <f t="shared" si="17"/>
        <v>1</v>
      </c>
      <c r="BG43" s="234" t="s">
        <v>580</v>
      </c>
      <c r="BH43" s="205"/>
      <c r="BI43" s="206"/>
      <c r="BJ43" s="205"/>
      <c r="BK43" s="24"/>
      <c r="BN43" s="207"/>
      <c r="BO43" s="207"/>
      <c r="BP43" s="208"/>
      <c r="BQ43" s="80"/>
      <c r="BR43" s="209"/>
      <c r="BS43" s="207"/>
      <c r="BT43" s="207"/>
      <c r="BU43" s="77"/>
      <c r="BV43" s="210"/>
      <c r="BW43" s="207"/>
      <c r="BX43" s="207"/>
      <c r="BY43" s="211"/>
      <c r="BZ43" s="26"/>
      <c r="CA43" s="24"/>
      <c r="CB43" s="36"/>
      <c r="CC43" s="24"/>
      <c r="CD43" s="26"/>
      <c r="CE43" s="26"/>
      <c r="CF43" s="205"/>
      <c r="CG43" s="24"/>
      <c r="CH43" s="36"/>
      <c r="CI43" s="24"/>
      <c r="CJ43" s="26"/>
      <c r="CK43" s="26"/>
      <c r="CL43" s="205"/>
      <c r="CM43" s="205"/>
      <c r="CN43" s="206"/>
      <c r="CO43" s="205"/>
      <c r="CP43" s="24"/>
      <c r="CS43" s="207"/>
      <c r="CT43" s="207"/>
      <c r="CU43" s="208"/>
      <c r="CV43" s="80"/>
      <c r="CW43" s="209"/>
      <c r="CX43" s="207"/>
      <c r="CY43" s="207"/>
      <c r="CZ43" s="77"/>
      <c r="DA43" s="210"/>
      <c r="DB43" s="207"/>
      <c r="DC43" s="207"/>
      <c r="DD43" s="211"/>
      <c r="DE43" s="26"/>
      <c r="DF43" s="24"/>
      <c r="DG43" s="36"/>
      <c r="DH43" s="24"/>
      <c r="DI43" s="26"/>
      <c r="DJ43" s="26"/>
      <c r="DK43" s="205"/>
      <c r="DL43" s="24"/>
      <c r="DM43" s="36"/>
      <c r="DN43" s="24"/>
      <c r="DO43" s="26"/>
      <c r="DP43" s="26"/>
      <c r="DQ43" s="205"/>
      <c r="DR43" s="205"/>
      <c r="DS43" s="206"/>
      <c r="DT43" s="205"/>
      <c r="DU43" s="24"/>
      <c r="DX43" s="207"/>
      <c r="DY43" s="207"/>
      <c r="DZ43" s="208"/>
      <c r="EA43" s="80"/>
      <c r="EB43" s="209"/>
      <c r="EC43" s="207"/>
      <c r="ED43" s="207"/>
      <c r="EE43" s="77"/>
      <c r="EF43" s="210"/>
      <c r="EG43" s="207"/>
      <c r="EH43" s="207"/>
      <c r="EI43" s="211"/>
      <c r="EJ43" s="26"/>
      <c r="EK43" s="24"/>
      <c r="EL43" s="36"/>
      <c r="EM43" s="24"/>
      <c r="EN43" s="26"/>
      <c r="EO43" s="26"/>
      <c r="EP43" s="205"/>
      <c r="EQ43" s="24"/>
      <c r="ER43" s="36"/>
      <c r="ES43" s="24"/>
      <c r="ET43" s="26"/>
      <c r="EU43" s="26"/>
      <c r="EV43" s="205"/>
      <c r="EW43" s="205"/>
      <c r="EX43" s="206"/>
      <c r="EY43" s="205"/>
      <c r="EZ43" s="24"/>
      <c r="FC43" s="207"/>
      <c r="FD43" s="207"/>
      <c r="FE43" s="208"/>
      <c r="FF43" s="80"/>
      <c r="FG43" s="209"/>
      <c r="FH43" s="207"/>
      <c r="FI43" s="207"/>
      <c r="FJ43" s="77"/>
      <c r="FK43" s="210"/>
      <c r="FL43" s="207"/>
      <c r="FM43" s="207"/>
      <c r="FN43" s="211"/>
      <c r="FO43" s="26"/>
      <c r="FP43" s="24"/>
      <c r="FQ43" s="36"/>
      <c r="FR43" s="24"/>
      <c r="FS43" s="26"/>
      <c r="FT43" s="26"/>
      <c r="FU43" s="205"/>
      <c r="FV43" s="24"/>
      <c r="FW43" s="36"/>
      <c r="FX43" s="24"/>
      <c r="FY43" s="26"/>
      <c r="FZ43" s="26"/>
      <c r="GA43" s="205"/>
      <c r="GB43" s="205"/>
      <c r="GC43" s="206"/>
      <c r="GD43" s="205"/>
      <c r="GE43" s="24"/>
      <c r="GH43" s="207"/>
      <c r="GI43" s="207"/>
      <c r="GJ43" s="208"/>
      <c r="GK43" s="80"/>
      <c r="GL43" s="209"/>
      <c r="GM43" s="207"/>
      <c r="GN43" s="207"/>
      <c r="GO43" s="77"/>
      <c r="GP43" s="210"/>
      <c r="GQ43" s="207"/>
      <c r="GR43" s="207"/>
      <c r="GS43" s="211"/>
      <c r="GT43" s="26"/>
      <c r="GU43" s="24"/>
      <c r="GV43" s="36"/>
      <c r="GW43" s="24"/>
      <c r="GX43" s="26"/>
      <c r="GY43" s="26"/>
      <c r="GZ43" s="205"/>
      <c r="HA43" s="24"/>
      <c r="HB43" s="36"/>
      <c r="HC43" s="24"/>
      <c r="HD43" s="26"/>
      <c r="HE43" s="26"/>
      <c r="HF43" s="205"/>
      <c r="HG43" s="205"/>
      <c r="HH43" s="206"/>
      <c r="HI43" s="205"/>
      <c r="HJ43" s="24"/>
      <c r="HM43" s="207"/>
      <c r="HN43" s="207"/>
      <c r="HO43" s="208"/>
      <c r="HP43" s="80"/>
      <c r="HQ43" s="209"/>
      <c r="HR43" s="207"/>
      <c r="HS43" s="207"/>
      <c r="HT43" s="77"/>
      <c r="HU43" s="210"/>
      <c r="HV43" s="207"/>
      <c r="HW43" s="207"/>
      <c r="HX43" s="211"/>
      <c r="HY43" s="26"/>
      <c r="HZ43" s="24"/>
      <c r="IA43" s="36"/>
      <c r="IB43" s="24"/>
      <c r="IC43" s="26"/>
      <c r="ID43" s="26"/>
      <c r="IE43" s="205"/>
      <c r="IF43" s="24"/>
      <c r="IG43" s="36"/>
      <c r="IH43" s="24"/>
      <c r="II43" s="26"/>
      <c r="IJ43" s="26"/>
      <c r="IK43" s="205"/>
      <c r="IL43" s="205"/>
      <c r="IM43" s="206"/>
      <c r="IN43" s="205"/>
      <c r="IO43" s="24"/>
      <c r="IR43" s="207"/>
      <c r="IS43" s="207"/>
      <c r="IT43" s="208"/>
      <c r="IU43" s="80"/>
      <c r="IV43" s="209"/>
      <c r="IW43" s="207"/>
      <c r="IX43" s="207"/>
      <c r="IY43" s="77"/>
      <c r="IZ43" s="210"/>
      <c r="JA43" s="207"/>
      <c r="JB43" s="207"/>
      <c r="JC43" s="211"/>
      <c r="JD43" s="26"/>
      <c r="JE43" s="24"/>
      <c r="JF43" s="36"/>
      <c r="JG43" s="24"/>
      <c r="JH43" s="26"/>
      <c r="JI43" s="26"/>
      <c r="JJ43" s="205"/>
      <c r="JK43" s="24"/>
      <c r="JL43" s="36"/>
      <c r="JM43" s="24"/>
      <c r="JN43" s="26"/>
      <c r="JO43" s="26"/>
      <c r="JP43" s="205"/>
      <c r="JQ43" s="205"/>
      <c r="JR43" s="206"/>
      <c r="JS43" s="205"/>
      <c r="JT43" s="24"/>
      <c r="JW43" s="207"/>
      <c r="JX43" s="207"/>
      <c r="JY43" s="208"/>
      <c r="JZ43" s="80"/>
      <c r="KA43" s="209"/>
      <c r="KB43" s="207"/>
      <c r="KC43" s="207"/>
      <c r="KD43" s="77"/>
      <c r="KE43" s="210"/>
      <c r="KF43" s="207"/>
      <c r="KG43" s="207"/>
      <c r="KH43" s="211"/>
      <c r="KI43" s="26"/>
      <c r="KJ43" s="24"/>
      <c r="KK43" s="36"/>
      <c r="KL43" s="24"/>
      <c r="KM43" s="26"/>
      <c r="KN43" s="26"/>
      <c r="KO43" s="205"/>
      <c r="KP43" s="24"/>
      <c r="KQ43" s="36"/>
      <c r="KR43" s="24"/>
      <c r="KS43" s="26"/>
      <c r="KT43" s="26"/>
      <c r="KU43" s="205"/>
      <c r="KV43" s="205"/>
      <c r="KW43" s="206"/>
      <c r="KX43" s="205"/>
      <c r="KY43" s="24"/>
      <c r="LB43" s="207"/>
      <c r="LC43" s="207"/>
      <c r="LD43" s="208"/>
      <c r="LE43" s="80"/>
      <c r="LF43" s="209"/>
      <c r="LG43" s="207"/>
      <c r="LH43" s="207"/>
      <c r="LI43" s="77"/>
      <c r="LJ43" s="210"/>
      <c r="LK43" s="207"/>
      <c r="LL43" s="207"/>
      <c r="LM43" s="211"/>
      <c r="LN43" s="26"/>
      <c r="LO43" s="24"/>
      <c r="LP43" s="36"/>
      <c r="LQ43" s="24"/>
      <c r="LR43" s="26"/>
      <c r="LS43" s="26"/>
      <c r="LT43" s="205"/>
      <c r="LU43" s="24"/>
      <c r="LV43" s="36"/>
      <c r="LW43" s="24"/>
      <c r="LX43" s="26"/>
      <c r="LY43" s="26"/>
      <c r="LZ43" s="205"/>
      <c r="MA43" s="205"/>
      <c r="MB43" s="206"/>
      <c r="MC43" s="205"/>
      <c r="MD43" s="24"/>
      <c r="MG43" s="207"/>
      <c r="MH43" s="207"/>
      <c r="MI43" s="208"/>
      <c r="MJ43" s="80"/>
      <c r="MK43" s="209"/>
      <c r="ML43" s="207"/>
      <c r="MM43" s="207"/>
      <c r="MN43" s="77"/>
      <c r="MO43" s="210"/>
      <c r="MP43" s="207"/>
      <c r="MQ43" s="207"/>
      <c r="MR43" s="211"/>
      <c r="MS43" s="26"/>
      <c r="MT43" s="24"/>
      <c r="MU43" s="36"/>
      <c r="MV43" s="24"/>
      <c r="MW43" s="26"/>
      <c r="MX43" s="26"/>
      <c r="MY43" s="205"/>
      <c r="MZ43" s="24"/>
      <c r="NA43" s="36"/>
      <c r="NB43" s="24"/>
      <c r="NC43" s="26"/>
      <c r="ND43" s="26"/>
      <c r="NE43" s="205"/>
      <c r="NF43" s="205"/>
      <c r="NG43" s="206"/>
      <c r="NH43" s="205"/>
      <c r="NI43" s="24"/>
      <c r="NL43" s="207"/>
      <c r="NM43" s="207"/>
      <c r="NN43" s="208"/>
      <c r="NO43" s="80"/>
      <c r="NP43" s="209"/>
      <c r="NQ43" s="207"/>
      <c r="NR43" s="207"/>
      <c r="NS43" s="77"/>
      <c r="NT43" s="210"/>
      <c r="NU43" s="207"/>
      <c r="NV43" s="207"/>
      <c r="NW43" s="211"/>
      <c r="NX43" s="26"/>
      <c r="NY43" s="24"/>
      <c r="NZ43" s="36"/>
      <c r="OA43" s="24"/>
      <c r="OB43" s="26"/>
      <c r="OC43" s="26"/>
      <c r="OD43" s="205"/>
      <c r="OE43" s="24"/>
      <c r="OF43" s="36"/>
      <c r="OG43" s="24"/>
      <c r="OH43" s="26"/>
      <c r="OI43" s="26"/>
      <c r="OJ43" s="205"/>
      <c r="OK43" s="205"/>
      <c r="OL43" s="206"/>
      <c r="OM43" s="205"/>
      <c r="ON43" s="24"/>
      <c r="OQ43" s="207"/>
      <c r="OR43" s="207"/>
      <c r="OS43" s="208"/>
      <c r="OT43" s="80"/>
      <c r="OU43" s="209"/>
      <c r="OV43" s="207"/>
      <c r="OW43" s="207"/>
      <c r="OX43" s="77"/>
      <c r="OY43" s="210"/>
      <c r="OZ43" s="207"/>
      <c r="PA43" s="207"/>
      <c r="PB43" s="211"/>
      <c r="PC43" s="26"/>
      <c r="PD43" s="24"/>
      <c r="PE43" s="36"/>
      <c r="PF43" s="24"/>
      <c r="PG43" s="26"/>
      <c r="PH43" s="26"/>
      <c r="PI43" s="205"/>
      <c r="PJ43" s="24"/>
      <c r="PK43" s="36"/>
      <c r="PL43" s="24"/>
      <c r="PM43" s="26"/>
      <c r="PN43" s="26"/>
      <c r="PO43" s="205"/>
      <c r="PP43" s="205"/>
      <c r="PQ43" s="206"/>
      <c r="PR43" s="205"/>
      <c r="PS43" s="24"/>
      <c r="PV43" s="207"/>
      <c r="PW43" s="207"/>
      <c r="PX43" s="208"/>
      <c r="PY43" s="80"/>
      <c r="PZ43" s="209"/>
      <c r="QA43" s="207"/>
      <c r="QB43" s="207"/>
      <c r="QC43" s="77"/>
      <c r="QD43" s="210"/>
      <c r="QE43" s="207"/>
      <c r="QF43" s="207"/>
      <c r="QG43" s="211"/>
      <c r="QH43" s="26"/>
      <c r="QI43" s="24"/>
      <c r="QJ43" s="36"/>
      <c r="QK43" s="24"/>
      <c r="QL43" s="26"/>
      <c r="QM43" s="26"/>
      <c r="QN43" s="205"/>
      <c r="QO43" s="24"/>
      <c r="QP43" s="36"/>
      <c r="QQ43" s="24"/>
      <c r="QR43" s="26"/>
      <c r="QS43" s="26"/>
      <c r="QT43" s="205"/>
      <c r="QU43" s="205"/>
      <c r="QV43" s="206"/>
      <c r="QW43" s="205"/>
      <c r="QX43" s="24"/>
      <c r="RA43" s="207"/>
      <c r="RB43" s="207"/>
      <c r="RC43" s="208"/>
      <c r="RD43" s="80"/>
      <c r="RE43" s="209"/>
      <c r="RF43" s="207"/>
      <c r="RG43" s="207"/>
      <c r="RH43" s="77"/>
      <c r="RI43" s="210"/>
      <c r="RJ43" s="207"/>
      <c r="RK43" s="207"/>
      <c r="RL43" s="211"/>
      <c r="RM43" s="26"/>
      <c r="RN43" s="24"/>
      <c r="RO43" s="36"/>
      <c r="RP43" s="24"/>
      <c r="RQ43" s="26"/>
      <c r="RR43" s="26"/>
      <c r="RS43" s="205"/>
      <c r="RT43" s="24"/>
      <c r="RU43" s="36"/>
      <c r="RV43" s="24"/>
      <c r="RW43" s="26"/>
      <c r="RX43" s="26"/>
      <c r="RY43" s="205"/>
      <c r="RZ43" s="205"/>
      <c r="SA43" s="206"/>
      <c r="SB43" s="205"/>
      <c r="SC43" s="24"/>
      <c r="SF43" s="207"/>
      <c r="SG43" s="207"/>
      <c r="SH43" s="208"/>
      <c r="SI43" s="80"/>
      <c r="SJ43" s="209"/>
      <c r="SK43" s="207"/>
      <c r="SL43" s="207"/>
      <c r="SM43" s="77"/>
      <c r="SN43" s="210"/>
      <c r="SO43" s="207"/>
      <c r="SP43" s="207"/>
      <c r="SQ43" s="211"/>
      <c r="SR43" s="26"/>
      <c r="SS43" s="24"/>
      <c r="ST43" s="36"/>
      <c r="SU43" s="24"/>
      <c r="SV43" s="26"/>
      <c r="SW43" s="26"/>
      <c r="SX43" s="205"/>
      <c r="SY43" s="24"/>
      <c r="SZ43" s="36"/>
      <c r="TA43" s="24"/>
      <c r="TB43" s="26"/>
      <c r="TC43" s="26"/>
      <c r="TD43" s="205"/>
      <c r="TE43" s="205"/>
      <c r="TF43" s="206"/>
      <c r="TG43" s="205"/>
      <c r="TH43" s="24"/>
      <c r="TK43" s="207"/>
      <c r="TL43" s="207"/>
      <c r="TM43" s="208"/>
      <c r="TN43" s="80"/>
      <c r="TO43" s="209"/>
      <c r="TP43" s="207"/>
      <c r="TQ43" s="207"/>
      <c r="TR43" s="77"/>
      <c r="TS43" s="210"/>
      <c r="TT43" s="207"/>
      <c r="TU43" s="207"/>
      <c r="TV43" s="211"/>
      <c r="TW43" s="26"/>
      <c r="TX43" s="24"/>
      <c r="TY43" s="36"/>
      <c r="TZ43" s="24"/>
      <c r="UA43" s="26"/>
      <c r="UB43" s="26"/>
      <c r="UC43" s="205"/>
      <c r="UD43" s="24"/>
      <c r="UE43" s="36"/>
      <c r="UF43" s="24"/>
      <c r="UG43" s="26"/>
      <c r="UH43" s="26"/>
      <c r="UI43" s="205"/>
      <c r="UJ43" s="205"/>
      <c r="UK43" s="206"/>
      <c r="UL43" s="205"/>
      <c r="UM43" s="24"/>
      <c r="UP43" s="207"/>
      <c r="UQ43" s="207"/>
      <c r="UR43" s="208"/>
      <c r="US43" s="80"/>
      <c r="UT43" s="209"/>
      <c r="UU43" s="207"/>
      <c r="UV43" s="207"/>
      <c r="UW43" s="77"/>
      <c r="UX43" s="210"/>
      <c r="UY43" s="207"/>
      <c r="UZ43" s="207"/>
      <c r="VA43" s="211"/>
      <c r="VB43" s="26"/>
      <c r="VC43" s="24"/>
      <c r="VD43" s="36"/>
      <c r="VE43" s="24"/>
      <c r="VF43" s="26"/>
      <c r="VG43" s="26"/>
      <c r="VH43" s="205"/>
      <c r="VI43" s="24"/>
      <c r="VJ43" s="36"/>
      <c r="VK43" s="24"/>
      <c r="VL43" s="26"/>
      <c r="VM43" s="26"/>
      <c r="VN43" s="205"/>
      <c r="VO43" s="205"/>
      <c r="VP43" s="206"/>
      <c r="VQ43" s="205"/>
      <c r="VR43" s="24"/>
      <c r="VU43" s="207"/>
      <c r="VV43" s="207"/>
      <c r="VW43" s="208"/>
      <c r="VX43" s="80"/>
      <c r="VY43" s="209"/>
      <c r="VZ43" s="207"/>
      <c r="WA43" s="207"/>
      <c r="WB43" s="77"/>
      <c r="WC43" s="210"/>
      <c r="WD43" s="207"/>
      <c r="WE43" s="207"/>
      <c r="WF43" s="211"/>
      <c r="WG43" s="26"/>
      <c r="WH43" s="24"/>
      <c r="WI43" s="36"/>
      <c r="WJ43" s="24"/>
      <c r="WK43" s="26"/>
      <c r="WL43" s="26"/>
      <c r="WM43" s="205"/>
      <c r="WN43" s="24"/>
      <c r="WO43" s="36"/>
      <c r="WP43" s="24"/>
      <c r="WQ43" s="26"/>
      <c r="WR43" s="26"/>
      <c r="WS43" s="205"/>
      <c r="WT43" s="205"/>
      <c r="WU43" s="206"/>
      <c r="WV43" s="205"/>
      <c r="WW43" s="24"/>
      <c r="WZ43" s="207"/>
      <c r="XA43" s="207"/>
      <c r="XB43" s="208"/>
      <c r="XC43" s="80"/>
      <c r="XD43" s="209"/>
      <c r="XE43" s="207"/>
      <c r="XF43" s="207"/>
      <c r="XG43" s="77"/>
      <c r="XH43" s="210"/>
      <c r="XI43" s="207"/>
      <c r="XJ43" s="207"/>
      <c r="XK43" s="211"/>
      <c r="XL43" s="26"/>
      <c r="XM43" s="24"/>
      <c r="XN43" s="36"/>
      <c r="XO43" s="24"/>
      <c r="XP43" s="26"/>
      <c r="XQ43" s="26"/>
      <c r="XR43" s="205"/>
      <c r="XS43" s="24"/>
      <c r="XT43" s="36"/>
      <c r="XU43" s="24"/>
      <c r="XV43" s="26"/>
      <c r="XW43" s="26"/>
      <c r="XX43" s="205"/>
      <c r="XY43" s="205"/>
      <c r="XZ43" s="206"/>
      <c r="YA43" s="205"/>
      <c r="YB43" s="24"/>
      <c r="YE43" s="207"/>
      <c r="YF43" s="207"/>
      <c r="YG43" s="208"/>
      <c r="YH43" s="80"/>
      <c r="YI43" s="209"/>
      <c r="YJ43" s="207"/>
      <c r="YK43" s="207"/>
      <c r="YL43" s="77"/>
      <c r="YM43" s="210"/>
      <c r="YN43" s="207"/>
      <c r="YO43" s="207"/>
      <c r="YP43" s="211"/>
      <c r="YQ43" s="26"/>
      <c r="YR43" s="24"/>
      <c r="YS43" s="36"/>
      <c r="YT43" s="24"/>
      <c r="YU43" s="26"/>
      <c r="YV43" s="26"/>
      <c r="YW43" s="205"/>
      <c r="YX43" s="24"/>
      <c r="YY43" s="36"/>
      <c r="YZ43" s="24"/>
      <c r="ZA43" s="26"/>
      <c r="ZB43" s="26"/>
      <c r="ZC43" s="205"/>
      <c r="ZD43" s="205"/>
      <c r="ZE43" s="206"/>
      <c r="ZF43" s="205"/>
      <c r="ZG43" s="24"/>
      <c r="ZJ43" s="207"/>
      <c r="ZK43" s="207"/>
      <c r="ZL43" s="208"/>
      <c r="ZM43" s="80"/>
      <c r="ZN43" s="209"/>
      <c r="ZO43" s="207"/>
      <c r="ZP43" s="207"/>
      <c r="ZQ43" s="77"/>
      <c r="ZR43" s="210"/>
      <c r="ZS43" s="207"/>
      <c r="ZT43" s="207"/>
      <c r="ZU43" s="211"/>
      <c r="ZV43" s="26"/>
      <c r="ZW43" s="24"/>
      <c r="ZX43" s="36"/>
      <c r="ZY43" s="24"/>
      <c r="ZZ43" s="26"/>
      <c r="AAA43" s="26"/>
      <c r="AAB43" s="205"/>
      <c r="AAC43" s="24"/>
      <c r="AAD43" s="36"/>
      <c r="AAE43" s="24"/>
      <c r="AAF43" s="26"/>
      <c r="AAG43" s="26"/>
      <c r="AAH43" s="205"/>
      <c r="AAI43" s="205"/>
      <c r="AAJ43" s="206"/>
      <c r="AAK43" s="205"/>
      <c r="AAL43" s="24"/>
      <c r="AAO43" s="207"/>
      <c r="AAP43" s="207"/>
      <c r="AAQ43" s="208"/>
      <c r="AAR43" s="80"/>
      <c r="AAS43" s="209"/>
      <c r="AAT43" s="207"/>
      <c r="AAU43" s="207"/>
      <c r="AAV43" s="77"/>
      <c r="AAW43" s="210"/>
      <c r="AAX43" s="207"/>
      <c r="AAY43" s="207"/>
      <c r="AAZ43" s="211"/>
      <c r="ABA43" s="26"/>
      <c r="ABB43" s="24"/>
      <c r="ABC43" s="36"/>
      <c r="ABD43" s="24"/>
      <c r="ABE43" s="26"/>
      <c r="ABF43" s="26"/>
      <c r="ABG43" s="205"/>
      <c r="ABH43" s="24"/>
      <c r="ABI43" s="36"/>
      <c r="ABJ43" s="24"/>
      <c r="ABK43" s="26"/>
      <c r="ABL43" s="26"/>
      <c r="ABM43" s="205"/>
      <c r="ABN43" s="205"/>
      <c r="ABO43" s="206"/>
      <c r="ABP43" s="205"/>
      <c r="ABQ43" s="24"/>
      <c r="ABT43" s="207"/>
      <c r="ABU43" s="207"/>
      <c r="ABV43" s="208"/>
      <c r="ABW43" s="80"/>
      <c r="ABX43" s="209"/>
      <c r="ABY43" s="207"/>
      <c r="ABZ43" s="207"/>
      <c r="ACA43" s="77"/>
      <c r="ACB43" s="210"/>
      <c r="ACC43" s="207"/>
      <c r="ACD43" s="207"/>
      <c r="ACE43" s="211"/>
      <c r="ACF43" s="26"/>
      <c r="ACG43" s="24"/>
      <c r="ACH43" s="36"/>
      <c r="ACI43" s="24"/>
      <c r="ACJ43" s="26"/>
      <c r="ACK43" s="26"/>
      <c r="ACL43" s="205"/>
      <c r="ACM43" s="24"/>
      <c r="ACN43" s="36"/>
      <c r="ACO43" s="24"/>
      <c r="ACP43" s="26"/>
      <c r="ACQ43" s="26"/>
      <c r="ACR43" s="205"/>
      <c r="ACS43" s="205"/>
      <c r="ACT43" s="206"/>
      <c r="ACU43" s="205"/>
      <c r="ACV43" s="24"/>
      <c r="ACY43" s="207"/>
      <c r="ACZ43" s="207"/>
      <c r="ADA43" s="208"/>
      <c r="ADB43" s="80"/>
      <c r="ADC43" s="209"/>
      <c r="ADD43" s="207"/>
      <c r="ADE43" s="207"/>
      <c r="ADF43" s="77"/>
      <c r="ADG43" s="210"/>
      <c r="ADH43" s="207"/>
      <c r="ADI43" s="207"/>
      <c r="ADJ43" s="211"/>
      <c r="ADK43" s="26"/>
      <c r="ADL43" s="24"/>
      <c r="ADM43" s="36"/>
      <c r="ADN43" s="24"/>
      <c r="ADO43" s="26"/>
      <c r="ADP43" s="26"/>
      <c r="ADQ43" s="205"/>
      <c r="ADR43" s="24"/>
      <c r="ADS43" s="36"/>
      <c r="ADT43" s="24"/>
      <c r="ADU43" s="26"/>
      <c r="ADV43" s="26"/>
      <c r="ADW43" s="205"/>
      <c r="ADX43" s="205"/>
      <c r="ADY43" s="206"/>
      <c r="ADZ43" s="205"/>
      <c r="AEA43" s="24"/>
      <c r="AED43" s="207"/>
      <c r="AEE43" s="207"/>
      <c r="AEF43" s="208"/>
      <c r="AEG43" s="80"/>
      <c r="AEH43" s="209"/>
      <c r="AEI43" s="207"/>
      <c r="AEJ43" s="207"/>
      <c r="AEK43" s="77"/>
      <c r="AEL43" s="210"/>
      <c r="AEM43" s="207"/>
      <c r="AEN43" s="207"/>
      <c r="AEO43" s="211"/>
      <c r="AEP43" s="26"/>
      <c r="AEQ43" s="24"/>
      <c r="AER43" s="36"/>
      <c r="AES43" s="24"/>
      <c r="AET43" s="26"/>
      <c r="AEU43" s="26"/>
      <c r="AEV43" s="205"/>
      <c r="AEW43" s="24"/>
      <c r="AEX43" s="36"/>
      <c r="AEY43" s="24"/>
      <c r="AEZ43" s="26"/>
      <c r="AFA43" s="26"/>
      <c r="AFB43" s="205"/>
      <c r="AFC43" s="205"/>
      <c r="AFD43" s="206"/>
      <c r="AFE43" s="205"/>
      <c r="AFF43" s="24"/>
      <c r="AFI43" s="207"/>
      <c r="AFJ43" s="207"/>
      <c r="AFK43" s="208"/>
      <c r="AFL43" s="80"/>
      <c r="AFM43" s="209"/>
      <c r="AFN43" s="207"/>
      <c r="AFO43" s="207"/>
      <c r="AFP43" s="77"/>
      <c r="AFQ43" s="210"/>
      <c r="AFR43" s="207"/>
      <c r="AFS43" s="207"/>
      <c r="AFT43" s="211"/>
      <c r="AFU43" s="26"/>
      <c r="AFV43" s="24"/>
      <c r="AFW43" s="36"/>
      <c r="AFX43" s="24"/>
      <c r="AFY43" s="26"/>
      <c r="AFZ43" s="26"/>
      <c r="AGA43" s="205"/>
      <c r="AGB43" s="24"/>
      <c r="AGC43" s="36"/>
      <c r="AGD43" s="24"/>
      <c r="AGE43" s="26"/>
      <c r="AGF43" s="26"/>
      <c r="AGG43" s="205"/>
      <c r="AGH43" s="205"/>
      <c r="AGI43" s="206"/>
      <c r="AGJ43" s="205"/>
      <c r="AGK43" s="24"/>
      <c r="AGN43" s="207"/>
      <c r="AGO43" s="207"/>
      <c r="AGP43" s="208"/>
      <c r="AGQ43" s="80"/>
      <c r="AGR43" s="209"/>
      <c r="AGS43" s="207"/>
      <c r="AGT43" s="207"/>
      <c r="AGU43" s="77"/>
      <c r="AGV43" s="210"/>
      <c r="AGW43" s="207"/>
      <c r="AGX43" s="207"/>
      <c r="AGY43" s="211"/>
      <c r="AGZ43" s="26"/>
      <c r="AHA43" s="24"/>
      <c r="AHB43" s="36"/>
      <c r="AHC43" s="24"/>
      <c r="AHD43" s="26"/>
      <c r="AHE43" s="26"/>
      <c r="AHF43" s="205"/>
      <c r="AHG43" s="24"/>
      <c r="AHH43" s="36"/>
      <c r="AHI43" s="24"/>
      <c r="AHJ43" s="26"/>
      <c r="AHK43" s="26"/>
      <c r="AHL43" s="205"/>
      <c r="AHM43" s="205"/>
      <c r="AHN43" s="206"/>
      <c r="AHO43" s="205"/>
      <c r="AHP43" s="24"/>
      <c r="AHS43" s="207"/>
      <c r="AHT43" s="207"/>
      <c r="AHU43" s="208"/>
      <c r="AHV43" s="80"/>
      <c r="AHW43" s="209"/>
      <c r="AHX43" s="207"/>
      <c r="AHY43" s="207"/>
      <c r="AHZ43" s="77"/>
      <c r="AIA43" s="210"/>
      <c r="AIB43" s="207"/>
      <c r="AIC43" s="207"/>
      <c r="AID43" s="211"/>
      <c r="AIE43" s="26"/>
      <c r="AIF43" s="24"/>
      <c r="AIG43" s="36"/>
      <c r="AIH43" s="24"/>
      <c r="AII43" s="26"/>
      <c r="AIJ43" s="26"/>
      <c r="AIK43" s="205"/>
      <c r="AIL43" s="24"/>
      <c r="AIM43" s="36"/>
      <c r="AIN43" s="24"/>
      <c r="AIO43" s="26"/>
      <c r="AIP43" s="26"/>
      <c r="AIQ43" s="205"/>
      <c r="AIR43" s="205"/>
      <c r="AIS43" s="206"/>
      <c r="AIT43" s="205"/>
      <c r="AIU43" s="24"/>
      <c r="AIX43" s="207"/>
      <c r="AIY43" s="207"/>
      <c r="AIZ43" s="208"/>
      <c r="AJA43" s="80"/>
      <c r="AJB43" s="209"/>
      <c r="AJC43" s="207"/>
      <c r="AJD43" s="207"/>
      <c r="AJE43" s="77"/>
      <c r="AJF43" s="210"/>
      <c r="AJG43" s="207"/>
      <c r="AJH43" s="207"/>
      <c r="AJI43" s="211"/>
      <c r="AJJ43" s="26"/>
      <c r="AJK43" s="24"/>
      <c r="AJL43" s="36"/>
      <c r="AJM43" s="24"/>
      <c r="AJN43" s="26"/>
      <c r="AJO43" s="26"/>
      <c r="AJP43" s="205"/>
      <c r="AJQ43" s="24"/>
      <c r="AJR43" s="36"/>
      <c r="AJS43" s="24"/>
      <c r="AJT43" s="26"/>
      <c r="AJU43" s="26"/>
      <c r="AJV43" s="205"/>
      <c r="AJW43" s="205"/>
      <c r="AJX43" s="206"/>
      <c r="AJY43" s="205"/>
      <c r="AJZ43" s="24"/>
      <c r="AKC43" s="207"/>
      <c r="AKD43" s="207"/>
      <c r="AKE43" s="208"/>
      <c r="AKF43" s="80"/>
      <c r="AKG43" s="209"/>
      <c r="AKH43" s="207"/>
      <c r="AKI43" s="207"/>
      <c r="AKJ43" s="77"/>
      <c r="AKK43" s="210"/>
      <c r="AKL43" s="207"/>
      <c r="AKM43" s="207"/>
      <c r="AKN43" s="211"/>
      <c r="AKO43" s="26"/>
      <c r="AKP43" s="24"/>
      <c r="AKQ43" s="36"/>
      <c r="AKR43" s="24"/>
      <c r="AKS43" s="26"/>
      <c r="AKT43" s="26"/>
      <c r="AKU43" s="205"/>
      <c r="AKV43" s="24"/>
      <c r="AKW43" s="36"/>
      <c r="AKX43" s="24"/>
      <c r="AKY43" s="26"/>
      <c r="AKZ43" s="26"/>
      <c r="ALA43" s="205"/>
      <c r="ALB43" s="205"/>
      <c r="ALC43" s="206"/>
      <c r="ALD43" s="205"/>
      <c r="ALE43" s="24"/>
      <c r="ALH43" s="207"/>
      <c r="ALI43" s="207"/>
      <c r="ALJ43" s="208"/>
      <c r="ALK43" s="80"/>
      <c r="ALL43" s="209"/>
      <c r="ALM43" s="207"/>
      <c r="ALN43" s="207"/>
      <c r="ALO43" s="77"/>
      <c r="ALP43" s="210"/>
      <c r="ALQ43" s="207"/>
      <c r="ALR43" s="207"/>
      <c r="ALS43" s="211"/>
      <c r="ALT43" s="26"/>
      <c r="ALU43" s="24"/>
      <c r="ALV43" s="36"/>
      <c r="ALW43" s="24"/>
      <c r="ALX43" s="26"/>
      <c r="ALY43" s="26"/>
      <c r="ALZ43" s="205"/>
      <c r="AMA43" s="24"/>
      <c r="AMB43" s="36"/>
      <c r="AMC43" s="24"/>
      <c r="AMD43" s="26"/>
      <c r="AME43" s="26"/>
      <c r="AMF43" s="205"/>
      <c r="AMG43" s="205"/>
      <c r="AMH43" s="206"/>
      <c r="AMI43" s="205"/>
      <c r="AMJ43" s="24"/>
      <c r="AMM43" s="207"/>
      <c r="AMN43" s="207"/>
      <c r="AMO43" s="208"/>
      <c r="AMP43" s="80"/>
      <c r="AMQ43" s="209"/>
      <c r="AMR43" s="207"/>
      <c r="AMS43" s="207"/>
      <c r="AMT43" s="77"/>
      <c r="AMU43" s="210"/>
      <c r="AMV43" s="207"/>
      <c r="AMW43" s="207"/>
      <c r="AMX43" s="211"/>
      <c r="AMY43" s="26"/>
      <c r="AMZ43" s="24"/>
      <c r="ANA43" s="36"/>
      <c r="ANB43" s="24"/>
      <c r="ANC43" s="26"/>
      <c r="AND43" s="26"/>
      <c r="ANE43" s="205"/>
      <c r="ANF43" s="24"/>
      <c r="ANG43" s="36"/>
      <c r="ANH43" s="24"/>
      <c r="ANI43" s="26"/>
      <c r="ANJ43" s="26"/>
      <c r="ANK43" s="205"/>
      <c r="ANL43" s="205"/>
      <c r="ANM43" s="206"/>
      <c r="ANN43" s="205"/>
      <c r="ANO43" s="24"/>
      <c r="ANR43" s="207"/>
      <c r="ANS43" s="207"/>
      <c r="ANT43" s="208"/>
      <c r="ANU43" s="80"/>
      <c r="ANV43" s="209"/>
      <c r="ANW43" s="207"/>
      <c r="ANX43" s="207"/>
      <c r="ANY43" s="77"/>
      <c r="ANZ43" s="210"/>
      <c r="AOA43" s="207"/>
      <c r="AOB43" s="207"/>
      <c r="AOC43" s="211"/>
      <c r="AOD43" s="26"/>
      <c r="AOE43" s="24"/>
      <c r="AOF43" s="36"/>
      <c r="AOG43" s="24"/>
      <c r="AOH43" s="26"/>
      <c r="AOI43" s="26"/>
      <c r="AOJ43" s="205"/>
      <c r="AOK43" s="24"/>
      <c r="AOL43" s="36"/>
      <c r="AOM43" s="24"/>
      <c r="AON43" s="26"/>
      <c r="AOO43" s="26"/>
      <c r="AOP43" s="205"/>
      <c r="AOQ43" s="205"/>
      <c r="AOR43" s="206"/>
      <c r="AOS43" s="205"/>
      <c r="AOT43" s="24"/>
      <c r="AOW43" s="207"/>
      <c r="AOX43" s="207"/>
      <c r="AOY43" s="208"/>
      <c r="AOZ43" s="80"/>
      <c r="APA43" s="209"/>
      <c r="APB43" s="207"/>
      <c r="APC43" s="207"/>
      <c r="APD43" s="77"/>
      <c r="APE43" s="210"/>
      <c r="APF43" s="207"/>
      <c r="APG43" s="207"/>
      <c r="APH43" s="211"/>
      <c r="API43" s="26"/>
      <c r="APJ43" s="24"/>
      <c r="APK43" s="36"/>
      <c r="APL43" s="24"/>
      <c r="APM43" s="26"/>
      <c r="APN43" s="26"/>
      <c r="APO43" s="205"/>
      <c r="APP43" s="24"/>
      <c r="APQ43" s="36"/>
      <c r="APR43" s="24"/>
      <c r="APS43" s="26"/>
      <c r="APT43" s="26"/>
      <c r="APU43" s="205"/>
      <c r="APV43" s="205"/>
      <c r="APW43" s="206"/>
      <c r="APX43" s="205"/>
      <c r="APY43" s="24"/>
      <c r="AQB43" s="207"/>
      <c r="AQC43" s="207"/>
      <c r="AQD43" s="208"/>
      <c r="AQE43" s="80"/>
      <c r="AQF43" s="209"/>
      <c r="AQG43" s="207"/>
      <c r="AQH43" s="207"/>
      <c r="AQI43" s="77"/>
      <c r="AQJ43" s="210"/>
      <c r="AQK43" s="207"/>
      <c r="AQL43" s="207"/>
      <c r="AQM43" s="211"/>
      <c r="AQN43" s="26"/>
      <c r="AQO43" s="24"/>
      <c r="AQP43" s="36"/>
      <c r="AQQ43" s="24"/>
      <c r="AQR43" s="26"/>
      <c r="AQS43" s="26"/>
      <c r="AQT43" s="205"/>
      <c r="AQU43" s="24"/>
      <c r="AQV43" s="36"/>
      <c r="AQW43" s="24"/>
      <c r="AQX43" s="26"/>
      <c r="AQY43" s="26"/>
      <c r="AQZ43" s="205"/>
      <c r="ARA43" s="205"/>
      <c r="ARB43" s="206"/>
      <c r="ARC43" s="205"/>
      <c r="ARD43" s="24"/>
      <c r="ARG43" s="207"/>
      <c r="ARH43" s="207"/>
      <c r="ARI43" s="208"/>
      <c r="ARJ43" s="80"/>
      <c r="ARK43" s="209"/>
      <c r="ARL43" s="207"/>
      <c r="ARM43" s="207"/>
      <c r="ARN43" s="77"/>
      <c r="ARO43" s="210"/>
      <c r="ARP43" s="207"/>
      <c r="ARQ43" s="207"/>
      <c r="ARR43" s="211"/>
      <c r="ARS43" s="26"/>
      <c r="ART43" s="24"/>
      <c r="ARU43" s="36"/>
      <c r="ARV43" s="24"/>
      <c r="ARW43" s="26"/>
      <c r="ARX43" s="26"/>
      <c r="ARY43" s="205"/>
      <c r="ARZ43" s="24"/>
      <c r="ASA43" s="36"/>
      <c r="ASB43" s="24"/>
      <c r="ASC43" s="26"/>
      <c r="ASD43" s="26"/>
      <c r="ASE43" s="205"/>
      <c r="ASF43" s="205"/>
      <c r="ASG43" s="206"/>
      <c r="ASH43" s="205"/>
      <c r="ASI43" s="24"/>
      <c r="ASL43" s="207"/>
      <c r="ASM43" s="207"/>
      <c r="ASN43" s="208"/>
      <c r="ASO43" s="80"/>
      <c r="ASP43" s="209"/>
      <c r="ASQ43" s="207"/>
      <c r="ASR43" s="207"/>
      <c r="ASS43" s="77"/>
      <c r="AST43" s="210"/>
      <c r="ASU43" s="207"/>
      <c r="ASV43" s="207"/>
      <c r="ASW43" s="211"/>
      <c r="ASX43" s="26"/>
      <c r="ASY43" s="24"/>
      <c r="ASZ43" s="36"/>
      <c r="ATA43" s="24"/>
      <c r="ATB43" s="26"/>
      <c r="ATC43" s="26"/>
      <c r="ATD43" s="205"/>
      <c r="ATE43" s="24"/>
      <c r="ATF43" s="36"/>
      <c r="ATG43" s="24"/>
      <c r="ATH43" s="26"/>
      <c r="ATI43" s="26"/>
      <c r="ATJ43" s="205"/>
      <c r="ATK43" s="205"/>
      <c r="ATL43" s="206"/>
      <c r="ATM43" s="205"/>
      <c r="ATN43" s="24"/>
      <c r="ATQ43" s="207"/>
      <c r="ATR43" s="207"/>
      <c r="ATS43" s="208"/>
      <c r="ATT43" s="80"/>
      <c r="ATU43" s="209"/>
      <c r="ATV43" s="207"/>
      <c r="ATW43" s="207"/>
      <c r="ATX43" s="77"/>
      <c r="ATY43" s="210"/>
      <c r="ATZ43" s="207"/>
      <c r="AUA43" s="207"/>
      <c r="AUB43" s="211"/>
      <c r="AUC43" s="26"/>
      <c r="AUD43" s="24"/>
      <c r="AUE43" s="36"/>
      <c r="AUF43" s="24"/>
      <c r="AUG43" s="26"/>
      <c r="AUH43" s="26"/>
      <c r="AUI43" s="205"/>
      <c r="AUJ43" s="24"/>
      <c r="AUK43" s="36"/>
      <c r="AUL43" s="24"/>
      <c r="AUM43" s="26"/>
      <c r="AUN43" s="26"/>
      <c r="AUO43" s="205"/>
      <c r="AUP43" s="205"/>
      <c r="AUQ43" s="206"/>
      <c r="AUR43" s="205"/>
      <c r="AUS43" s="24"/>
      <c r="AUV43" s="207"/>
      <c r="AUW43" s="207"/>
      <c r="AUX43" s="208"/>
      <c r="AUY43" s="80"/>
      <c r="AUZ43" s="209"/>
      <c r="AVA43" s="207"/>
      <c r="AVB43" s="207"/>
      <c r="AVC43" s="77"/>
      <c r="AVD43" s="210"/>
      <c r="AVE43" s="207"/>
      <c r="AVF43" s="207"/>
      <c r="AVG43" s="211"/>
      <c r="AVH43" s="26"/>
      <c r="AVI43" s="24"/>
      <c r="AVJ43" s="36"/>
      <c r="AVK43" s="24"/>
      <c r="AVL43" s="26"/>
      <c r="AVM43" s="26"/>
      <c r="AVN43" s="205"/>
      <c r="AVO43" s="24"/>
      <c r="AVP43" s="36"/>
      <c r="AVQ43" s="24"/>
      <c r="AVR43" s="26"/>
      <c r="AVS43" s="26"/>
      <c r="AVT43" s="205"/>
      <c r="AVU43" s="205"/>
      <c r="AVV43" s="206"/>
      <c r="AVW43" s="205"/>
      <c r="AVX43" s="24"/>
      <c r="AWA43" s="207"/>
      <c r="AWB43" s="207"/>
      <c r="AWC43" s="208"/>
      <c r="AWD43" s="80"/>
      <c r="AWE43" s="209"/>
      <c r="AWF43" s="207"/>
      <c r="AWG43" s="207"/>
      <c r="AWH43" s="77"/>
      <c r="AWI43" s="210"/>
      <c r="AWJ43" s="207"/>
      <c r="AWK43" s="207"/>
      <c r="AWL43" s="211"/>
      <c r="AWM43" s="26"/>
      <c r="AWN43" s="24"/>
      <c r="AWO43" s="36"/>
      <c r="AWP43" s="24"/>
      <c r="AWQ43" s="26"/>
      <c r="AWR43" s="26"/>
      <c r="AWS43" s="205"/>
      <c r="AWT43" s="24"/>
      <c r="AWU43" s="36"/>
      <c r="AWV43" s="24"/>
      <c r="AWW43" s="26"/>
      <c r="AWX43" s="26"/>
      <c r="AWY43" s="205"/>
      <c r="AWZ43" s="205"/>
      <c r="AXA43" s="206"/>
      <c r="AXB43" s="205"/>
      <c r="AXC43" s="24"/>
      <c r="AXF43" s="207"/>
      <c r="AXG43" s="207"/>
      <c r="AXH43" s="208"/>
      <c r="AXI43" s="80"/>
      <c r="AXJ43" s="209"/>
      <c r="AXK43" s="207"/>
      <c r="AXL43" s="207"/>
      <c r="AXM43" s="77"/>
      <c r="AXN43" s="210"/>
      <c r="AXO43" s="207"/>
      <c r="AXP43" s="207"/>
      <c r="AXQ43" s="211"/>
      <c r="AXR43" s="26"/>
      <c r="AXS43" s="24"/>
      <c r="AXT43" s="36"/>
      <c r="AXU43" s="24"/>
      <c r="AXV43" s="26"/>
      <c r="AXW43" s="26"/>
      <c r="AXX43" s="205"/>
      <c r="AXY43" s="24"/>
      <c r="AXZ43" s="36"/>
      <c r="AYA43" s="24"/>
      <c r="AYB43" s="26"/>
      <c r="AYC43" s="26"/>
      <c r="AYD43" s="205"/>
      <c r="AYE43" s="205"/>
      <c r="AYF43" s="206"/>
      <c r="AYG43" s="205"/>
      <c r="AYH43" s="24"/>
      <c r="AYK43" s="207"/>
      <c r="AYL43" s="207"/>
      <c r="AYM43" s="208"/>
      <c r="AYN43" s="80"/>
      <c r="AYO43" s="209"/>
      <c r="AYP43" s="207"/>
      <c r="AYQ43" s="207"/>
      <c r="AYR43" s="77"/>
      <c r="AYS43" s="210"/>
      <c r="AYT43" s="207"/>
      <c r="AYU43" s="207"/>
      <c r="AYV43" s="211"/>
      <c r="AYW43" s="26"/>
      <c r="AYX43" s="24"/>
      <c r="AYY43" s="36"/>
      <c r="AYZ43" s="24"/>
      <c r="AZA43" s="26"/>
      <c r="AZB43" s="26"/>
      <c r="AZC43" s="205"/>
      <c r="AZD43" s="24"/>
      <c r="AZE43" s="36"/>
      <c r="AZF43" s="24"/>
      <c r="AZG43" s="26"/>
      <c r="AZH43" s="26"/>
      <c r="AZI43" s="205"/>
      <c r="AZJ43" s="205"/>
      <c r="AZK43" s="206"/>
      <c r="AZL43" s="205"/>
      <c r="AZM43" s="24"/>
      <c r="AZP43" s="207"/>
      <c r="AZQ43" s="207"/>
      <c r="AZR43" s="208"/>
      <c r="AZS43" s="80"/>
      <c r="AZT43" s="209"/>
      <c r="AZU43" s="207"/>
      <c r="AZV43" s="207"/>
      <c r="AZW43" s="77"/>
      <c r="AZX43" s="210"/>
      <c r="AZY43" s="207"/>
      <c r="AZZ43" s="207"/>
      <c r="BAA43" s="211"/>
      <c r="BAB43" s="26"/>
      <c r="BAC43" s="24"/>
      <c r="BAD43" s="36"/>
      <c r="BAE43" s="24"/>
      <c r="BAF43" s="26"/>
      <c r="BAG43" s="26"/>
      <c r="BAH43" s="205"/>
      <c r="BAI43" s="24"/>
      <c r="BAJ43" s="36"/>
      <c r="BAK43" s="24"/>
      <c r="BAL43" s="26"/>
      <c r="BAM43" s="26"/>
      <c r="BAN43" s="205"/>
      <c r="BAO43" s="205"/>
      <c r="BAP43" s="206"/>
      <c r="BAQ43" s="205"/>
      <c r="BAR43" s="24"/>
      <c r="BAU43" s="207"/>
      <c r="BAV43" s="207"/>
      <c r="BAW43" s="208"/>
      <c r="BAX43" s="80"/>
      <c r="BAY43" s="209"/>
      <c r="BAZ43" s="207"/>
      <c r="BBA43" s="207"/>
      <c r="BBB43" s="77"/>
      <c r="BBC43" s="210"/>
      <c r="BBD43" s="207"/>
      <c r="BBE43" s="207"/>
      <c r="BBF43" s="211"/>
      <c r="BBG43" s="26"/>
      <c r="BBH43" s="24"/>
      <c r="BBI43" s="36"/>
      <c r="BBJ43" s="24"/>
      <c r="BBK43" s="26"/>
      <c r="BBL43" s="26"/>
      <c r="BBM43" s="205"/>
      <c r="BBN43" s="24"/>
      <c r="BBO43" s="36"/>
      <c r="BBP43" s="24"/>
      <c r="BBQ43" s="26"/>
      <c r="BBR43" s="26"/>
      <c r="BBS43" s="205"/>
      <c r="BBT43" s="205"/>
      <c r="BBU43" s="206"/>
      <c r="BBV43" s="205"/>
      <c r="BBW43" s="24"/>
      <c r="BBZ43" s="207"/>
      <c r="BCA43" s="207"/>
      <c r="BCB43" s="208"/>
      <c r="BCC43" s="80"/>
      <c r="BCD43" s="209"/>
      <c r="BCE43" s="207"/>
      <c r="BCF43" s="207"/>
      <c r="BCG43" s="77"/>
      <c r="BCH43" s="210"/>
      <c r="BCI43" s="207"/>
      <c r="BCJ43" s="207"/>
      <c r="BCK43" s="211"/>
      <c r="BCL43" s="26"/>
      <c r="BCM43" s="24"/>
      <c r="BCN43" s="36"/>
      <c r="BCO43" s="24"/>
      <c r="BCP43" s="26"/>
      <c r="BCQ43" s="26"/>
      <c r="BCR43" s="205"/>
      <c r="BCS43" s="24"/>
      <c r="BCT43" s="36"/>
      <c r="BCU43" s="24"/>
      <c r="BCV43" s="26"/>
      <c r="BCW43" s="26"/>
      <c r="BCX43" s="205"/>
      <c r="BCY43" s="205"/>
      <c r="BCZ43" s="206"/>
      <c r="BDA43" s="205"/>
      <c r="BDB43" s="24"/>
      <c r="BDE43" s="207"/>
      <c r="BDF43" s="207"/>
      <c r="BDG43" s="208"/>
      <c r="BDH43" s="80"/>
      <c r="BDI43" s="209"/>
      <c r="BDJ43" s="207"/>
      <c r="BDK43" s="207"/>
      <c r="BDL43" s="77"/>
      <c r="BDM43" s="210"/>
      <c r="BDN43" s="207"/>
      <c r="BDO43" s="207"/>
      <c r="BDP43" s="211"/>
      <c r="BDQ43" s="26"/>
      <c r="BDR43" s="24"/>
      <c r="BDS43" s="36"/>
      <c r="BDT43" s="24"/>
      <c r="BDU43" s="26"/>
      <c r="BDV43" s="26"/>
      <c r="BDW43" s="205"/>
      <c r="BDX43" s="24"/>
      <c r="BDY43" s="36"/>
      <c r="BDZ43" s="24"/>
      <c r="BEA43" s="26"/>
      <c r="BEB43" s="26"/>
      <c r="BEC43" s="205"/>
      <c r="BED43" s="205"/>
      <c r="BEE43" s="206"/>
      <c r="BEF43" s="205"/>
      <c r="BEG43" s="24"/>
      <c r="BEJ43" s="207"/>
      <c r="BEK43" s="207"/>
      <c r="BEL43" s="208"/>
      <c r="BEM43" s="80"/>
      <c r="BEN43" s="209"/>
      <c r="BEO43" s="207"/>
      <c r="BEP43" s="207"/>
      <c r="BEQ43" s="77"/>
      <c r="BER43" s="210"/>
      <c r="BES43" s="207"/>
      <c r="BET43" s="207"/>
      <c r="BEU43" s="211"/>
      <c r="BEV43" s="26"/>
      <c r="BEW43" s="24"/>
      <c r="BEX43" s="36"/>
      <c r="BEY43" s="24"/>
      <c r="BEZ43" s="26"/>
      <c r="BFA43" s="26"/>
      <c r="BFB43" s="205"/>
      <c r="BFC43" s="24"/>
      <c r="BFD43" s="36"/>
      <c r="BFE43" s="24"/>
      <c r="BFF43" s="26"/>
      <c r="BFG43" s="26"/>
      <c r="BFH43" s="205"/>
      <c r="BFI43" s="205"/>
      <c r="BFJ43" s="206"/>
      <c r="BFK43" s="205"/>
      <c r="BFL43" s="24"/>
      <c r="BFO43" s="207"/>
      <c r="BFP43" s="207"/>
      <c r="BFQ43" s="208"/>
      <c r="BFR43" s="80"/>
      <c r="BFS43" s="209"/>
      <c r="BFT43" s="207"/>
      <c r="BFU43" s="207"/>
      <c r="BFV43" s="77"/>
      <c r="BFW43" s="210"/>
      <c r="BFX43" s="207"/>
      <c r="BFY43" s="207"/>
      <c r="BFZ43" s="211"/>
      <c r="BGA43" s="26"/>
      <c r="BGB43" s="24"/>
      <c r="BGC43" s="36"/>
      <c r="BGD43" s="24"/>
      <c r="BGE43" s="26"/>
      <c r="BGF43" s="26"/>
      <c r="BGG43" s="205"/>
      <c r="BGH43" s="24"/>
      <c r="BGI43" s="36"/>
      <c r="BGJ43" s="24"/>
      <c r="BGK43" s="26"/>
      <c r="BGL43" s="26"/>
      <c r="BGM43" s="205"/>
      <c r="BGN43" s="205"/>
      <c r="BGO43" s="206"/>
      <c r="BGP43" s="205"/>
      <c r="BGQ43" s="24"/>
      <c r="BGT43" s="207"/>
      <c r="BGU43" s="207"/>
      <c r="BGV43" s="208"/>
      <c r="BGW43" s="80"/>
      <c r="BGX43" s="209"/>
      <c r="BGY43" s="207"/>
      <c r="BGZ43" s="207"/>
      <c r="BHA43" s="77"/>
      <c r="BHB43" s="210"/>
      <c r="BHC43" s="207"/>
      <c r="BHD43" s="207"/>
      <c r="BHE43" s="211"/>
      <c r="BHF43" s="26"/>
      <c r="BHG43" s="24"/>
      <c r="BHH43" s="36"/>
      <c r="BHI43" s="24"/>
      <c r="BHJ43" s="26"/>
      <c r="BHK43" s="26"/>
      <c r="BHL43" s="205"/>
      <c r="BHM43" s="24"/>
      <c r="BHN43" s="36"/>
      <c r="BHO43" s="24"/>
      <c r="BHP43" s="26"/>
      <c r="BHQ43" s="26"/>
      <c r="BHR43" s="205"/>
      <c r="BHS43" s="205"/>
      <c r="BHT43" s="206"/>
      <c r="BHU43" s="205"/>
      <c r="BHV43" s="24"/>
      <c r="BHY43" s="207"/>
      <c r="BHZ43" s="207"/>
      <c r="BIA43" s="208"/>
      <c r="BIB43" s="80"/>
      <c r="BIC43" s="209"/>
      <c r="BID43" s="207"/>
      <c r="BIE43" s="207"/>
      <c r="BIF43" s="77"/>
      <c r="BIG43" s="210"/>
      <c r="BIH43" s="207"/>
      <c r="BII43" s="207"/>
      <c r="BIJ43" s="211"/>
      <c r="BIK43" s="26"/>
      <c r="BIL43" s="24"/>
      <c r="BIM43" s="36"/>
      <c r="BIN43" s="24"/>
      <c r="BIO43" s="26"/>
      <c r="BIP43" s="26"/>
      <c r="BIQ43" s="205"/>
      <c r="BIR43" s="24"/>
      <c r="BIS43" s="36"/>
      <c r="BIT43" s="24"/>
      <c r="BIU43" s="26"/>
      <c r="BIV43" s="26"/>
      <c r="BIW43" s="205"/>
      <c r="BIX43" s="205"/>
      <c r="BIY43" s="206"/>
      <c r="BIZ43" s="205"/>
      <c r="BJA43" s="24"/>
      <c r="BJD43" s="207"/>
      <c r="BJE43" s="207"/>
      <c r="BJF43" s="208"/>
      <c r="BJG43" s="80"/>
      <c r="BJH43" s="209"/>
      <c r="BJI43" s="207"/>
      <c r="BJJ43" s="207"/>
      <c r="BJK43" s="77"/>
      <c r="BJL43" s="210"/>
      <c r="BJM43" s="207"/>
      <c r="BJN43" s="207"/>
      <c r="BJO43" s="211"/>
      <c r="BJP43" s="26"/>
      <c r="BJQ43" s="24"/>
      <c r="BJR43" s="36"/>
      <c r="BJS43" s="24"/>
      <c r="BJT43" s="26"/>
      <c r="BJU43" s="26"/>
      <c r="BJV43" s="205"/>
      <c r="BJW43" s="24"/>
      <c r="BJX43" s="36"/>
      <c r="BJY43" s="24"/>
      <c r="BJZ43" s="26"/>
      <c r="BKA43" s="26"/>
      <c r="BKB43" s="205"/>
      <c r="BKC43" s="205"/>
      <c r="BKD43" s="206"/>
      <c r="BKE43" s="205"/>
      <c r="BKF43" s="24"/>
      <c r="BKI43" s="207"/>
      <c r="BKJ43" s="207"/>
      <c r="BKK43" s="208"/>
      <c r="BKL43" s="80"/>
      <c r="BKM43" s="209"/>
      <c r="BKN43" s="207"/>
      <c r="BKO43" s="207"/>
      <c r="BKP43" s="77"/>
      <c r="BKQ43" s="210"/>
      <c r="BKR43" s="207"/>
      <c r="BKS43" s="207"/>
      <c r="BKT43" s="211"/>
      <c r="BKU43" s="26"/>
      <c r="BKV43" s="24"/>
      <c r="BKW43" s="36"/>
      <c r="BKX43" s="24"/>
      <c r="BKY43" s="26"/>
      <c r="BKZ43" s="26"/>
      <c r="BLA43" s="205"/>
      <c r="BLB43" s="24"/>
      <c r="BLC43" s="36"/>
      <c r="BLD43" s="24"/>
      <c r="BLE43" s="26"/>
      <c r="BLF43" s="26"/>
      <c r="BLG43" s="205"/>
      <c r="BLH43" s="205"/>
      <c r="BLI43" s="206"/>
      <c r="BLJ43" s="205"/>
      <c r="BLK43" s="24"/>
      <c r="BLN43" s="207"/>
      <c r="BLO43" s="207"/>
      <c r="BLP43" s="208"/>
      <c r="BLQ43" s="80"/>
      <c r="BLR43" s="209"/>
      <c r="BLS43" s="207"/>
      <c r="BLT43" s="207"/>
      <c r="BLU43" s="77"/>
      <c r="BLV43" s="210"/>
      <c r="BLW43" s="207"/>
      <c r="BLX43" s="207"/>
      <c r="BLY43" s="211"/>
      <c r="BLZ43" s="26"/>
      <c r="BMA43" s="24"/>
      <c r="BMB43" s="36"/>
      <c r="BMC43" s="24"/>
      <c r="BMD43" s="26"/>
      <c r="BME43" s="26"/>
      <c r="BMF43" s="205"/>
      <c r="BMG43" s="24"/>
      <c r="BMH43" s="36"/>
      <c r="BMI43" s="24"/>
      <c r="BMJ43" s="26"/>
      <c r="BMK43" s="26"/>
      <c r="BML43" s="205"/>
      <c r="BMM43" s="205"/>
      <c r="BMN43" s="206"/>
      <c r="BMO43" s="205"/>
      <c r="BMP43" s="24"/>
      <c r="BMS43" s="207"/>
      <c r="BMT43" s="207"/>
      <c r="BMU43" s="208"/>
      <c r="BMV43" s="80"/>
      <c r="BMW43" s="209"/>
      <c r="BMX43" s="207"/>
      <c r="BMY43" s="207"/>
      <c r="BMZ43" s="77"/>
      <c r="BNA43" s="210"/>
      <c r="BNB43" s="207"/>
      <c r="BNC43" s="207"/>
      <c r="BND43" s="211"/>
      <c r="BNE43" s="26"/>
      <c r="BNF43" s="24"/>
      <c r="BNG43" s="36"/>
      <c r="BNH43" s="24"/>
      <c r="BNI43" s="26"/>
      <c r="BNJ43" s="26"/>
      <c r="BNK43" s="205"/>
      <c r="BNL43" s="24"/>
      <c r="BNM43" s="36"/>
      <c r="BNN43" s="24"/>
      <c r="BNO43" s="26"/>
      <c r="BNP43" s="26"/>
      <c r="BNQ43" s="205"/>
      <c r="BNR43" s="205"/>
      <c r="BNS43" s="206"/>
      <c r="BNT43" s="205"/>
      <c r="BNU43" s="24"/>
      <c r="BNX43" s="207"/>
      <c r="BNY43" s="207"/>
      <c r="BNZ43" s="208"/>
      <c r="BOA43" s="80"/>
      <c r="BOB43" s="209"/>
      <c r="BOC43" s="207"/>
      <c r="BOD43" s="207"/>
      <c r="BOE43" s="77"/>
      <c r="BOF43" s="210"/>
      <c r="BOG43" s="207"/>
      <c r="BOH43" s="207"/>
      <c r="BOI43" s="211"/>
      <c r="BOJ43" s="26"/>
      <c r="BOK43" s="24"/>
      <c r="BOL43" s="36"/>
      <c r="BOM43" s="24"/>
      <c r="BON43" s="26"/>
      <c r="BOO43" s="26"/>
      <c r="BOP43" s="205"/>
      <c r="BOQ43" s="24"/>
      <c r="BOR43" s="36"/>
      <c r="BOS43" s="24"/>
      <c r="BOT43" s="26"/>
      <c r="BOU43" s="26"/>
      <c r="BOV43" s="205"/>
      <c r="BOW43" s="205"/>
      <c r="BOX43" s="206"/>
      <c r="BOY43" s="205"/>
      <c r="BOZ43" s="24"/>
      <c r="BPC43" s="207"/>
      <c r="BPD43" s="207"/>
      <c r="BPE43" s="208"/>
      <c r="BPF43" s="80"/>
      <c r="BPG43" s="209"/>
      <c r="BPH43" s="207"/>
      <c r="BPI43" s="207"/>
      <c r="BPJ43" s="77"/>
      <c r="BPK43" s="210"/>
      <c r="BPL43" s="207"/>
      <c r="BPM43" s="207"/>
      <c r="BPN43" s="211"/>
      <c r="BPO43" s="26"/>
      <c r="BPP43" s="24"/>
      <c r="BPQ43" s="36"/>
      <c r="BPR43" s="24"/>
      <c r="BPS43" s="26"/>
      <c r="BPT43" s="26"/>
      <c r="BPU43" s="205"/>
      <c r="BPV43" s="24"/>
      <c r="BPW43" s="36"/>
      <c r="BPX43" s="24"/>
      <c r="BPY43" s="26"/>
      <c r="BPZ43" s="26"/>
      <c r="BQA43" s="205"/>
      <c r="BQB43" s="205"/>
      <c r="BQC43" s="206"/>
      <c r="BQD43" s="205"/>
      <c r="BQE43" s="24"/>
      <c r="BQH43" s="207"/>
      <c r="BQI43" s="207"/>
      <c r="BQJ43" s="208"/>
      <c r="BQK43" s="80"/>
      <c r="BQL43" s="209"/>
      <c r="BQM43" s="207"/>
      <c r="BQN43" s="207"/>
      <c r="BQO43" s="77"/>
      <c r="BQP43" s="210"/>
      <c r="BQQ43" s="207"/>
      <c r="BQR43" s="207"/>
      <c r="BQS43" s="211"/>
      <c r="BQT43" s="26"/>
      <c r="BQU43" s="24"/>
      <c r="BQV43" s="36"/>
      <c r="BQW43" s="24"/>
      <c r="BQX43" s="26"/>
      <c r="BQY43" s="26"/>
      <c r="BQZ43" s="205"/>
      <c r="BRA43" s="24"/>
      <c r="BRB43" s="36"/>
      <c r="BRC43" s="24"/>
      <c r="BRD43" s="26"/>
      <c r="BRE43" s="26"/>
      <c r="BRF43" s="205"/>
      <c r="BRG43" s="205"/>
      <c r="BRH43" s="206"/>
      <c r="BRI43" s="205"/>
      <c r="BRJ43" s="24"/>
      <c r="BRM43" s="207"/>
      <c r="BRN43" s="207"/>
      <c r="BRO43" s="208"/>
      <c r="BRP43" s="80"/>
      <c r="BRQ43" s="209"/>
      <c r="BRR43" s="207"/>
      <c r="BRS43" s="207"/>
      <c r="BRT43" s="77"/>
      <c r="BRU43" s="210"/>
      <c r="BRV43" s="207"/>
      <c r="BRW43" s="207"/>
      <c r="BRX43" s="211"/>
      <c r="BRY43" s="26"/>
      <c r="BRZ43" s="24"/>
      <c r="BSA43" s="36"/>
      <c r="BSB43" s="24"/>
      <c r="BSC43" s="26"/>
      <c r="BSD43" s="26"/>
      <c r="BSE43" s="205"/>
      <c r="BSF43" s="24"/>
      <c r="BSG43" s="36"/>
      <c r="BSH43" s="24"/>
      <c r="BSI43" s="26"/>
      <c r="BSJ43" s="26"/>
      <c r="BSK43" s="205"/>
      <c r="BSL43" s="205"/>
      <c r="BSM43" s="206"/>
      <c r="BSN43" s="205"/>
      <c r="BSO43" s="24"/>
      <c r="BSR43" s="207"/>
      <c r="BSS43" s="207"/>
      <c r="BST43" s="208"/>
      <c r="BSU43" s="80"/>
      <c r="BSV43" s="209"/>
      <c r="BSW43" s="207"/>
      <c r="BSX43" s="207"/>
      <c r="BSY43" s="77"/>
      <c r="BSZ43" s="210"/>
      <c r="BTA43" s="207"/>
      <c r="BTB43" s="207"/>
      <c r="BTC43" s="211"/>
      <c r="BTD43" s="26"/>
      <c r="BTE43" s="24"/>
      <c r="BTF43" s="36"/>
      <c r="BTG43" s="24"/>
      <c r="BTH43" s="26"/>
      <c r="BTI43" s="26"/>
      <c r="BTJ43" s="205"/>
      <c r="BTK43" s="24"/>
      <c r="BTL43" s="36"/>
      <c r="BTM43" s="24"/>
      <c r="BTN43" s="26"/>
      <c r="BTO43" s="26"/>
      <c r="BTP43" s="205"/>
      <c r="BTQ43" s="205"/>
      <c r="BTR43" s="206"/>
      <c r="BTS43" s="205"/>
      <c r="BTT43" s="24"/>
      <c r="BTW43" s="207"/>
      <c r="BTX43" s="207"/>
      <c r="BTY43" s="208"/>
      <c r="BTZ43" s="80"/>
      <c r="BUA43" s="209"/>
      <c r="BUB43" s="207"/>
      <c r="BUC43" s="207"/>
      <c r="BUD43" s="77"/>
      <c r="BUE43" s="210"/>
      <c r="BUF43" s="207"/>
      <c r="BUG43" s="207"/>
      <c r="BUH43" s="211"/>
      <c r="BUI43" s="26"/>
      <c r="BUJ43" s="24"/>
      <c r="BUK43" s="36"/>
      <c r="BUL43" s="24"/>
      <c r="BUM43" s="26"/>
      <c r="BUN43" s="26"/>
      <c r="BUO43" s="205"/>
      <c r="BUP43" s="24"/>
      <c r="BUQ43" s="36"/>
      <c r="BUR43" s="24"/>
      <c r="BUS43" s="26"/>
      <c r="BUT43" s="26"/>
      <c r="BUU43" s="205"/>
      <c r="BUV43" s="205"/>
      <c r="BUW43" s="206"/>
      <c r="BUX43" s="205"/>
      <c r="BUY43" s="24"/>
      <c r="BVB43" s="207"/>
      <c r="BVC43" s="207"/>
      <c r="BVD43" s="208"/>
      <c r="BVE43" s="80"/>
      <c r="BVF43" s="209"/>
      <c r="BVG43" s="207"/>
      <c r="BVH43" s="207"/>
      <c r="BVI43" s="77"/>
      <c r="BVJ43" s="210"/>
      <c r="BVK43" s="207"/>
      <c r="BVL43" s="207"/>
      <c r="BVM43" s="211"/>
      <c r="BVN43" s="26"/>
      <c r="BVO43" s="24"/>
      <c r="BVP43" s="36"/>
      <c r="BVQ43" s="24"/>
      <c r="BVR43" s="26"/>
      <c r="BVS43" s="26"/>
      <c r="BVT43" s="205"/>
      <c r="BVU43" s="24"/>
      <c r="BVV43" s="36"/>
      <c r="BVW43" s="24"/>
      <c r="BVX43" s="26"/>
      <c r="BVY43" s="26"/>
      <c r="BVZ43" s="205"/>
      <c r="BWA43" s="205"/>
      <c r="BWB43" s="206"/>
      <c r="BWC43" s="205"/>
      <c r="BWD43" s="24"/>
      <c r="BWG43" s="207"/>
      <c r="BWH43" s="207"/>
      <c r="BWI43" s="208"/>
      <c r="BWJ43" s="80"/>
      <c r="BWK43" s="209"/>
      <c r="BWL43" s="207"/>
      <c r="BWM43" s="207"/>
      <c r="BWN43" s="77"/>
      <c r="BWO43" s="210"/>
      <c r="BWP43" s="207"/>
      <c r="BWQ43" s="207"/>
      <c r="BWR43" s="211"/>
      <c r="BWS43" s="26"/>
      <c r="BWT43" s="24"/>
      <c r="BWU43" s="36"/>
      <c r="BWV43" s="24"/>
      <c r="BWW43" s="26"/>
      <c r="BWX43" s="26"/>
      <c r="BWY43" s="205"/>
      <c r="BWZ43" s="24"/>
      <c r="BXA43" s="36"/>
      <c r="BXB43" s="24"/>
      <c r="BXC43" s="26"/>
      <c r="BXD43" s="26"/>
      <c r="BXE43" s="205"/>
      <c r="BXF43" s="205"/>
      <c r="BXG43" s="206"/>
      <c r="BXH43" s="205"/>
      <c r="BXI43" s="24"/>
      <c r="BXL43" s="207"/>
      <c r="BXM43" s="207"/>
      <c r="BXN43" s="208"/>
      <c r="BXO43" s="80"/>
      <c r="BXP43" s="209"/>
      <c r="BXQ43" s="207"/>
      <c r="BXR43" s="207"/>
      <c r="BXS43" s="77"/>
      <c r="BXT43" s="210"/>
      <c r="BXU43" s="207"/>
      <c r="BXV43" s="207"/>
      <c r="BXW43" s="211"/>
      <c r="BXX43" s="26"/>
      <c r="BXY43" s="24"/>
      <c r="BXZ43" s="36"/>
      <c r="BYA43" s="24"/>
      <c r="BYB43" s="26"/>
      <c r="BYC43" s="26"/>
      <c r="BYD43" s="205"/>
      <c r="BYE43" s="24"/>
      <c r="BYF43" s="36"/>
      <c r="BYG43" s="24"/>
      <c r="BYH43" s="26"/>
      <c r="BYI43" s="26"/>
      <c r="BYJ43" s="205"/>
      <c r="BYK43" s="205"/>
      <c r="BYL43" s="206"/>
      <c r="BYM43" s="205"/>
      <c r="BYN43" s="24"/>
      <c r="BYQ43" s="207"/>
      <c r="BYR43" s="207"/>
      <c r="BYS43" s="208"/>
      <c r="BYT43" s="80"/>
      <c r="BYU43" s="209"/>
      <c r="BYV43" s="207"/>
      <c r="BYW43" s="207"/>
      <c r="BYX43" s="77"/>
      <c r="BYY43" s="210"/>
      <c r="BYZ43" s="207"/>
      <c r="BZA43" s="207"/>
      <c r="BZB43" s="211"/>
      <c r="BZC43" s="26"/>
      <c r="BZD43" s="24"/>
      <c r="BZE43" s="36"/>
      <c r="BZF43" s="24"/>
      <c r="BZG43" s="26"/>
      <c r="BZH43" s="26"/>
      <c r="BZI43" s="205"/>
      <c r="BZJ43" s="24"/>
      <c r="BZK43" s="36"/>
      <c r="BZL43" s="24"/>
      <c r="BZM43" s="26"/>
      <c r="BZN43" s="26"/>
      <c r="BZO43" s="205"/>
      <c r="BZP43" s="205"/>
      <c r="BZQ43" s="206"/>
      <c r="BZR43" s="205"/>
      <c r="BZS43" s="24"/>
      <c r="BZV43" s="207"/>
      <c r="BZW43" s="207"/>
      <c r="BZX43" s="208"/>
      <c r="BZY43" s="80"/>
      <c r="BZZ43" s="209"/>
      <c r="CAA43" s="207"/>
      <c r="CAB43" s="207"/>
      <c r="CAC43" s="77"/>
      <c r="CAD43" s="210"/>
      <c r="CAE43" s="207"/>
      <c r="CAF43" s="207"/>
      <c r="CAG43" s="211"/>
      <c r="CAH43" s="26"/>
      <c r="CAI43" s="24"/>
      <c r="CAJ43" s="36"/>
      <c r="CAK43" s="24"/>
      <c r="CAL43" s="26"/>
      <c r="CAM43" s="26"/>
      <c r="CAN43" s="205"/>
      <c r="CAO43" s="24"/>
      <c r="CAP43" s="36"/>
      <c r="CAQ43" s="24"/>
      <c r="CAR43" s="26"/>
      <c r="CAS43" s="26"/>
      <c r="CAT43" s="205"/>
      <c r="CAU43" s="205"/>
      <c r="CAV43" s="206"/>
      <c r="CAW43" s="205"/>
      <c r="CAX43" s="24"/>
      <c r="CBA43" s="207"/>
      <c r="CBB43" s="207"/>
      <c r="CBC43" s="208"/>
      <c r="CBD43" s="80"/>
      <c r="CBE43" s="209"/>
      <c r="CBF43" s="207"/>
      <c r="CBG43" s="207"/>
      <c r="CBH43" s="77"/>
      <c r="CBI43" s="210"/>
      <c r="CBJ43" s="207"/>
      <c r="CBK43" s="207"/>
      <c r="CBL43" s="211"/>
      <c r="CBM43" s="26"/>
      <c r="CBN43" s="24"/>
      <c r="CBO43" s="36"/>
      <c r="CBP43" s="24"/>
      <c r="CBQ43" s="26"/>
      <c r="CBR43" s="26"/>
      <c r="CBS43" s="205"/>
      <c r="CBT43" s="24"/>
      <c r="CBU43" s="36"/>
      <c r="CBV43" s="24"/>
      <c r="CBW43" s="26"/>
      <c r="CBX43" s="26"/>
      <c r="CBY43" s="205"/>
      <c r="CBZ43" s="205"/>
      <c r="CCA43" s="206"/>
      <c r="CCB43" s="205"/>
      <c r="CCC43" s="24"/>
      <c r="CCF43" s="207"/>
      <c r="CCG43" s="207"/>
      <c r="CCH43" s="208"/>
      <c r="CCI43" s="80"/>
      <c r="CCJ43" s="209"/>
      <c r="CCK43" s="207"/>
      <c r="CCL43" s="207"/>
      <c r="CCM43" s="77"/>
      <c r="CCN43" s="210"/>
      <c r="CCO43" s="207"/>
      <c r="CCP43" s="207"/>
      <c r="CCQ43" s="211"/>
      <c r="CCR43" s="26"/>
      <c r="CCS43" s="24"/>
      <c r="CCT43" s="36"/>
      <c r="CCU43" s="24"/>
      <c r="CCV43" s="26"/>
      <c r="CCW43" s="26"/>
      <c r="CCX43" s="205"/>
      <c r="CCY43" s="24"/>
      <c r="CCZ43" s="36"/>
      <c r="CDA43" s="24"/>
      <c r="CDB43" s="26"/>
      <c r="CDC43" s="26"/>
      <c r="CDD43" s="205"/>
      <c r="CDE43" s="205"/>
      <c r="CDF43" s="206"/>
      <c r="CDG43" s="205"/>
      <c r="CDH43" s="24"/>
      <c r="CDK43" s="207"/>
      <c r="CDL43" s="207"/>
      <c r="CDM43" s="208"/>
      <c r="CDN43" s="80"/>
      <c r="CDO43" s="209"/>
      <c r="CDP43" s="207"/>
      <c r="CDQ43" s="207"/>
      <c r="CDR43" s="77"/>
      <c r="CDS43" s="210"/>
      <c r="CDT43" s="207"/>
      <c r="CDU43" s="207"/>
      <c r="CDV43" s="211"/>
      <c r="CDW43" s="26"/>
      <c r="CDX43" s="24"/>
      <c r="CDY43" s="36"/>
      <c r="CDZ43" s="24"/>
      <c r="CEA43" s="26"/>
      <c r="CEB43" s="26"/>
      <c r="CEC43" s="205"/>
      <c r="CED43" s="24"/>
      <c r="CEE43" s="36"/>
      <c r="CEF43" s="24"/>
      <c r="CEG43" s="26"/>
      <c r="CEH43" s="26"/>
      <c r="CEI43" s="205"/>
      <c r="CEJ43" s="205"/>
      <c r="CEK43" s="206"/>
      <c r="CEL43" s="205"/>
      <c r="CEM43" s="24"/>
      <c r="CEP43" s="207"/>
      <c r="CEQ43" s="207"/>
      <c r="CER43" s="208"/>
      <c r="CES43" s="80"/>
      <c r="CET43" s="209"/>
      <c r="CEU43" s="207"/>
      <c r="CEV43" s="207"/>
      <c r="CEW43" s="77"/>
      <c r="CEX43" s="210"/>
      <c r="CEY43" s="207"/>
      <c r="CEZ43" s="207"/>
      <c r="CFA43" s="211"/>
      <c r="CFB43" s="26"/>
      <c r="CFC43" s="24"/>
      <c r="CFD43" s="36"/>
      <c r="CFE43" s="24"/>
      <c r="CFF43" s="26"/>
      <c r="CFG43" s="26"/>
      <c r="CFH43" s="205"/>
      <c r="CFI43" s="24"/>
      <c r="CFJ43" s="36"/>
      <c r="CFK43" s="24"/>
      <c r="CFL43" s="26"/>
      <c r="CFM43" s="26"/>
      <c r="CFN43" s="205"/>
      <c r="CFO43" s="205"/>
      <c r="CFP43" s="206"/>
      <c r="CFQ43" s="205"/>
      <c r="CFR43" s="24"/>
      <c r="CFU43" s="207"/>
      <c r="CFV43" s="207"/>
      <c r="CFW43" s="208"/>
      <c r="CFX43" s="80"/>
      <c r="CFY43" s="209"/>
      <c r="CFZ43" s="207"/>
      <c r="CGA43" s="207"/>
      <c r="CGB43" s="77"/>
      <c r="CGC43" s="210"/>
      <c r="CGD43" s="207"/>
      <c r="CGE43" s="207"/>
      <c r="CGF43" s="211"/>
      <c r="CGG43" s="26"/>
      <c r="CGH43" s="24"/>
      <c r="CGI43" s="36"/>
      <c r="CGJ43" s="24"/>
      <c r="CGK43" s="26"/>
      <c r="CGL43" s="26"/>
      <c r="CGM43" s="205"/>
      <c r="CGN43" s="24"/>
      <c r="CGO43" s="36"/>
      <c r="CGP43" s="24"/>
      <c r="CGQ43" s="26"/>
      <c r="CGR43" s="26"/>
      <c r="CGS43" s="205"/>
      <c r="CGT43" s="205"/>
      <c r="CGU43" s="206"/>
      <c r="CGV43" s="205"/>
      <c r="CGW43" s="24"/>
      <c r="CGZ43" s="207"/>
      <c r="CHA43" s="207"/>
      <c r="CHB43" s="208"/>
      <c r="CHC43" s="80"/>
      <c r="CHD43" s="209"/>
      <c r="CHE43" s="207"/>
      <c r="CHF43" s="207"/>
      <c r="CHG43" s="77"/>
      <c r="CHH43" s="210"/>
      <c r="CHI43" s="207"/>
      <c r="CHJ43" s="207"/>
      <c r="CHK43" s="211"/>
      <c r="CHL43" s="26"/>
      <c r="CHM43" s="24"/>
      <c r="CHN43" s="36"/>
      <c r="CHO43" s="24"/>
      <c r="CHP43" s="26"/>
      <c r="CHQ43" s="26"/>
      <c r="CHR43" s="205"/>
      <c r="CHS43" s="24"/>
      <c r="CHT43" s="36"/>
      <c r="CHU43" s="24"/>
      <c r="CHV43" s="26"/>
      <c r="CHW43" s="26"/>
      <c r="CHX43" s="205"/>
      <c r="CHY43" s="205"/>
      <c r="CHZ43" s="206"/>
      <c r="CIA43" s="205"/>
      <c r="CIB43" s="24"/>
      <c r="CIE43" s="207"/>
      <c r="CIF43" s="207"/>
      <c r="CIG43" s="208"/>
      <c r="CIH43" s="80"/>
      <c r="CII43" s="209"/>
      <c r="CIJ43" s="207"/>
      <c r="CIK43" s="207"/>
      <c r="CIL43" s="77"/>
      <c r="CIM43" s="210"/>
      <c r="CIN43" s="207"/>
      <c r="CIO43" s="207"/>
      <c r="CIP43" s="211"/>
      <c r="CIQ43" s="26"/>
      <c r="CIR43" s="24"/>
      <c r="CIS43" s="36"/>
      <c r="CIT43" s="24"/>
      <c r="CIU43" s="26"/>
      <c r="CIV43" s="26"/>
      <c r="CIW43" s="205"/>
      <c r="CIX43" s="24"/>
      <c r="CIY43" s="36"/>
      <c r="CIZ43" s="24"/>
      <c r="CJA43" s="26"/>
      <c r="CJB43" s="26"/>
      <c r="CJC43" s="205"/>
      <c r="CJD43" s="205"/>
      <c r="CJE43" s="206"/>
      <c r="CJF43" s="205"/>
      <c r="CJG43" s="24"/>
      <c r="CJJ43" s="207"/>
      <c r="CJK43" s="207"/>
      <c r="CJL43" s="208"/>
      <c r="CJM43" s="80"/>
      <c r="CJN43" s="209"/>
      <c r="CJO43" s="207"/>
      <c r="CJP43" s="207"/>
      <c r="CJQ43" s="77"/>
      <c r="CJR43" s="210"/>
      <c r="CJS43" s="207"/>
      <c r="CJT43" s="207"/>
      <c r="CJU43" s="211"/>
      <c r="CJV43" s="26"/>
      <c r="CJW43" s="24"/>
      <c r="CJX43" s="36"/>
      <c r="CJY43" s="24"/>
      <c r="CJZ43" s="26"/>
      <c r="CKA43" s="26"/>
      <c r="CKB43" s="205"/>
      <c r="CKC43" s="24"/>
      <c r="CKD43" s="36"/>
      <c r="CKE43" s="24"/>
      <c r="CKF43" s="26"/>
      <c r="CKG43" s="26"/>
      <c r="CKH43" s="205"/>
      <c r="CKI43" s="205"/>
      <c r="CKJ43" s="206"/>
      <c r="CKK43" s="205"/>
      <c r="CKL43" s="24"/>
      <c r="CKO43" s="207"/>
      <c r="CKP43" s="207"/>
      <c r="CKQ43" s="208"/>
      <c r="CKR43" s="80"/>
      <c r="CKS43" s="209"/>
      <c r="CKT43" s="207"/>
      <c r="CKU43" s="207"/>
      <c r="CKV43" s="77"/>
      <c r="CKW43" s="210"/>
      <c r="CKX43" s="207"/>
      <c r="CKY43" s="207"/>
      <c r="CKZ43" s="211"/>
      <c r="CLA43" s="26"/>
      <c r="CLB43" s="24"/>
      <c r="CLC43" s="36"/>
      <c r="CLD43" s="24"/>
      <c r="CLE43" s="26"/>
      <c r="CLF43" s="26"/>
      <c r="CLG43" s="205"/>
      <c r="CLH43" s="24"/>
      <c r="CLI43" s="36"/>
      <c r="CLJ43" s="24"/>
      <c r="CLK43" s="26"/>
      <c r="CLL43" s="26"/>
      <c r="CLM43" s="205"/>
      <c r="CLN43" s="205"/>
      <c r="CLO43" s="206"/>
      <c r="CLP43" s="205"/>
      <c r="CLQ43" s="24"/>
      <c r="CLT43" s="207"/>
      <c r="CLU43" s="207"/>
      <c r="CLV43" s="208"/>
      <c r="CLW43" s="80"/>
      <c r="CLX43" s="209"/>
      <c r="CLY43" s="207"/>
      <c r="CLZ43" s="207"/>
      <c r="CMA43" s="77"/>
      <c r="CMB43" s="210"/>
      <c r="CMC43" s="207"/>
      <c r="CMD43" s="207"/>
      <c r="CME43" s="211"/>
      <c r="CMF43" s="26"/>
      <c r="CMG43" s="24"/>
      <c r="CMH43" s="36"/>
      <c r="CMI43" s="24"/>
      <c r="CMJ43" s="26"/>
      <c r="CMK43" s="26"/>
      <c r="CML43" s="205"/>
      <c r="CMM43" s="24"/>
      <c r="CMN43" s="36"/>
      <c r="CMO43" s="24"/>
      <c r="CMP43" s="26"/>
      <c r="CMQ43" s="26"/>
      <c r="CMR43" s="205"/>
      <c r="CMS43" s="205"/>
      <c r="CMT43" s="206"/>
      <c r="CMU43" s="205"/>
      <c r="CMV43" s="24"/>
      <c r="CMY43" s="207"/>
      <c r="CMZ43" s="207"/>
      <c r="CNA43" s="208"/>
      <c r="CNB43" s="80"/>
      <c r="CNC43" s="209"/>
      <c r="CND43" s="207"/>
      <c r="CNE43" s="207"/>
      <c r="CNF43" s="77"/>
      <c r="CNG43" s="210"/>
      <c r="CNH43" s="207"/>
      <c r="CNI43" s="207"/>
      <c r="CNJ43" s="211"/>
      <c r="CNK43" s="26"/>
      <c r="CNL43" s="24"/>
      <c r="CNM43" s="36"/>
      <c r="CNN43" s="24"/>
      <c r="CNO43" s="26"/>
      <c r="CNP43" s="26"/>
      <c r="CNQ43" s="205"/>
      <c r="CNR43" s="24"/>
      <c r="CNS43" s="36"/>
      <c r="CNT43" s="24"/>
      <c r="CNU43" s="26"/>
      <c r="CNV43" s="26"/>
      <c r="CNW43" s="205"/>
      <c r="CNX43" s="205"/>
      <c r="CNY43" s="206"/>
      <c r="CNZ43" s="205"/>
      <c r="COA43" s="24"/>
      <c r="COD43" s="207"/>
      <c r="COE43" s="207"/>
      <c r="COF43" s="208"/>
      <c r="COG43" s="80"/>
      <c r="COH43" s="209"/>
      <c r="COI43" s="207"/>
      <c r="COJ43" s="207"/>
      <c r="COK43" s="77"/>
      <c r="COL43" s="210"/>
      <c r="COM43" s="207"/>
      <c r="CON43" s="207"/>
      <c r="COO43" s="211"/>
      <c r="COP43" s="26"/>
      <c r="COQ43" s="24"/>
      <c r="COR43" s="36"/>
      <c r="COS43" s="24"/>
      <c r="COT43" s="26"/>
      <c r="COU43" s="26"/>
      <c r="COV43" s="205"/>
      <c r="COW43" s="24"/>
      <c r="COX43" s="36"/>
      <c r="COY43" s="24"/>
      <c r="COZ43" s="26"/>
      <c r="CPA43" s="26"/>
      <c r="CPB43" s="205"/>
      <c r="CPC43" s="205"/>
      <c r="CPD43" s="206"/>
      <c r="CPE43" s="205"/>
      <c r="CPF43" s="24"/>
      <c r="CPI43" s="207"/>
      <c r="CPJ43" s="207"/>
      <c r="CPK43" s="208"/>
      <c r="CPL43" s="80"/>
      <c r="CPM43" s="209"/>
      <c r="CPN43" s="207"/>
      <c r="CPO43" s="207"/>
      <c r="CPP43" s="77"/>
      <c r="CPQ43" s="210"/>
      <c r="CPR43" s="207"/>
      <c r="CPS43" s="207"/>
      <c r="CPT43" s="211"/>
      <c r="CPU43" s="26"/>
      <c r="CPV43" s="24"/>
      <c r="CPW43" s="36"/>
      <c r="CPX43" s="24"/>
      <c r="CPY43" s="26"/>
      <c r="CPZ43" s="26"/>
      <c r="CQA43" s="205"/>
      <c r="CQB43" s="24"/>
      <c r="CQC43" s="36"/>
      <c r="CQD43" s="24"/>
      <c r="CQE43" s="26"/>
      <c r="CQF43" s="26"/>
      <c r="CQG43" s="205"/>
      <c r="CQH43" s="205"/>
      <c r="CQI43" s="206"/>
      <c r="CQJ43" s="205"/>
      <c r="CQK43" s="24"/>
      <c r="CQN43" s="207"/>
      <c r="CQO43" s="207"/>
      <c r="CQP43" s="208"/>
      <c r="CQQ43" s="80"/>
      <c r="CQR43" s="209"/>
      <c r="CQS43" s="207"/>
      <c r="CQT43" s="207"/>
      <c r="CQU43" s="77"/>
      <c r="CQV43" s="210"/>
      <c r="CQW43" s="207"/>
      <c r="CQX43" s="207"/>
      <c r="CQY43" s="211"/>
      <c r="CQZ43" s="26"/>
      <c r="CRA43" s="24"/>
      <c r="CRB43" s="36"/>
      <c r="CRC43" s="24"/>
      <c r="CRD43" s="26"/>
      <c r="CRE43" s="26"/>
      <c r="CRF43" s="205"/>
      <c r="CRG43" s="24"/>
      <c r="CRH43" s="36"/>
      <c r="CRI43" s="24"/>
      <c r="CRJ43" s="26"/>
      <c r="CRK43" s="26"/>
      <c r="CRL43" s="205"/>
      <c r="CRM43" s="205"/>
      <c r="CRN43" s="206"/>
      <c r="CRO43" s="205"/>
      <c r="CRP43" s="24"/>
      <c r="CRS43" s="207"/>
      <c r="CRT43" s="207"/>
      <c r="CRU43" s="208"/>
      <c r="CRV43" s="80"/>
      <c r="CRW43" s="209"/>
      <c r="CRX43" s="207"/>
      <c r="CRY43" s="207"/>
      <c r="CRZ43" s="77"/>
      <c r="CSA43" s="210"/>
      <c r="CSB43" s="207"/>
      <c r="CSC43" s="207"/>
      <c r="CSD43" s="211"/>
      <c r="CSE43" s="26"/>
      <c r="CSF43" s="24"/>
      <c r="CSG43" s="36"/>
      <c r="CSH43" s="24"/>
      <c r="CSI43" s="26"/>
      <c r="CSJ43" s="26"/>
      <c r="CSK43" s="205"/>
      <c r="CSL43" s="24"/>
      <c r="CSM43" s="36"/>
      <c r="CSN43" s="24"/>
      <c r="CSO43" s="26"/>
      <c r="CSP43" s="26"/>
      <c r="CSQ43" s="205"/>
      <c r="CSR43" s="205"/>
      <c r="CSS43" s="206"/>
      <c r="CST43" s="205"/>
      <c r="CSU43" s="24"/>
      <c r="CSX43" s="207"/>
      <c r="CSY43" s="207"/>
      <c r="CSZ43" s="208"/>
      <c r="CTA43" s="80"/>
      <c r="CTB43" s="209"/>
      <c r="CTC43" s="207"/>
      <c r="CTD43" s="207"/>
      <c r="CTE43" s="77"/>
      <c r="CTF43" s="210"/>
      <c r="CTG43" s="207"/>
      <c r="CTH43" s="207"/>
      <c r="CTI43" s="211"/>
      <c r="CTJ43" s="26"/>
      <c r="CTK43" s="24"/>
      <c r="CTL43" s="36"/>
      <c r="CTM43" s="24"/>
      <c r="CTN43" s="26"/>
      <c r="CTO43" s="26"/>
      <c r="CTP43" s="205"/>
      <c r="CTQ43" s="24"/>
      <c r="CTR43" s="36"/>
      <c r="CTS43" s="24"/>
      <c r="CTT43" s="26"/>
      <c r="CTU43" s="26"/>
      <c r="CTV43" s="205"/>
      <c r="CTW43" s="205"/>
      <c r="CTX43" s="206"/>
      <c r="CTY43" s="205"/>
      <c r="CTZ43" s="24"/>
      <c r="CUC43" s="207"/>
      <c r="CUD43" s="207"/>
      <c r="CUE43" s="208"/>
      <c r="CUF43" s="80"/>
      <c r="CUG43" s="209"/>
      <c r="CUH43" s="207"/>
      <c r="CUI43" s="207"/>
      <c r="CUJ43" s="77"/>
      <c r="CUK43" s="210"/>
      <c r="CUL43" s="207"/>
      <c r="CUM43" s="207"/>
      <c r="CUN43" s="211"/>
      <c r="CUO43" s="26"/>
      <c r="CUP43" s="24"/>
      <c r="CUQ43" s="36"/>
      <c r="CUR43" s="24"/>
      <c r="CUS43" s="26"/>
      <c r="CUT43" s="26"/>
      <c r="CUU43" s="205"/>
      <c r="CUV43" s="24"/>
      <c r="CUW43" s="36"/>
      <c r="CUX43" s="24"/>
      <c r="CUY43" s="26"/>
      <c r="CUZ43" s="26"/>
      <c r="CVA43" s="205"/>
      <c r="CVB43" s="205"/>
      <c r="CVC43" s="206"/>
      <c r="CVD43" s="205"/>
      <c r="CVE43" s="24"/>
      <c r="CVH43" s="207"/>
      <c r="CVI43" s="207"/>
      <c r="CVJ43" s="208"/>
      <c r="CVK43" s="80"/>
      <c r="CVL43" s="209"/>
      <c r="CVM43" s="207"/>
      <c r="CVN43" s="207"/>
      <c r="CVO43" s="77"/>
      <c r="CVP43" s="210"/>
      <c r="CVQ43" s="207"/>
      <c r="CVR43" s="207"/>
      <c r="CVS43" s="211"/>
      <c r="CVT43" s="26"/>
      <c r="CVU43" s="24"/>
      <c r="CVV43" s="36"/>
      <c r="CVW43" s="24"/>
      <c r="CVX43" s="26"/>
      <c r="CVY43" s="26"/>
      <c r="CVZ43" s="205"/>
      <c r="CWA43" s="24"/>
      <c r="CWB43" s="36"/>
      <c r="CWC43" s="24"/>
      <c r="CWD43" s="26"/>
      <c r="CWE43" s="26"/>
      <c r="CWF43" s="205"/>
      <c r="CWG43" s="205"/>
      <c r="CWH43" s="206"/>
      <c r="CWI43" s="205"/>
      <c r="CWJ43" s="24"/>
      <c r="CWM43" s="207"/>
      <c r="CWN43" s="207"/>
      <c r="CWO43" s="208"/>
      <c r="CWP43" s="80"/>
      <c r="CWQ43" s="209"/>
      <c r="CWR43" s="207"/>
      <c r="CWS43" s="207"/>
      <c r="CWT43" s="77"/>
      <c r="CWU43" s="210"/>
      <c r="CWV43" s="207"/>
      <c r="CWW43" s="207"/>
      <c r="CWX43" s="211"/>
      <c r="CWY43" s="26"/>
      <c r="CWZ43" s="24"/>
      <c r="CXA43" s="36"/>
      <c r="CXB43" s="24"/>
      <c r="CXC43" s="26"/>
      <c r="CXD43" s="26"/>
      <c r="CXE43" s="205"/>
      <c r="CXF43" s="24"/>
      <c r="CXG43" s="36"/>
      <c r="CXH43" s="24"/>
      <c r="CXI43" s="26"/>
      <c r="CXJ43" s="26"/>
      <c r="CXK43" s="205"/>
      <c r="CXL43" s="205"/>
      <c r="CXM43" s="206"/>
      <c r="CXN43" s="205"/>
      <c r="CXO43" s="24"/>
      <c r="CXR43" s="207"/>
      <c r="CXS43" s="207"/>
      <c r="CXT43" s="208"/>
      <c r="CXU43" s="80"/>
      <c r="CXV43" s="209"/>
      <c r="CXW43" s="207"/>
      <c r="CXX43" s="207"/>
      <c r="CXY43" s="77"/>
      <c r="CXZ43" s="210"/>
      <c r="CYA43" s="207"/>
      <c r="CYB43" s="207"/>
      <c r="CYC43" s="211"/>
      <c r="CYD43" s="26"/>
      <c r="CYE43" s="24"/>
      <c r="CYF43" s="36"/>
      <c r="CYG43" s="24"/>
      <c r="CYH43" s="26"/>
      <c r="CYI43" s="26"/>
      <c r="CYJ43" s="205"/>
      <c r="CYK43" s="24"/>
      <c r="CYL43" s="36"/>
      <c r="CYM43" s="24"/>
      <c r="CYN43" s="26"/>
      <c r="CYO43" s="26"/>
      <c r="CYP43" s="205"/>
      <c r="CYQ43" s="205"/>
      <c r="CYR43" s="206"/>
      <c r="CYS43" s="205"/>
      <c r="CYT43" s="24"/>
      <c r="CYW43" s="207"/>
      <c r="CYX43" s="207"/>
      <c r="CYY43" s="208"/>
      <c r="CYZ43" s="80"/>
      <c r="CZA43" s="209"/>
      <c r="CZB43" s="207"/>
      <c r="CZC43" s="207"/>
      <c r="CZD43" s="77"/>
      <c r="CZE43" s="210"/>
      <c r="CZF43" s="207"/>
      <c r="CZG43" s="207"/>
      <c r="CZH43" s="211"/>
      <c r="CZI43" s="26"/>
      <c r="CZJ43" s="24"/>
      <c r="CZK43" s="36"/>
      <c r="CZL43" s="24"/>
      <c r="CZM43" s="26"/>
      <c r="CZN43" s="26"/>
      <c r="CZO43" s="205"/>
      <c r="CZP43" s="24"/>
      <c r="CZQ43" s="36"/>
      <c r="CZR43" s="24"/>
      <c r="CZS43" s="26"/>
      <c r="CZT43" s="26"/>
      <c r="CZU43" s="205"/>
      <c r="CZV43" s="205"/>
      <c r="CZW43" s="206"/>
      <c r="CZX43" s="205"/>
      <c r="CZY43" s="24"/>
      <c r="DAB43" s="207"/>
      <c r="DAC43" s="207"/>
      <c r="DAD43" s="208"/>
      <c r="DAE43" s="80"/>
      <c r="DAF43" s="209"/>
      <c r="DAG43" s="207"/>
      <c r="DAH43" s="207"/>
      <c r="DAI43" s="77"/>
      <c r="DAJ43" s="210"/>
      <c r="DAK43" s="207"/>
      <c r="DAL43" s="207"/>
      <c r="DAM43" s="211"/>
      <c r="DAN43" s="26"/>
      <c r="DAO43" s="24"/>
      <c r="DAP43" s="36"/>
      <c r="DAQ43" s="24"/>
      <c r="DAR43" s="26"/>
      <c r="DAS43" s="26"/>
      <c r="DAT43" s="205"/>
      <c r="DAU43" s="24"/>
      <c r="DAV43" s="36"/>
      <c r="DAW43" s="24"/>
      <c r="DAX43" s="26"/>
      <c r="DAY43" s="26"/>
      <c r="DAZ43" s="205"/>
      <c r="DBA43" s="205"/>
      <c r="DBB43" s="206"/>
      <c r="DBC43" s="205"/>
      <c r="DBD43" s="24"/>
      <c r="DBG43" s="207"/>
      <c r="DBH43" s="207"/>
      <c r="DBI43" s="208"/>
      <c r="DBJ43" s="80"/>
      <c r="DBK43" s="209"/>
      <c r="DBL43" s="207"/>
      <c r="DBM43" s="207"/>
      <c r="DBN43" s="77"/>
      <c r="DBO43" s="210"/>
      <c r="DBP43" s="207"/>
      <c r="DBQ43" s="207"/>
      <c r="DBR43" s="211"/>
      <c r="DBS43" s="26"/>
      <c r="DBT43" s="24"/>
      <c r="DBU43" s="36"/>
      <c r="DBV43" s="24"/>
      <c r="DBW43" s="26"/>
      <c r="DBX43" s="26"/>
      <c r="DBY43" s="205"/>
      <c r="DBZ43" s="24"/>
      <c r="DCA43" s="36"/>
      <c r="DCB43" s="24"/>
      <c r="DCC43" s="26"/>
      <c r="DCD43" s="26"/>
      <c r="DCE43" s="205"/>
      <c r="DCF43" s="205"/>
      <c r="DCG43" s="206"/>
      <c r="DCH43" s="205"/>
      <c r="DCI43" s="24"/>
      <c r="DCL43" s="207"/>
      <c r="DCM43" s="207"/>
      <c r="DCN43" s="208"/>
      <c r="DCO43" s="80"/>
      <c r="DCP43" s="209"/>
      <c r="DCQ43" s="207"/>
      <c r="DCR43" s="207"/>
      <c r="DCS43" s="77"/>
      <c r="DCT43" s="210"/>
      <c r="DCU43" s="207"/>
      <c r="DCV43" s="207"/>
      <c r="DCW43" s="211"/>
      <c r="DCX43" s="26"/>
      <c r="DCY43" s="24"/>
      <c r="DCZ43" s="36"/>
      <c r="DDA43" s="24"/>
      <c r="DDB43" s="26"/>
      <c r="DDC43" s="26"/>
      <c r="DDD43" s="205"/>
      <c r="DDE43" s="24"/>
      <c r="DDF43" s="36"/>
      <c r="DDG43" s="24"/>
      <c r="DDH43" s="26"/>
      <c r="DDI43" s="26"/>
      <c r="DDJ43" s="205"/>
      <c r="DDK43" s="205"/>
      <c r="DDL43" s="206"/>
      <c r="DDM43" s="205"/>
      <c r="DDN43" s="24"/>
      <c r="DDQ43" s="207"/>
      <c r="DDR43" s="207"/>
      <c r="DDS43" s="208"/>
      <c r="DDT43" s="80"/>
      <c r="DDU43" s="209"/>
      <c r="DDV43" s="207"/>
      <c r="DDW43" s="207"/>
      <c r="DDX43" s="77"/>
      <c r="DDY43" s="210"/>
      <c r="DDZ43" s="207"/>
      <c r="DEA43" s="207"/>
      <c r="DEB43" s="211"/>
      <c r="DEC43" s="26"/>
      <c r="DED43" s="24"/>
      <c r="DEE43" s="36"/>
      <c r="DEF43" s="24"/>
      <c r="DEG43" s="26"/>
      <c r="DEH43" s="26"/>
      <c r="DEI43" s="205"/>
      <c r="DEJ43" s="24"/>
      <c r="DEK43" s="36"/>
      <c r="DEL43" s="24"/>
      <c r="DEM43" s="26"/>
      <c r="DEN43" s="26"/>
      <c r="DEO43" s="205"/>
      <c r="DEP43" s="205"/>
      <c r="DEQ43" s="206"/>
      <c r="DER43" s="205"/>
      <c r="DES43" s="24"/>
      <c r="DEV43" s="207"/>
      <c r="DEW43" s="207"/>
      <c r="DEX43" s="208"/>
      <c r="DEY43" s="80"/>
      <c r="DEZ43" s="209"/>
      <c r="DFA43" s="207"/>
      <c r="DFB43" s="207"/>
      <c r="DFC43" s="77"/>
      <c r="DFD43" s="210"/>
      <c r="DFE43" s="207"/>
      <c r="DFF43" s="207"/>
      <c r="DFG43" s="211"/>
      <c r="DFH43" s="26"/>
      <c r="DFI43" s="24"/>
      <c r="DFJ43" s="36"/>
      <c r="DFK43" s="24"/>
      <c r="DFL43" s="26"/>
      <c r="DFM43" s="26"/>
      <c r="DFN43" s="205"/>
      <c r="DFO43" s="24"/>
      <c r="DFP43" s="36"/>
      <c r="DFQ43" s="24"/>
      <c r="DFR43" s="26"/>
      <c r="DFS43" s="26"/>
      <c r="DFT43" s="205"/>
      <c r="DFU43" s="205"/>
      <c r="DFV43" s="206"/>
      <c r="DFW43" s="205"/>
      <c r="DFX43" s="24"/>
      <c r="DGA43" s="207"/>
      <c r="DGB43" s="207"/>
      <c r="DGC43" s="208"/>
      <c r="DGD43" s="80"/>
      <c r="DGE43" s="209"/>
      <c r="DGF43" s="207"/>
      <c r="DGG43" s="207"/>
      <c r="DGH43" s="77"/>
      <c r="DGI43" s="210"/>
      <c r="DGJ43" s="207"/>
      <c r="DGK43" s="207"/>
      <c r="DGL43" s="211"/>
      <c r="DGM43" s="26"/>
      <c r="DGN43" s="24"/>
      <c r="DGO43" s="36"/>
      <c r="DGP43" s="24"/>
      <c r="DGQ43" s="26"/>
      <c r="DGR43" s="26"/>
      <c r="DGS43" s="205"/>
      <c r="DGT43" s="24"/>
      <c r="DGU43" s="36"/>
      <c r="DGV43" s="24"/>
      <c r="DGW43" s="26"/>
      <c r="DGX43" s="26"/>
      <c r="DGY43" s="205"/>
      <c r="DGZ43" s="205"/>
      <c r="DHA43" s="206"/>
      <c r="DHB43" s="205"/>
      <c r="DHC43" s="24"/>
      <c r="DHF43" s="207"/>
      <c r="DHG43" s="207"/>
      <c r="DHH43" s="208"/>
      <c r="DHI43" s="80"/>
      <c r="DHJ43" s="209"/>
      <c r="DHK43" s="207"/>
      <c r="DHL43" s="207"/>
      <c r="DHM43" s="77"/>
      <c r="DHN43" s="210"/>
      <c r="DHO43" s="207"/>
      <c r="DHP43" s="207"/>
      <c r="DHQ43" s="211"/>
      <c r="DHR43" s="26"/>
      <c r="DHS43" s="24"/>
      <c r="DHT43" s="36"/>
      <c r="DHU43" s="24"/>
      <c r="DHV43" s="26"/>
      <c r="DHW43" s="26"/>
      <c r="DHX43" s="205"/>
      <c r="DHY43" s="24"/>
      <c r="DHZ43" s="36"/>
      <c r="DIA43" s="24"/>
      <c r="DIB43" s="26"/>
      <c r="DIC43" s="26"/>
      <c r="DID43" s="205"/>
      <c r="DIE43" s="205"/>
      <c r="DIF43" s="206"/>
      <c r="DIG43" s="205"/>
      <c r="DIH43" s="24"/>
      <c r="DIK43" s="207"/>
      <c r="DIL43" s="207"/>
      <c r="DIM43" s="208"/>
      <c r="DIN43" s="80"/>
      <c r="DIO43" s="209"/>
      <c r="DIP43" s="207"/>
      <c r="DIQ43" s="207"/>
      <c r="DIR43" s="77"/>
      <c r="DIS43" s="210"/>
      <c r="DIT43" s="207"/>
      <c r="DIU43" s="207"/>
      <c r="DIV43" s="211"/>
      <c r="DIW43" s="26"/>
      <c r="DIX43" s="24"/>
      <c r="DIY43" s="36"/>
      <c r="DIZ43" s="24"/>
      <c r="DJA43" s="26"/>
      <c r="DJB43" s="26"/>
      <c r="DJC43" s="205"/>
      <c r="DJD43" s="24"/>
      <c r="DJE43" s="36"/>
      <c r="DJF43" s="24"/>
      <c r="DJG43" s="26"/>
      <c r="DJH43" s="26"/>
      <c r="DJI43" s="205"/>
      <c r="DJJ43" s="205"/>
      <c r="DJK43" s="206"/>
      <c r="DJL43" s="205"/>
      <c r="DJM43" s="24"/>
      <c r="DJP43" s="207"/>
      <c r="DJQ43" s="207"/>
      <c r="DJR43" s="208"/>
      <c r="DJS43" s="80"/>
      <c r="DJT43" s="209"/>
      <c r="DJU43" s="207"/>
      <c r="DJV43" s="207"/>
      <c r="DJW43" s="77"/>
      <c r="DJX43" s="210"/>
      <c r="DJY43" s="207"/>
      <c r="DJZ43" s="207"/>
      <c r="DKA43" s="211"/>
      <c r="DKB43" s="26"/>
      <c r="DKC43" s="24"/>
      <c r="DKD43" s="36"/>
      <c r="DKE43" s="24"/>
      <c r="DKF43" s="26"/>
      <c r="DKG43" s="26"/>
      <c r="DKH43" s="205"/>
      <c r="DKI43" s="24"/>
      <c r="DKJ43" s="36"/>
      <c r="DKK43" s="24"/>
      <c r="DKL43" s="26"/>
      <c r="DKM43" s="26"/>
      <c r="DKN43" s="205"/>
      <c r="DKO43" s="205"/>
      <c r="DKP43" s="206"/>
      <c r="DKQ43" s="205"/>
      <c r="DKR43" s="24"/>
      <c r="DKU43" s="207"/>
      <c r="DKV43" s="207"/>
      <c r="DKW43" s="208"/>
      <c r="DKX43" s="80"/>
      <c r="DKY43" s="209"/>
      <c r="DKZ43" s="207"/>
      <c r="DLA43" s="207"/>
      <c r="DLB43" s="77"/>
      <c r="DLC43" s="210"/>
      <c r="DLD43" s="207"/>
      <c r="DLE43" s="207"/>
      <c r="DLF43" s="211"/>
      <c r="DLG43" s="26"/>
      <c r="DLH43" s="24"/>
      <c r="DLI43" s="36"/>
      <c r="DLJ43" s="24"/>
      <c r="DLK43" s="26"/>
      <c r="DLL43" s="26"/>
      <c r="DLM43" s="205"/>
      <c r="DLN43" s="24"/>
      <c r="DLO43" s="36"/>
      <c r="DLP43" s="24"/>
      <c r="DLQ43" s="26"/>
      <c r="DLR43" s="26"/>
      <c r="DLS43" s="205"/>
      <c r="DLT43" s="205"/>
      <c r="DLU43" s="206"/>
      <c r="DLV43" s="205"/>
      <c r="DLW43" s="24"/>
      <c r="DLZ43" s="207"/>
      <c r="DMA43" s="207"/>
      <c r="DMB43" s="208"/>
      <c r="DMC43" s="80"/>
      <c r="DMD43" s="209"/>
      <c r="DME43" s="207"/>
      <c r="DMF43" s="207"/>
      <c r="DMG43" s="77"/>
      <c r="DMH43" s="210"/>
      <c r="DMI43" s="207"/>
      <c r="DMJ43" s="207"/>
      <c r="DMK43" s="211"/>
      <c r="DML43" s="26"/>
      <c r="DMM43" s="24"/>
      <c r="DMN43" s="36"/>
      <c r="DMO43" s="24"/>
      <c r="DMP43" s="26"/>
      <c r="DMQ43" s="26"/>
      <c r="DMR43" s="205"/>
      <c r="DMS43" s="24"/>
      <c r="DMT43" s="36"/>
      <c r="DMU43" s="24"/>
      <c r="DMV43" s="26"/>
      <c r="DMW43" s="26"/>
      <c r="DMX43" s="205"/>
      <c r="DMY43" s="205"/>
      <c r="DMZ43" s="206"/>
      <c r="DNA43" s="205"/>
      <c r="DNB43" s="24"/>
      <c r="DNE43" s="207"/>
      <c r="DNF43" s="207"/>
      <c r="DNG43" s="208"/>
      <c r="DNH43" s="80"/>
      <c r="DNI43" s="209"/>
      <c r="DNJ43" s="207"/>
      <c r="DNK43" s="207"/>
      <c r="DNL43" s="77"/>
      <c r="DNM43" s="210"/>
      <c r="DNN43" s="207"/>
      <c r="DNO43" s="207"/>
      <c r="DNP43" s="211"/>
      <c r="DNQ43" s="26"/>
      <c r="DNR43" s="24"/>
      <c r="DNS43" s="36"/>
      <c r="DNT43" s="24"/>
      <c r="DNU43" s="26"/>
      <c r="DNV43" s="26"/>
      <c r="DNW43" s="205"/>
      <c r="DNX43" s="24"/>
      <c r="DNY43" s="36"/>
      <c r="DNZ43" s="24"/>
      <c r="DOA43" s="26"/>
      <c r="DOB43" s="26"/>
      <c r="DOC43" s="205"/>
      <c r="DOD43" s="205"/>
      <c r="DOE43" s="206"/>
      <c r="DOF43" s="205"/>
      <c r="DOG43" s="24"/>
      <c r="DOJ43" s="207"/>
      <c r="DOK43" s="207"/>
      <c r="DOL43" s="208"/>
      <c r="DOM43" s="80"/>
      <c r="DON43" s="209"/>
      <c r="DOO43" s="207"/>
      <c r="DOP43" s="207"/>
      <c r="DOQ43" s="77"/>
      <c r="DOR43" s="210"/>
      <c r="DOS43" s="207"/>
      <c r="DOT43" s="207"/>
      <c r="DOU43" s="211"/>
      <c r="DOV43" s="26"/>
      <c r="DOW43" s="24"/>
      <c r="DOX43" s="36"/>
      <c r="DOY43" s="24"/>
      <c r="DOZ43" s="26"/>
      <c r="DPA43" s="26"/>
      <c r="DPB43" s="205"/>
      <c r="DPC43" s="24"/>
      <c r="DPD43" s="36"/>
      <c r="DPE43" s="24"/>
      <c r="DPF43" s="26"/>
      <c r="DPG43" s="26"/>
      <c r="DPH43" s="205"/>
      <c r="DPI43" s="205"/>
      <c r="DPJ43" s="206"/>
      <c r="DPK43" s="205"/>
      <c r="DPL43" s="24"/>
      <c r="DPO43" s="207"/>
      <c r="DPP43" s="207"/>
      <c r="DPQ43" s="208"/>
      <c r="DPR43" s="80"/>
      <c r="DPS43" s="209"/>
      <c r="DPT43" s="207"/>
      <c r="DPU43" s="207"/>
      <c r="DPV43" s="77"/>
      <c r="DPW43" s="210"/>
      <c r="DPX43" s="207"/>
      <c r="DPY43" s="207"/>
      <c r="DPZ43" s="211"/>
      <c r="DQA43" s="26"/>
      <c r="DQB43" s="24"/>
      <c r="DQC43" s="36"/>
      <c r="DQD43" s="24"/>
      <c r="DQE43" s="26"/>
      <c r="DQF43" s="26"/>
      <c r="DQG43" s="205"/>
      <c r="DQH43" s="24"/>
      <c r="DQI43" s="36"/>
      <c r="DQJ43" s="24"/>
      <c r="DQK43" s="26"/>
      <c r="DQL43" s="26"/>
      <c r="DQM43" s="205"/>
      <c r="DQN43" s="205"/>
      <c r="DQO43" s="206"/>
      <c r="DQP43" s="205"/>
      <c r="DQQ43" s="24"/>
      <c r="DQT43" s="207"/>
      <c r="DQU43" s="207"/>
      <c r="DQV43" s="208"/>
      <c r="DQW43" s="80"/>
      <c r="DQX43" s="209"/>
      <c r="DQY43" s="207"/>
      <c r="DQZ43" s="207"/>
      <c r="DRA43" s="77"/>
      <c r="DRB43" s="210"/>
      <c r="DRC43" s="207"/>
      <c r="DRD43" s="207"/>
      <c r="DRE43" s="211"/>
      <c r="DRF43" s="26"/>
      <c r="DRG43" s="24"/>
      <c r="DRH43" s="36"/>
      <c r="DRI43" s="24"/>
      <c r="DRJ43" s="26"/>
      <c r="DRK43" s="26"/>
      <c r="DRL43" s="205"/>
      <c r="DRM43" s="24"/>
      <c r="DRN43" s="36"/>
      <c r="DRO43" s="24"/>
      <c r="DRP43" s="26"/>
      <c r="DRQ43" s="26"/>
      <c r="DRR43" s="205"/>
      <c r="DRS43" s="205"/>
      <c r="DRT43" s="206"/>
      <c r="DRU43" s="205"/>
      <c r="DRV43" s="24"/>
      <c r="DRY43" s="207"/>
      <c r="DRZ43" s="207"/>
      <c r="DSA43" s="208"/>
      <c r="DSB43" s="80"/>
      <c r="DSC43" s="209"/>
      <c r="DSD43" s="207"/>
      <c r="DSE43" s="207"/>
      <c r="DSF43" s="77"/>
      <c r="DSG43" s="210"/>
      <c r="DSH43" s="207"/>
      <c r="DSI43" s="207"/>
      <c r="DSJ43" s="211"/>
      <c r="DSK43" s="26"/>
      <c r="DSL43" s="24"/>
      <c r="DSM43" s="36"/>
      <c r="DSN43" s="24"/>
      <c r="DSO43" s="26"/>
      <c r="DSP43" s="26"/>
      <c r="DSQ43" s="205"/>
      <c r="DSR43" s="24"/>
      <c r="DSS43" s="36"/>
      <c r="DST43" s="24"/>
      <c r="DSU43" s="26"/>
      <c r="DSV43" s="26"/>
      <c r="DSW43" s="205"/>
      <c r="DSX43" s="205"/>
      <c r="DSY43" s="206"/>
      <c r="DSZ43" s="205"/>
      <c r="DTA43" s="24"/>
      <c r="DTD43" s="207"/>
      <c r="DTE43" s="207"/>
      <c r="DTF43" s="208"/>
      <c r="DTG43" s="80"/>
      <c r="DTH43" s="209"/>
      <c r="DTI43" s="207"/>
      <c r="DTJ43" s="207"/>
      <c r="DTK43" s="77"/>
      <c r="DTL43" s="210"/>
      <c r="DTM43" s="207"/>
      <c r="DTN43" s="207"/>
      <c r="DTO43" s="211"/>
      <c r="DTP43" s="26"/>
      <c r="DTQ43" s="24"/>
      <c r="DTR43" s="36"/>
      <c r="DTS43" s="24"/>
      <c r="DTT43" s="26"/>
      <c r="DTU43" s="26"/>
      <c r="DTV43" s="205"/>
      <c r="DTW43" s="24"/>
      <c r="DTX43" s="36"/>
      <c r="DTY43" s="24"/>
      <c r="DTZ43" s="26"/>
      <c r="DUA43" s="26"/>
      <c r="DUB43" s="205"/>
      <c r="DUC43" s="205"/>
      <c r="DUD43" s="206"/>
      <c r="DUE43" s="205"/>
      <c r="DUF43" s="24"/>
      <c r="DUI43" s="207"/>
      <c r="DUJ43" s="207"/>
      <c r="DUK43" s="208"/>
      <c r="DUL43" s="80"/>
      <c r="DUM43" s="209"/>
      <c r="DUN43" s="207"/>
      <c r="DUO43" s="207"/>
      <c r="DUP43" s="77"/>
      <c r="DUQ43" s="210"/>
      <c r="DUR43" s="207"/>
      <c r="DUS43" s="207"/>
      <c r="DUT43" s="211"/>
      <c r="DUU43" s="26"/>
      <c r="DUV43" s="24"/>
      <c r="DUW43" s="36"/>
      <c r="DUX43" s="24"/>
      <c r="DUY43" s="26"/>
      <c r="DUZ43" s="26"/>
      <c r="DVA43" s="205"/>
      <c r="DVB43" s="24"/>
      <c r="DVC43" s="36"/>
      <c r="DVD43" s="24"/>
      <c r="DVE43" s="26"/>
      <c r="DVF43" s="26"/>
      <c r="DVG43" s="205"/>
      <c r="DVH43" s="205"/>
      <c r="DVI43" s="206"/>
      <c r="DVJ43" s="205"/>
      <c r="DVK43" s="24"/>
      <c r="DVN43" s="207"/>
      <c r="DVO43" s="207"/>
      <c r="DVP43" s="208"/>
      <c r="DVQ43" s="80"/>
      <c r="DVR43" s="209"/>
      <c r="DVS43" s="207"/>
      <c r="DVT43" s="207"/>
      <c r="DVU43" s="77"/>
      <c r="DVV43" s="210"/>
      <c r="DVW43" s="207"/>
      <c r="DVX43" s="207"/>
      <c r="DVY43" s="211"/>
      <c r="DVZ43" s="26"/>
      <c r="DWA43" s="24"/>
      <c r="DWB43" s="36"/>
      <c r="DWC43" s="24"/>
      <c r="DWD43" s="26"/>
      <c r="DWE43" s="26"/>
      <c r="DWF43" s="205"/>
      <c r="DWG43" s="24"/>
      <c r="DWH43" s="36"/>
      <c r="DWI43" s="24"/>
      <c r="DWJ43" s="26"/>
      <c r="DWK43" s="26"/>
      <c r="DWL43" s="205"/>
      <c r="DWM43" s="205"/>
      <c r="DWN43" s="206"/>
      <c r="DWO43" s="205"/>
      <c r="DWP43" s="24"/>
      <c r="DWS43" s="207"/>
      <c r="DWT43" s="207"/>
      <c r="DWU43" s="208"/>
      <c r="DWV43" s="80"/>
      <c r="DWW43" s="209"/>
      <c r="DWX43" s="207"/>
      <c r="DWY43" s="207"/>
      <c r="DWZ43" s="77"/>
      <c r="DXA43" s="210"/>
      <c r="DXB43" s="207"/>
      <c r="DXC43" s="207"/>
      <c r="DXD43" s="211"/>
      <c r="DXE43" s="26"/>
      <c r="DXF43" s="24"/>
      <c r="DXG43" s="36"/>
      <c r="DXH43" s="24"/>
      <c r="DXI43" s="26"/>
      <c r="DXJ43" s="26"/>
      <c r="DXK43" s="205"/>
      <c r="DXL43" s="24"/>
      <c r="DXM43" s="36"/>
      <c r="DXN43" s="24"/>
      <c r="DXO43" s="26"/>
      <c r="DXP43" s="26"/>
      <c r="DXQ43" s="205"/>
      <c r="DXR43" s="205"/>
      <c r="DXS43" s="206"/>
      <c r="DXT43" s="205"/>
      <c r="DXU43" s="24"/>
      <c r="DXX43" s="207"/>
      <c r="DXY43" s="207"/>
      <c r="DXZ43" s="208"/>
      <c r="DYA43" s="80"/>
      <c r="DYB43" s="209"/>
      <c r="DYC43" s="207"/>
      <c r="DYD43" s="207"/>
      <c r="DYE43" s="77"/>
      <c r="DYF43" s="210"/>
      <c r="DYG43" s="207"/>
      <c r="DYH43" s="207"/>
      <c r="DYI43" s="211"/>
      <c r="DYJ43" s="26"/>
      <c r="DYK43" s="24"/>
      <c r="DYL43" s="36"/>
      <c r="DYM43" s="24"/>
      <c r="DYN43" s="26"/>
      <c r="DYO43" s="26"/>
      <c r="DYP43" s="205"/>
      <c r="DYQ43" s="24"/>
      <c r="DYR43" s="36"/>
      <c r="DYS43" s="24"/>
      <c r="DYT43" s="26"/>
      <c r="DYU43" s="26"/>
      <c r="DYV43" s="205"/>
      <c r="DYW43" s="205"/>
      <c r="DYX43" s="206"/>
      <c r="DYY43" s="205"/>
      <c r="DYZ43" s="24"/>
      <c r="DZC43" s="207"/>
      <c r="DZD43" s="207"/>
      <c r="DZE43" s="208"/>
      <c r="DZF43" s="80"/>
      <c r="DZG43" s="209"/>
      <c r="DZH43" s="207"/>
      <c r="DZI43" s="207"/>
      <c r="DZJ43" s="77"/>
      <c r="DZK43" s="210"/>
      <c r="DZL43" s="207"/>
      <c r="DZM43" s="207"/>
      <c r="DZN43" s="211"/>
      <c r="DZO43" s="26"/>
      <c r="DZP43" s="24"/>
      <c r="DZQ43" s="36"/>
      <c r="DZR43" s="24"/>
      <c r="DZS43" s="26"/>
      <c r="DZT43" s="26"/>
      <c r="DZU43" s="205"/>
      <c r="DZV43" s="24"/>
      <c r="DZW43" s="36"/>
      <c r="DZX43" s="24"/>
      <c r="DZY43" s="26"/>
      <c r="DZZ43" s="26"/>
      <c r="EAA43" s="205"/>
      <c r="EAB43" s="205"/>
      <c r="EAC43" s="206"/>
      <c r="EAD43" s="205"/>
      <c r="EAE43" s="24"/>
      <c r="EAH43" s="207"/>
      <c r="EAI43" s="207"/>
      <c r="EAJ43" s="208"/>
      <c r="EAK43" s="80"/>
      <c r="EAL43" s="209"/>
      <c r="EAM43" s="207"/>
      <c r="EAN43" s="207"/>
      <c r="EAO43" s="77"/>
      <c r="EAP43" s="210"/>
      <c r="EAQ43" s="207"/>
      <c r="EAR43" s="207"/>
      <c r="EAS43" s="211"/>
      <c r="EAT43" s="26"/>
      <c r="EAU43" s="24"/>
      <c r="EAV43" s="36"/>
      <c r="EAW43" s="24"/>
      <c r="EAX43" s="26"/>
      <c r="EAY43" s="26"/>
      <c r="EAZ43" s="205"/>
      <c r="EBA43" s="24"/>
      <c r="EBB43" s="36"/>
      <c r="EBC43" s="24"/>
      <c r="EBD43" s="26"/>
      <c r="EBE43" s="26"/>
      <c r="EBF43" s="205"/>
      <c r="EBG43" s="205"/>
      <c r="EBH43" s="206"/>
      <c r="EBI43" s="205"/>
      <c r="EBJ43" s="24"/>
      <c r="EBM43" s="207"/>
      <c r="EBN43" s="207"/>
      <c r="EBO43" s="208"/>
      <c r="EBP43" s="80"/>
      <c r="EBQ43" s="209"/>
      <c r="EBR43" s="207"/>
      <c r="EBS43" s="207"/>
      <c r="EBT43" s="77"/>
      <c r="EBU43" s="210"/>
      <c r="EBV43" s="207"/>
      <c r="EBW43" s="207"/>
      <c r="EBX43" s="211"/>
      <c r="EBY43" s="26"/>
      <c r="EBZ43" s="24"/>
      <c r="ECA43" s="36"/>
      <c r="ECB43" s="24"/>
      <c r="ECC43" s="26"/>
      <c r="ECD43" s="26"/>
      <c r="ECE43" s="205"/>
      <c r="ECF43" s="24"/>
      <c r="ECG43" s="36"/>
      <c r="ECH43" s="24"/>
      <c r="ECI43" s="26"/>
      <c r="ECJ43" s="26"/>
      <c r="ECK43" s="205"/>
      <c r="ECL43" s="205"/>
      <c r="ECM43" s="206"/>
      <c r="ECN43" s="205"/>
      <c r="ECO43" s="24"/>
      <c r="ECR43" s="207"/>
      <c r="ECS43" s="207"/>
      <c r="ECT43" s="208"/>
      <c r="ECU43" s="80"/>
      <c r="ECV43" s="209"/>
      <c r="ECW43" s="207"/>
      <c r="ECX43" s="207"/>
      <c r="ECY43" s="77"/>
      <c r="ECZ43" s="210"/>
      <c r="EDA43" s="207"/>
      <c r="EDB43" s="207"/>
      <c r="EDC43" s="211"/>
      <c r="EDD43" s="26"/>
      <c r="EDE43" s="24"/>
      <c r="EDF43" s="36"/>
      <c r="EDG43" s="24"/>
      <c r="EDH43" s="26"/>
      <c r="EDI43" s="26"/>
      <c r="EDJ43" s="205"/>
      <c r="EDK43" s="24"/>
      <c r="EDL43" s="36"/>
      <c r="EDM43" s="24"/>
      <c r="EDN43" s="26"/>
      <c r="EDO43" s="26"/>
      <c r="EDP43" s="205"/>
      <c r="EDQ43" s="205"/>
      <c r="EDR43" s="206"/>
      <c r="EDS43" s="205"/>
      <c r="EDT43" s="24"/>
      <c r="EDW43" s="207"/>
      <c r="EDX43" s="207"/>
      <c r="EDY43" s="208"/>
      <c r="EDZ43" s="80"/>
      <c r="EEA43" s="209"/>
      <c r="EEB43" s="207"/>
      <c r="EEC43" s="207"/>
      <c r="EED43" s="77"/>
      <c r="EEE43" s="210"/>
      <c r="EEF43" s="207"/>
      <c r="EEG43" s="207"/>
      <c r="EEH43" s="211"/>
      <c r="EEI43" s="26"/>
      <c r="EEJ43" s="24"/>
      <c r="EEK43" s="36"/>
      <c r="EEL43" s="24"/>
      <c r="EEM43" s="26"/>
      <c r="EEN43" s="26"/>
      <c r="EEO43" s="205"/>
      <c r="EEP43" s="24"/>
      <c r="EEQ43" s="36"/>
      <c r="EER43" s="24"/>
      <c r="EES43" s="26"/>
      <c r="EET43" s="26"/>
      <c r="EEU43" s="205"/>
      <c r="EEV43" s="205"/>
      <c r="EEW43" s="206"/>
      <c r="EEX43" s="205"/>
      <c r="EEY43" s="24"/>
      <c r="EFB43" s="207"/>
      <c r="EFC43" s="207"/>
      <c r="EFD43" s="208"/>
      <c r="EFE43" s="80"/>
      <c r="EFF43" s="209"/>
      <c r="EFG43" s="207"/>
      <c r="EFH43" s="207"/>
      <c r="EFI43" s="77"/>
      <c r="EFJ43" s="210"/>
      <c r="EFK43" s="207"/>
      <c r="EFL43" s="207"/>
      <c r="EFM43" s="211"/>
      <c r="EFN43" s="26"/>
      <c r="EFO43" s="24"/>
      <c r="EFP43" s="36"/>
      <c r="EFQ43" s="24"/>
      <c r="EFR43" s="26"/>
      <c r="EFS43" s="26"/>
      <c r="EFT43" s="205"/>
      <c r="EFU43" s="24"/>
      <c r="EFV43" s="36"/>
      <c r="EFW43" s="24"/>
      <c r="EFX43" s="26"/>
      <c r="EFY43" s="26"/>
      <c r="EFZ43" s="205"/>
      <c r="EGA43" s="205"/>
      <c r="EGB43" s="206"/>
      <c r="EGC43" s="205"/>
      <c r="EGD43" s="24"/>
      <c r="EGG43" s="207"/>
      <c r="EGH43" s="207"/>
      <c r="EGI43" s="208"/>
      <c r="EGJ43" s="80"/>
      <c r="EGK43" s="209"/>
      <c r="EGL43" s="207"/>
      <c r="EGM43" s="207"/>
      <c r="EGN43" s="77"/>
      <c r="EGO43" s="210"/>
      <c r="EGP43" s="207"/>
      <c r="EGQ43" s="207"/>
      <c r="EGR43" s="211"/>
      <c r="EGS43" s="26"/>
      <c r="EGT43" s="24"/>
      <c r="EGU43" s="36"/>
      <c r="EGV43" s="24"/>
      <c r="EGW43" s="26"/>
      <c r="EGX43" s="26"/>
      <c r="EGY43" s="205"/>
      <c r="EGZ43" s="24"/>
      <c r="EHA43" s="36"/>
      <c r="EHB43" s="24"/>
      <c r="EHC43" s="26"/>
      <c r="EHD43" s="26"/>
      <c r="EHE43" s="205"/>
      <c r="EHF43" s="205"/>
      <c r="EHG43" s="206"/>
      <c r="EHH43" s="205"/>
      <c r="EHI43" s="24"/>
      <c r="EHL43" s="207"/>
      <c r="EHM43" s="207"/>
      <c r="EHN43" s="208"/>
      <c r="EHO43" s="80"/>
      <c r="EHP43" s="209"/>
      <c r="EHQ43" s="207"/>
      <c r="EHR43" s="207"/>
      <c r="EHS43" s="77"/>
      <c r="EHT43" s="210"/>
      <c r="EHU43" s="207"/>
      <c r="EHV43" s="207"/>
      <c r="EHW43" s="211"/>
      <c r="EHX43" s="26"/>
      <c r="EHY43" s="24"/>
      <c r="EHZ43" s="36"/>
      <c r="EIA43" s="24"/>
      <c r="EIB43" s="26"/>
      <c r="EIC43" s="26"/>
      <c r="EID43" s="205"/>
      <c r="EIE43" s="24"/>
      <c r="EIF43" s="36"/>
      <c r="EIG43" s="24"/>
      <c r="EIH43" s="26"/>
      <c r="EII43" s="26"/>
      <c r="EIJ43" s="205"/>
      <c r="EIK43" s="205"/>
      <c r="EIL43" s="206"/>
      <c r="EIM43" s="205"/>
      <c r="EIN43" s="24"/>
      <c r="EIQ43" s="207"/>
      <c r="EIR43" s="207"/>
      <c r="EIS43" s="208"/>
      <c r="EIT43" s="80"/>
      <c r="EIU43" s="209"/>
      <c r="EIV43" s="207"/>
      <c r="EIW43" s="207"/>
      <c r="EIX43" s="77"/>
      <c r="EIY43" s="210"/>
      <c r="EIZ43" s="207"/>
      <c r="EJA43" s="207"/>
      <c r="EJB43" s="211"/>
      <c r="EJC43" s="26"/>
      <c r="EJD43" s="24"/>
      <c r="EJE43" s="36"/>
      <c r="EJF43" s="24"/>
      <c r="EJG43" s="26"/>
      <c r="EJH43" s="26"/>
      <c r="EJI43" s="205"/>
      <c r="EJJ43" s="24"/>
      <c r="EJK43" s="36"/>
      <c r="EJL43" s="24"/>
      <c r="EJM43" s="26"/>
      <c r="EJN43" s="26"/>
      <c r="EJO43" s="205"/>
      <c r="EJP43" s="205"/>
      <c r="EJQ43" s="206"/>
      <c r="EJR43" s="205"/>
      <c r="EJS43" s="24"/>
      <c r="EJV43" s="207"/>
      <c r="EJW43" s="207"/>
      <c r="EJX43" s="208"/>
      <c r="EJY43" s="80"/>
      <c r="EJZ43" s="209"/>
      <c r="EKA43" s="207"/>
      <c r="EKB43" s="207"/>
      <c r="EKC43" s="77"/>
      <c r="EKD43" s="210"/>
      <c r="EKE43" s="207"/>
      <c r="EKF43" s="207"/>
      <c r="EKG43" s="211"/>
      <c r="EKH43" s="26"/>
      <c r="EKI43" s="24"/>
      <c r="EKJ43" s="36"/>
      <c r="EKK43" s="24"/>
      <c r="EKL43" s="26"/>
      <c r="EKM43" s="26"/>
      <c r="EKN43" s="205"/>
      <c r="EKO43" s="24"/>
      <c r="EKP43" s="36"/>
      <c r="EKQ43" s="24"/>
      <c r="EKR43" s="26"/>
      <c r="EKS43" s="26"/>
      <c r="EKT43" s="205"/>
      <c r="EKU43" s="205"/>
      <c r="EKV43" s="206"/>
      <c r="EKW43" s="205"/>
      <c r="EKX43" s="24"/>
      <c r="ELA43" s="207"/>
      <c r="ELB43" s="207"/>
      <c r="ELC43" s="208"/>
      <c r="ELD43" s="80"/>
      <c r="ELE43" s="209"/>
      <c r="ELF43" s="207"/>
      <c r="ELG43" s="207"/>
      <c r="ELH43" s="77"/>
      <c r="ELI43" s="210"/>
      <c r="ELJ43" s="207"/>
      <c r="ELK43" s="207"/>
      <c r="ELL43" s="211"/>
      <c r="ELM43" s="26"/>
      <c r="ELN43" s="24"/>
      <c r="ELO43" s="36"/>
      <c r="ELP43" s="24"/>
      <c r="ELQ43" s="26"/>
      <c r="ELR43" s="26"/>
      <c r="ELS43" s="205"/>
      <c r="ELT43" s="24"/>
      <c r="ELU43" s="36"/>
      <c r="ELV43" s="24"/>
      <c r="ELW43" s="26"/>
      <c r="ELX43" s="26"/>
      <c r="ELY43" s="205"/>
      <c r="ELZ43" s="205"/>
      <c r="EMA43" s="206"/>
      <c r="EMB43" s="205"/>
      <c r="EMC43" s="24"/>
      <c r="EMF43" s="207"/>
      <c r="EMG43" s="207"/>
      <c r="EMH43" s="208"/>
      <c r="EMI43" s="80"/>
      <c r="EMJ43" s="209"/>
      <c r="EMK43" s="207"/>
      <c r="EML43" s="207"/>
      <c r="EMM43" s="77"/>
      <c r="EMN43" s="210"/>
      <c r="EMO43" s="207"/>
      <c r="EMP43" s="207"/>
      <c r="EMQ43" s="211"/>
      <c r="EMR43" s="26"/>
      <c r="EMS43" s="24"/>
      <c r="EMT43" s="36"/>
      <c r="EMU43" s="24"/>
      <c r="EMV43" s="26"/>
      <c r="EMW43" s="26"/>
      <c r="EMX43" s="205"/>
      <c r="EMY43" s="24"/>
      <c r="EMZ43" s="36"/>
      <c r="ENA43" s="24"/>
      <c r="ENB43" s="26"/>
      <c r="ENC43" s="26"/>
      <c r="END43" s="205"/>
      <c r="ENE43" s="205"/>
      <c r="ENF43" s="206"/>
      <c r="ENG43" s="205"/>
      <c r="ENH43" s="24"/>
      <c r="ENK43" s="207"/>
      <c r="ENL43" s="207"/>
      <c r="ENM43" s="208"/>
      <c r="ENN43" s="80"/>
      <c r="ENO43" s="209"/>
      <c r="ENP43" s="207"/>
      <c r="ENQ43" s="207"/>
      <c r="ENR43" s="77"/>
      <c r="ENS43" s="210"/>
      <c r="ENT43" s="207"/>
      <c r="ENU43" s="207"/>
      <c r="ENV43" s="211"/>
      <c r="ENW43" s="26"/>
      <c r="ENX43" s="24"/>
      <c r="ENY43" s="36"/>
      <c r="ENZ43" s="24"/>
      <c r="EOA43" s="26"/>
      <c r="EOB43" s="26"/>
      <c r="EOC43" s="205"/>
      <c r="EOD43" s="24"/>
      <c r="EOE43" s="36"/>
      <c r="EOF43" s="24"/>
      <c r="EOG43" s="26"/>
      <c r="EOH43" s="26"/>
      <c r="EOI43" s="205"/>
      <c r="EOJ43" s="205"/>
      <c r="EOK43" s="206"/>
      <c r="EOL43" s="205"/>
      <c r="EOM43" s="24"/>
      <c r="EOP43" s="207"/>
      <c r="EOQ43" s="207"/>
      <c r="EOR43" s="208"/>
      <c r="EOS43" s="80"/>
      <c r="EOT43" s="209"/>
      <c r="EOU43" s="207"/>
      <c r="EOV43" s="207"/>
      <c r="EOW43" s="77"/>
      <c r="EOX43" s="210"/>
      <c r="EOY43" s="207"/>
      <c r="EOZ43" s="207"/>
      <c r="EPA43" s="211"/>
      <c r="EPB43" s="26"/>
      <c r="EPC43" s="24"/>
      <c r="EPD43" s="36"/>
      <c r="EPE43" s="24"/>
      <c r="EPF43" s="26"/>
      <c r="EPG43" s="26"/>
      <c r="EPH43" s="205"/>
      <c r="EPI43" s="24"/>
      <c r="EPJ43" s="36"/>
      <c r="EPK43" s="24"/>
      <c r="EPL43" s="26"/>
      <c r="EPM43" s="26"/>
      <c r="EPN43" s="205"/>
      <c r="EPO43" s="205"/>
      <c r="EPP43" s="206"/>
      <c r="EPQ43" s="205"/>
      <c r="EPR43" s="24"/>
      <c r="EPU43" s="207"/>
      <c r="EPV43" s="207"/>
      <c r="EPW43" s="208"/>
      <c r="EPX43" s="80"/>
      <c r="EPY43" s="209"/>
      <c r="EPZ43" s="207"/>
      <c r="EQA43" s="207"/>
      <c r="EQB43" s="77"/>
      <c r="EQC43" s="210"/>
      <c r="EQD43" s="207"/>
      <c r="EQE43" s="207"/>
      <c r="EQF43" s="211"/>
      <c r="EQG43" s="26"/>
      <c r="EQH43" s="24"/>
      <c r="EQI43" s="36"/>
      <c r="EQJ43" s="24"/>
      <c r="EQK43" s="26"/>
      <c r="EQL43" s="26"/>
      <c r="EQM43" s="205"/>
      <c r="EQN43" s="24"/>
      <c r="EQO43" s="36"/>
      <c r="EQP43" s="24"/>
      <c r="EQQ43" s="26"/>
      <c r="EQR43" s="26"/>
      <c r="EQS43" s="205"/>
      <c r="EQT43" s="205"/>
      <c r="EQU43" s="206"/>
      <c r="EQV43" s="205"/>
      <c r="EQW43" s="24"/>
      <c r="EQZ43" s="207"/>
      <c r="ERA43" s="207"/>
      <c r="ERB43" s="208"/>
      <c r="ERC43" s="80"/>
      <c r="ERD43" s="209"/>
      <c r="ERE43" s="207"/>
      <c r="ERF43" s="207"/>
      <c r="ERG43" s="77"/>
      <c r="ERH43" s="210"/>
      <c r="ERI43" s="207"/>
      <c r="ERJ43" s="207"/>
      <c r="ERK43" s="211"/>
      <c r="ERL43" s="26"/>
      <c r="ERM43" s="24"/>
      <c r="ERN43" s="36"/>
      <c r="ERO43" s="24"/>
      <c r="ERP43" s="26"/>
      <c r="ERQ43" s="26"/>
      <c r="ERR43" s="205"/>
      <c r="ERS43" s="24"/>
      <c r="ERT43" s="36"/>
      <c r="ERU43" s="24"/>
      <c r="ERV43" s="26"/>
      <c r="ERW43" s="26"/>
      <c r="ERX43" s="205"/>
      <c r="ERY43" s="205"/>
      <c r="ERZ43" s="206"/>
      <c r="ESA43" s="205"/>
      <c r="ESB43" s="24"/>
      <c r="ESE43" s="207"/>
      <c r="ESF43" s="207"/>
      <c r="ESG43" s="208"/>
      <c r="ESH43" s="80"/>
      <c r="ESI43" s="209"/>
      <c r="ESJ43" s="207"/>
      <c r="ESK43" s="207"/>
      <c r="ESL43" s="77"/>
      <c r="ESM43" s="210"/>
      <c r="ESN43" s="207"/>
      <c r="ESO43" s="207"/>
      <c r="ESP43" s="211"/>
      <c r="ESQ43" s="26"/>
      <c r="ESR43" s="24"/>
      <c r="ESS43" s="36"/>
      <c r="EST43" s="24"/>
      <c r="ESU43" s="26"/>
      <c r="ESV43" s="26"/>
      <c r="ESW43" s="205"/>
      <c r="ESX43" s="24"/>
      <c r="ESY43" s="36"/>
      <c r="ESZ43" s="24"/>
      <c r="ETA43" s="26"/>
      <c r="ETB43" s="26"/>
      <c r="ETC43" s="205"/>
      <c r="ETD43" s="205"/>
      <c r="ETE43" s="206"/>
      <c r="ETF43" s="205"/>
      <c r="ETG43" s="24"/>
      <c r="ETJ43" s="207"/>
      <c r="ETK43" s="207"/>
      <c r="ETL43" s="208"/>
      <c r="ETM43" s="80"/>
      <c r="ETN43" s="209"/>
      <c r="ETO43" s="207"/>
      <c r="ETP43" s="207"/>
      <c r="ETQ43" s="77"/>
      <c r="ETR43" s="210"/>
      <c r="ETS43" s="207"/>
      <c r="ETT43" s="207"/>
      <c r="ETU43" s="211"/>
      <c r="ETV43" s="26"/>
      <c r="ETW43" s="24"/>
      <c r="ETX43" s="36"/>
      <c r="ETY43" s="24"/>
      <c r="ETZ43" s="26"/>
      <c r="EUA43" s="26"/>
      <c r="EUB43" s="205"/>
      <c r="EUC43" s="24"/>
      <c r="EUD43" s="36"/>
      <c r="EUE43" s="24"/>
      <c r="EUF43" s="26"/>
      <c r="EUG43" s="26"/>
      <c r="EUH43" s="205"/>
      <c r="EUI43" s="205"/>
      <c r="EUJ43" s="206"/>
      <c r="EUK43" s="205"/>
      <c r="EUL43" s="24"/>
      <c r="EUO43" s="207"/>
      <c r="EUP43" s="207"/>
      <c r="EUQ43" s="208"/>
      <c r="EUR43" s="80"/>
      <c r="EUS43" s="209"/>
      <c r="EUT43" s="207"/>
      <c r="EUU43" s="207"/>
      <c r="EUV43" s="77"/>
      <c r="EUW43" s="210"/>
      <c r="EUX43" s="207"/>
      <c r="EUY43" s="207"/>
      <c r="EUZ43" s="211"/>
      <c r="EVA43" s="26"/>
      <c r="EVB43" s="24"/>
      <c r="EVC43" s="36"/>
      <c r="EVD43" s="24"/>
      <c r="EVE43" s="26"/>
      <c r="EVF43" s="26"/>
      <c r="EVG43" s="205"/>
      <c r="EVH43" s="24"/>
      <c r="EVI43" s="36"/>
      <c r="EVJ43" s="24"/>
      <c r="EVK43" s="26"/>
      <c r="EVL43" s="26"/>
      <c r="EVM43" s="205"/>
      <c r="EVN43" s="205"/>
      <c r="EVO43" s="206"/>
      <c r="EVP43" s="205"/>
      <c r="EVQ43" s="24"/>
      <c r="EVT43" s="207"/>
      <c r="EVU43" s="207"/>
      <c r="EVV43" s="208"/>
      <c r="EVW43" s="80"/>
      <c r="EVX43" s="209"/>
      <c r="EVY43" s="207"/>
      <c r="EVZ43" s="207"/>
      <c r="EWA43" s="77"/>
      <c r="EWB43" s="210"/>
      <c r="EWC43" s="207"/>
      <c r="EWD43" s="207"/>
      <c r="EWE43" s="211"/>
      <c r="EWF43" s="26"/>
      <c r="EWG43" s="24"/>
      <c r="EWH43" s="36"/>
      <c r="EWI43" s="24"/>
      <c r="EWJ43" s="26"/>
      <c r="EWK43" s="26"/>
      <c r="EWL43" s="205"/>
      <c r="EWM43" s="24"/>
      <c r="EWN43" s="36"/>
      <c r="EWO43" s="24"/>
      <c r="EWP43" s="26"/>
      <c r="EWQ43" s="26"/>
      <c r="EWR43" s="205"/>
      <c r="EWS43" s="205"/>
      <c r="EWT43" s="206"/>
      <c r="EWU43" s="205"/>
      <c r="EWV43" s="24"/>
      <c r="EWY43" s="207"/>
      <c r="EWZ43" s="207"/>
      <c r="EXA43" s="208"/>
      <c r="EXB43" s="80"/>
      <c r="EXC43" s="209"/>
      <c r="EXD43" s="207"/>
      <c r="EXE43" s="207"/>
      <c r="EXF43" s="77"/>
      <c r="EXG43" s="210"/>
      <c r="EXH43" s="207"/>
      <c r="EXI43" s="207"/>
      <c r="EXJ43" s="211"/>
      <c r="EXK43" s="26"/>
      <c r="EXL43" s="24"/>
      <c r="EXM43" s="36"/>
      <c r="EXN43" s="24"/>
      <c r="EXO43" s="26"/>
      <c r="EXP43" s="26"/>
      <c r="EXQ43" s="205"/>
      <c r="EXR43" s="24"/>
      <c r="EXS43" s="36"/>
      <c r="EXT43" s="24"/>
      <c r="EXU43" s="26"/>
      <c r="EXV43" s="26"/>
      <c r="EXW43" s="205"/>
      <c r="EXX43" s="205"/>
      <c r="EXY43" s="206"/>
      <c r="EXZ43" s="205"/>
      <c r="EYA43" s="24"/>
      <c r="EYD43" s="207"/>
      <c r="EYE43" s="207"/>
      <c r="EYF43" s="208"/>
      <c r="EYG43" s="80"/>
      <c r="EYH43" s="209"/>
      <c r="EYI43" s="207"/>
      <c r="EYJ43" s="207"/>
      <c r="EYK43" s="77"/>
      <c r="EYL43" s="210"/>
      <c r="EYM43" s="207"/>
      <c r="EYN43" s="207"/>
      <c r="EYO43" s="211"/>
      <c r="EYP43" s="26"/>
      <c r="EYQ43" s="24"/>
      <c r="EYR43" s="36"/>
      <c r="EYS43" s="24"/>
      <c r="EYT43" s="26"/>
      <c r="EYU43" s="26"/>
      <c r="EYV43" s="205"/>
      <c r="EYW43" s="24"/>
      <c r="EYX43" s="36"/>
      <c r="EYY43" s="24"/>
      <c r="EYZ43" s="26"/>
      <c r="EZA43" s="26"/>
      <c r="EZB43" s="205"/>
      <c r="EZC43" s="205"/>
      <c r="EZD43" s="206"/>
      <c r="EZE43" s="205"/>
      <c r="EZF43" s="24"/>
      <c r="EZI43" s="207"/>
      <c r="EZJ43" s="207"/>
      <c r="EZK43" s="208"/>
      <c r="EZL43" s="80"/>
      <c r="EZM43" s="209"/>
      <c r="EZN43" s="207"/>
      <c r="EZO43" s="207"/>
      <c r="EZP43" s="77"/>
      <c r="EZQ43" s="210"/>
      <c r="EZR43" s="207"/>
      <c r="EZS43" s="207"/>
      <c r="EZT43" s="211"/>
      <c r="EZU43" s="26"/>
      <c r="EZV43" s="24"/>
      <c r="EZW43" s="36"/>
      <c r="EZX43" s="24"/>
      <c r="EZY43" s="26"/>
      <c r="EZZ43" s="26"/>
      <c r="FAA43" s="205"/>
      <c r="FAB43" s="24"/>
      <c r="FAC43" s="36"/>
      <c r="FAD43" s="24"/>
      <c r="FAE43" s="26"/>
      <c r="FAF43" s="26"/>
      <c r="FAG43" s="205"/>
      <c r="FAH43" s="205"/>
      <c r="FAI43" s="206"/>
      <c r="FAJ43" s="205"/>
      <c r="FAK43" s="24"/>
      <c r="FAN43" s="207"/>
      <c r="FAO43" s="207"/>
      <c r="FAP43" s="208"/>
      <c r="FAQ43" s="80"/>
      <c r="FAR43" s="209"/>
      <c r="FAS43" s="207"/>
      <c r="FAT43" s="207"/>
      <c r="FAU43" s="77"/>
      <c r="FAV43" s="210"/>
      <c r="FAW43" s="207"/>
      <c r="FAX43" s="207"/>
      <c r="FAY43" s="211"/>
      <c r="FAZ43" s="26"/>
      <c r="FBA43" s="24"/>
      <c r="FBB43" s="36"/>
      <c r="FBC43" s="24"/>
      <c r="FBD43" s="26"/>
      <c r="FBE43" s="26"/>
      <c r="FBF43" s="205"/>
      <c r="FBG43" s="24"/>
      <c r="FBH43" s="36"/>
      <c r="FBI43" s="24"/>
      <c r="FBJ43" s="26"/>
      <c r="FBK43" s="26"/>
      <c r="FBL43" s="205"/>
      <c r="FBM43" s="205"/>
      <c r="FBN43" s="206"/>
      <c r="FBO43" s="205"/>
      <c r="FBP43" s="24"/>
      <c r="FBS43" s="207"/>
      <c r="FBT43" s="207"/>
      <c r="FBU43" s="208"/>
      <c r="FBV43" s="80"/>
      <c r="FBW43" s="209"/>
      <c r="FBX43" s="207"/>
      <c r="FBY43" s="207"/>
      <c r="FBZ43" s="77"/>
      <c r="FCA43" s="210"/>
      <c r="FCB43" s="207"/>
      <c r="FCC43" s="207"/>
      <c r="FCD43" s="211"/>
      <c r="FCE43" s="26"/>
      <c r="FCF43" s="24"/>
      <c r="FCG43" s="36"/>
      <c r="FCH43" s="24"/>
      <c r="FCI43" s="26"/>
      <c r="FCJ43" s="26"/>
      <c r="FCK43" s="205"/>
      <c r="FCL43" s="24"/>
      <c r="FCM43" s="36"/>
      <c r="FCN43" s="24"/>
      <c r="FCO43" s="26"/>
      <c r="FCP43" s="26"/>
      <c r="FCQ43" s="205"/>
      <c r="FCR43" s="205"/>
      <c r="FCS43" s="206"/>
      <c r="FCT43" s="205"/>
      <c r="FCU43" s="24"/>
      <c r="FCX43" s="207"/>
      <c r="FCY43" s="207"/>
      <c r="FCZ43" s="208"/>
      <c r="FDA43" s="80"/>
      <c r="FDB43" s="209"/>
      <c r="FDC43" s="207"/>
      <c r="FDD43" s="207"/>
      <c r="FDE43" s="77"/>
      <c r="FDF43" s="210"/>
      <c r="FDG43" s="207"/>
      <c r="FDH43" s="207"/>
      <c r="FDI43" s="211"/>
      <c r="FDJ43" s="26"/>
      <c r="FDK43" s="24"/>
      <c r="FDL43" s="36"/>
      <c r="FDM43" s="24"/>
      <c r="FDN43" s="26"/>
      <c r="FDO43" s="26"/>
      <c r="FDP43" s="205"/>
      <c r="FDQ43" s="24"/>
      <c r="FDR43" s="36"/>
      <c r="FDS43" s="24"/>
      <c r="FDT43" s="26"/>
      <c r="FDU43" s="26"/>
      <c r="FDV43" s="205"/>
      <c r="FDW43" s="205"/>
      <c r="FDX43" s="206"/>
      <c r="FDY43" s="205"/>
      <c r="FDZ43" s="24"/>
      <c r="FEC43" s="207"/>
      <c r="FED43" s="207"/>
      <c r="FEE43" s="208"/>
      <c r="FEF43" s="80"/>
      <c r="FEG43" s="209"/>
      <c r="FEH43" s="207"/>
      <c r="FEI43" s="207"/>
      <c r="FEJ43" s="77"/>
      <c r="FEK43" s="210"/>
      <c r="FEL43" s="207"/>
      <c r="FEM43" s="207"/>
      <c r="FEN43" s="211"/>
      <c r="FEO43" s="26"/>
      <c r="FEP43" s="24"/>
      <c r="FEQ43" s="36"/>
      <c r="FER43" s="24"/>
      <c r="FES43" s="26"/>
      <c r="FET43" s="26"/>
      <c r="FEU43" s="205"/>
      <c r="FEV43" s="24"/>
      <c r="FEW43" s="36"/>
      <c r="FEX43" s="24"/>
      <c r="FEY43" s="26"/>
      <c r="FEZ43" s="26"/>
      <c r="FFA43" s="205"/>
      <c r="FFB43" s="205"/>
      <c r="FFC43" s="206"/>
      <c r="FFD43" s="205"/>
      <c r="FFE43" s="24"/>
      <c r="FFH43" s="207"/>
      <c r="FFI43" s="207"/>
      <c r="FFJ43" s="208"/>
      <c r="FFK43" s="80"/>
      <c r="FFL43" s="209"/>
      <c r="FFM43" s="207"/>
      <c r="FFN43" s="207"/>
      <c r="FFO43" s="77"/>
      <c r="FFP43" s="210"/>
      <c r="FFQ43" s="207"/>
      <c r="FFR43" s="207"/>
      <c r="FFS43" s="211"/>
      <c r="FFT43" s="26"/>
      <c r="FFU43" s="24"/>
      <c r="FFV43" s="36"/>
      <c r="FFW43" s="24"/>
      <c r="FFX43" s="26"/>
      <c r="FFY43" s="26"/>
      <c r="FFZ43" s="205"/>
      <c r="FGA43" s="24"/>
      <c r="FGB43" s="36"/>
      <c r="FGC43" s="24"/>
      <c r="FGD43" s="26"/>
      <c r="FGE43" s="26"/>
      <c r="FGF43" s="205"/>
      <c r="FGG43" s="205"/>
      <c r="FGH43" s="206"/>
      <c r="FGI43" s="205"/>
      <c r="FGJ43" s="24"/>
      <c r="FGM43" s="207"/>
      <c r="FGN43" s="207"/>
      <c r="FGO43" s="208"/>
      <c r="FGP43" s="80"/>
      <c r="FGQ43" s="209"/>
      <c r="FGR43" s="207"/>
      <c r="FGS43" s="207"/>
      <c r="FGT43" s="77"/>
      <c r="FGU43" s="210"/>
      <c r="FGV43" s="207"/>
      <c r="FGW43" s="207"/>
      <c r="FGX43" s="211"/>
      <c r="FGY43" s="26"/>
      <c r="FGZ43" s="24"/>
      <c r="FHA43" s="36"/>
      <c r="FHB43" s="24"/>
      <c r="FHC43" s="26"/>
      <c r="FHD43" s="26"/>
      <c r="FHE43" s="205"/>
      <c r="FHF43" s="24"/>
      <c r="FHG43" s="36"/>
      <c r="FHH43" s="24"/>
      <c r="FHI43" s="26"/>
      <c r="FHJ43" s="26"/>
      <c r="FHK43" s="205"/>
      <c r="FHL43" s="205"/>
      <c r="FHM43" s="206"/>
      <c r="FHN43" s="205"/>
      <c r="FHO43" s="24"/>
      <c r="FHR43" s="207"/>
      <c r="FHS43" s="207"/>
      <c r="FHT43" s="208"/>
      <c r="FHU43" s="80"/>
      <c r="FHV43" s="209"/>
      <c r="FHW43" s="207"/>
      <c r="FHX43" s="207"/>
      <c r="FHY43" s="77"/>
      <c r="FHZ43" s="210"/>
      <c r="FIA43" s="207"/>
      <c r="FIB43" s="207"/>
      <c r="FIC43" s="211"/>
      <c r="FID43" s="26"/>
      <c r="FIE43" s="24"/>
      <c r="FIF43" s="36"/>
      <c r="FIG43" s="24"/>
      <c r="FIH43" s="26"/>
      <c r="FII43" s="26"/>
      <c r="FIJ43" s="205"/>
      <c r="FIK43" s="24"/>
      <c r="FIL43" s="36"/>
      <c r="FIM43" s="24"/>
      <c r="FIN43" s="26"/>
      <c r="FIO43" s="26"/>
      <c r="FIP43" s="205"/>
      <c r="FIQ43" s="205"/>
      <c r="FIR43" s="206"/>
      <c r="FIS43" s="205"/>
      <c r="FIT43" s="24"/>
      <c r="FIW43" s="207"/>
      <c r="FIX43" s="207"/>
      <c r="FIY43" s="208"/>
      <c r="FIZ43" s="80"/>
      <c r="FJA43" s="209"/>
      <c r="FJB43" s="207"/>
      <c r="FJC43" s="207"/>
      <c r="FJD43" s="77"/>
      <c r="FJE43" s="210"/>
      <c r="FJF43" s="207"/>
      <c r="FJG43" s="207"/>
      <c r="FJH43" s="211"/>
      <c r="FJI43" s="26"/>
      <c r="FJJ43" s="24"/>
      <c r="FJK43" s="36"/>
      <c r="FJL43" s="24"/>
      <c r="FJM43" s="26"/>
      <c r="FJN43" s="26"/>
      <c r="FJO43" s="205"/>
      <c r="FJP43" s="24"/>
      <c r="FJQ43" s="36"/>
      <c r="FJR43" s="24"/>
      <c r="FJS43" s="26"/>
      <c r="FJT43" s="26"/>
      <c r="FJU43" s="205"/>
      <c r="FJV43" s="205"/>
      <c r="FJW43" s="206"/>
      <c r="FJX43" s="205"/>
      <c r="FJY43" s="24"/>
      <c r="FKB43" s="207"/>
      <c r="FKC43" s="207"/>
      <c r="FKD43" s="208"/>
      <c r="FKE43" s="80"/>
      <c r="FKF43" s="209"/>
      <c r="FKG43" s="207"/>
      <c r="FKH43" s="207"/>
      <c r="FKI43" s="77"/>
      <c r="FKJ43" s="210"/>
      <c r="FKK43" s="207"/>
      <c r="FKL43" s="207"/>
      <c r="FKM43" s="211"/>
      <c r="FKN43" s="26"/>
      <c r="FKO43" s="24"/>
      <c r="FKP43" s="36"/>
      <c r="FKQ43" s="24"/>
      <c r="FKR43" s="26"/>
      <c r="FKS43" s="26"/>
      <c r="FKT43" s="205"/>
      <c r="FKU43" s="24"/>
      <c r="FKV43" s="36"/>
      <c r="FKW43" s="24"/>
      <c r="FKX43" s="26"/>
      <c r="FKY43" s="26"/>
      <c r="FKZ43" s="205"/>
      <c r="FLA43" s="205"/>
      <c r="FLB43" s="206"/>
      <c r="FLC43" s="205"/>
      <c r="FLD43" s="24"/>
      <c r="FLG43" s="207"/>
      <c r="FLH43" s="207"/>
      <c r="FLI43" s="208"/>
      <c r="FLJ43" s="80"/>
      <c r="FLK43" s="209"/>
      <c r="FLL43" s="207"/>
      <c r="FLM43" s="207"/>
      <c r="FLN43" s="77"/>
      <c r="FLO43" s="210"/>
      <c r="FLP43" s="207"/>
      <c r="FLQ43" s="207"/>
      <c r="FLR43" s="211"/>
      <c r="FLS43" s="26"/>
      <c r="FLT43" s="24"/>
      <c r="FLU43" s="36"/>
      <c r="FLV43" s="24"/>
      <c r="FLW43" s="26"/>
      <c r="FLX43" s="26"/>
      <c r="FLY43" s="205"/>
      <c r="FLZ43" s="24"/>
      <c r="FMA43" s="36"/>
      <c r="FMB43" s="24"/>
      <c r="FMC43" s="26"/>
      <c r="FMD43" s="26"/>
      <c r="FME43" s="205"/>
      <c r="FMF43" s="205"/>
      <c r="FMG43" s="206"/>
      <c r="FMH43" s="205"/>
      <c r="FMI43" s="24"/>
      <c r="FML43" s="207"/>
      <c r="FMM43" s="207"/>
      <c r="FMN43" s="208"/>
      <c r="FMO43" s="80"/>
      <c r="FMP43" s="209"/>
      <c r="FMQ43" s="207"/>
      <c r="FMR43" s="207"/>
      <c r="FMS43" s="77"/>
      <c r="FMT43" s="210"/>
      <c r="FMU43" s="207"/>
      <c r="FMV43" s="207"/>
      <c r="FMW43" s="211"/>
      <c r="FMX43" s="26"/>
      <c r="FMY43" s="24"/>
      <c r="FMZ43" s="36"/>
      <c r="FNA43" s="24"/>
      <c r="FNB43" s="26"/>
      <c r="FNC43" s="26"/>
      <c r="FND43" s="205"/>
      <c r="FNE43" s="24"/>
      <c r="FNF43" s="36"/>
      <c r="FNG43" s="24"/>
      <c r="FNH43" s="26"/>
      <c r="FNI43" s="26"/>
      <c r="FNJ43" s="205"/>
      <c r="FNK43" s="205"/>
      <c r="FNL43" s="206"/>
      <c r="FNM43" s="205"/>
      <c r="FNN43" s="24"/>
      <c r="FNQ43" s="207"/>
      <c r="FNR43" s="207"/>
      <c r="FNS43" s="208"/>
      <c r="FNT43" s="80"/>
      <c r="FNU43" s="209"/>
      <c r="FNV43" s="207"/>
      <c r="FNW43" s="207"/>
      <c r="FNX43" s="77"/>
      <c r="FNY43" s="210"/>
      <c r="FNZ43" s="207"/>
      <c r="FOA43" s="207"/>
      <c r="FOB43" s="211"/>
      <c r="FOC43" s="26"/>
      <c r="FOD43" s="24"/>
      <c r="FOE43" s="36"/>
      <c r="FOF43" s="24"/>
      <c r="FOG43" s="26"/>
      <c r="FOH43" s="26"/>
      <c r="FOI43" s="205"/>
      <c r="FOJ43" s="24"/>
      <c r="FOK43" s="36"/>
      <c r="FOL43" s="24"/>
      <c r="FOM43" s="26"/>
      <c r="FON43" s="26"/>
      <c r="FOO43" s="205"/>
      <c r="FOP43" s="205"/>
      <c r="FOQ43" s="206"/>
      <c r="FOR43" s="205"/>
      <c r="FOS43" s="24"/>
      <c r="FOV43" s="207"/>
      <c r="FOW43" s="207"/>
      <c r="FOX43" s="208"/>
      <c r="FOY43" s="80"/>
      <c r="FOZ43" s="209"/>
      <c r="FPA43" s="207"/>
      <c r="FPB43" s="207"/>
      <c r="FPC43" s="77"/>
      <c r="FPD43" s="210"/>
      <c r="FPE43" s="207"/>
      <c r="FPF43" s="207"/>
      <c r="FPG43" s="211"/>
      <c r="FPH43" s="26"/>
      <c r="FPI43" s="24"/>
      <c r="FPJ43" s="36"/>
      <c r="FPK43" s="24"/>
      <c r="FPL43" s="26"/>
      <c r="FPM43" s="26"/>
      <c r="FPN43" s="205"/>
      <c r="FPO43" s="24"/>
      <c r="FPP43" s="36"/>
      <c r="FPQ43" s="24"/>
      <c r="FPR43" s="26"/>
      <c r="FPS43" s="26"/>
      <c r="FPT43" s="205"/>
      <c r="FPU43" s="205"/>
      <c r="FPV43" s="206"/>
      <c r="FPW43" s="205"/>
      <c r="FPX43" s="24"/>
      <c r="FQA43" s="207"/>
      <c r="FQB43" s="207"/>
      <c r="FQC43" s="208"/>
      <c r="FQD43" s="80"/>
      <c r="FQE43" s="209"/>
      <c r="FQF43" s="207"/>
      <c r="FQG43" s="207"/>
      <c r="FQH43" s="77"/>
      <c r="FQI43" s="210"/>
      <c r="FQJ43" s="207"/>
      <c r="FQK43" s="207"/>
      <c r="FQL43" s="211"/>
      <c r="FQM43" s="26"/>
      <c r="FQN43" s="24"/>
      <c r="FQO43" s="36"/>
      <c r="FQP43" s="24"/>
      <c r="FQQ43" s="26"/>
      <c r="FQR43" s="26"/>
      <c r="FQS43" s="205"/>
      <c r="FQT43" s="24"/>
      <c r="FQU43" s="36"/>
      <c r="FQV43" s="24"/>
      <c r="FQW43" s="26"/>
      <c r="FQX43" s="26"/>
      <c r="FQY43" s="205"/>
      <c r="FQZ43" s="205"/>
      <c r="FRA43" s="206"/>
      <c r="FRB43" s="205"/>
      <c r="FRC43" s="24"/>
      <c r="FRF43" s="207"/>
      <c r="FRG43" s="207"/>
      <c r="FRH43" s="208"/>
      <c r="FRI43" s="80"/>
      <c r="FRJ43" s="209"/>
      <c r="FRK43" s="207"/>
      <c r="FRL43" s="207"/>
      <c r="FRM43" s="77"/>
      <c r="FRN43" s="210"/>
      <c r="FRO43" s="207"/>
      <c r="FRP43" s="207"/>
      <c r="FRQ43" s="211"/>
      <c r="FRR43" s="26"/>
      <c r="FRS43" s="24"/>
      <c r="FRT43" s="36"/>
      <c r="FRU43" s="24"/>
      <c r="FRV43" s="26"/>
      <c r="FRW43" s="26"/>
      <c r="FRX43" s="205"/>
      <c r="FRY43" s="24"/>
      <c r="FRZ43" s="36"/>
      <c r="FSA43" s="24"/>
      <c r="FSB43" s="26"/>
      <c r="FSC43" s="26"/>
      <c r="FSD43" s="205"/>
      <c r="FSE43" s="205"/>
      <c r="FSF43" s="206"/>
      <c r="FSG43" s="205"/>
      <c r="FSH43" s="24"/>
      <c r="FSK43" s="207"/>
      <c r="FSL43" s="207"/>
      <c r="FSM43" s="208"/>
      <c r="FSN43" s="80"/>
      <c r="FSO43" s="209"/>
      <c r="FSP43" s="207"/>
      <c r="FSQ43" s="207"/>
      <c r="FSR43" s="77"/>
      <c r="FSS43" s="210"/>
      <c r="FST43" s="207"/>
      <c r="FSU43" s="207"/>
      <c r="FSV43" s="211"/>
      <c r="FSW43" s="26"/>
      <c r="FSX43" s="24"/>
      <c r="FSY43" s="36"/>
      <c r="FSZ43" s="24"/>
      <c r="FTA43" s="26"/>
      <c r="FTB43" s="26"/>
      <c r="FTC43" s="205"/>
      <c r="FTD43" s="24"/>
      <c r="FTE43" s="36"/>
      <c r="FTF43" s="24"/>
      <c r="FTG43" s="26"/>
      <c r="FTH43" s="26"/>
      <c r="FTI43" s="205"/>
      <c r="FTJ43" s="205"/>
      <c r="FTK43" s="206"/>
      <c r="FTL43" s="205"/>
      <c r="FTM43" s="24"/>
      <c r="FTP43" s="207"/>
      <c r="FTQ43" s="207"/>
      <c r="FTR43" s="208"/>
      <c r="FTS43" s="80"/>
      <c r="FTT43" s="209"/>
      <c r="FTU43" s="207"/>
      <c r="FTV43" s="207"/>
      <c r="FTW43" s="77"/>
      <c r="FTX43" s="210"/>
      <c r="FTY43" s="207"/>
      <c r="FTZ43" s="207"/>
      <c r="FUA43" s="211"/>
      <c r="FUB43" s="26"/>
      <c r="FUC43" s="24"/>
      <c r="FUD43" s="36"/>
      <c r="FUE43" s="24"/>
      <c r="FUF43" s="26"/>
      <c r="FUG43" s="26"/>
      <c r="FUH43" s="205"/>
      <c r="FUI43" s="24"/>
      <c r="FUJ43" s="36"/>
      <c r="FUK43" s="24"/>
      <c r="FUL43" s="26"/>
      <c r="FUM43" s="26"/>
      <c r="FUN43" s="205"/>
      <c r="FUO43" s="205"/>
      <c r="FUP43" s="206"/>
      <c r="FUQ43" s="205"/>
      <c r="FUR43" s="24"/>
      <c r="FUU43" s="207"/>
      <c r="FUV43" s="207"/>
      <c r="FUW43" s="208"/>
      <c r="FUX43" s="80"/>
      <c r="FUY43" s="209"/>
      <c r="FUZ43" s="207"/>
      <c r="FVA43" s="207"/>
      <c r="FVB43" s="77"/>
      <c r="FVC43" s="210"/>
      <c r="FVD43" s="207"/>
      <c r="FVE43" s="207"/>
      <c r="FVF43" s="211"/>
      <c r="FVG43" s="26"/>
      <c r="FVH43" s="24"/>
      <c r="FVI43" s="36"/>
      <c r="FVJ43" s="24"/>
      <c r="FVK43" s="26"/>
      <c r="FVL43" s="26"/>
      <c r="FVM43" s="205"/>
      <c r="FVN43" s="24"/>
      <c r="FVO43" s="36"/>
      <c r="FVP43" s="24"/>
      <c r="FVQ43" s="26"/>
      <c r="FVR43" s="26"/>
      <c r="FVS43" s="205"/>
      <c r="FVT43" s="205"/>
      <c r="FVU43" s="206"/>
      <c r="FVV43" s="205"/>
      <c r="FVW43" s="24"/>
      <c r="FVZ43" s="207"/>
      <c r="FWA43" s="207"/>
      <c r="FWB43" s="208"/>
      <c r="FWC43" s="80"/>
      <c r="FWD43" s="209"/>
      <c r="FWE43" s="207"/>
      <c r="FWF43" s="207"/>
      <c r="FWG43" s="77"/>
      <c r="FWH43" s="210"/>
      <c r="FWI43" s="207"/>
      <c r="FWJ43" s="207"/>
      <c r="FWK43" s="211"/>
      <c r="FWL43" s="26"/>
      <c r="FWM43" s="24"/>
      <c r="FWN43" s="36"/>
      <c r="FWO43" s="24"/>
      <c r="FWP43" s="26"/>
      <c r="FWQ43" s="26"/>
      <c r="FWR43" s="205"/>
      <c r="FWS43" s="24"/>
      <c r="FWT43" s="36"/>
      <c r="FWU43" s="24"/>
      <c r="FWV43" s="26"/>
      <c r="FWW43" s="26"/>
      <c r="FWX43" s="205"/>
      <c r="FWY43" s="205"/>
      <c r="FWZ43" s="206"/>
      <c r="FXA43" s="205"/>
      <c r="FXB43" s="24"/>
      <c r="FXE43" s="207"/>
      <c r="FXF43" s="207"/>
      <c r="FXG43" s="208"/>
      <c r="FXH43" s="80"/>
      <c r="FXI43" s="209"/>
      <c r="FXJ43" s="207"/>
      <c r="FXK43" s="207"/>
      <c r="FXL43" s="77"/>
      <c r="FXM43" s="210"/>
      <c r="FXN43" s="207"/>
      <c r="FXO43" s="207"/>
      <c r="FXP43" s="211"/>
      <c r="FXQ43" s="26"/>
      <c r="FXR43" s="24"/>
      <c r="FXS43" s="36"/>
      <c r="FXT43" s="24"/>
      <c r="FXU43" s="26"/>
      <c r="FXV43" s="26"/>
      <c r="FXW43" s="205"/>
      <c r="FXX43" s="24"/>
      <c r="FXY43" s="36"/>
      <c r="FXZ43" s="24"/>
      <c r="FYA43" s="26"/>
      <c r="FYB43" s="26"/>
      <c r="FYC43" s="205"/>
      <c r="FYD43" s="205"/>
      <c r="FYE43" s="206"/>
      <c r="FYF43" s="205"/>
      <c r="FYG43" s="24"/>
      <c r="FYJ43" s="207"/>
      <c r="FYK43" s="207"/>
      <c r="FYL43" s="208"/>
      <c r="FYM43" s="80"/>
      <c r="FYN43" s="209"/>
      <c r="FYO43" s="207"/>
      <c r="FYP43" s="207"/>
      <c r="FYQ43" s="77"/>
      <c r="FYR43" s="210"/>
      <c r="FYS43" s="207"/>
      <c r="FYT43" s="207"/>
      <c r="FYU43" s="211"/>
      <c r="FYV43" s="26"/>
      <c r="FYW43" s="24"/>
      <c r="FYX43" s="36"/>
      <c r="FYY43" s="24"/>
      <c r="FYZ43" s="26"/>
      <c r="FZA43" s="26"/>
      <c r="FZB43" s="205"/>
      <c r="FZC43" s="24"/>
      <c r="FZD43" s="36"/>
      <c r="FZE43" s="24"/>
      <c r="FZF43" s="26"/>
      <c r="FZG43" s="26"/>
      <c r="FZH43" s="205"/>
      <c r="FZI43" s="205"/>
      <c r="FZJ43" s="206"/>
      <c r="FZK43" s="205"/>
      <c r="FZL43" s="24"/>
      <c r="FZO43" s="207"/>
      <c r="FZP43" s="207"/>
      <c r="FZQ43" s="208"/>
      <c r="FZR43" s="80"/>
      <c r="FZS43" s="209"/>
      <c r="FZT43" s="207"/>
      <c r="FZU43" s="207"/>
      <c r="FZV43" s="77"/>
      <c r="FZW43" s="210"/>
      <c r="FZX43" s="207"/>
      <c r="FZY43" s="207"/>
      <c r="FZZ43" s="211"/>
      <c r="GAA43" s="26"/>
      <c r="GAB43" s="24"/>
      <c r="GAC43" s="36"/>
      <c r="GAD43" s="24"/>
      <c r="GAE43" s="26"/>
      <c r="GAF43" s="26"/>
      <c r="GAG43" s="205"/>
      <c r="GAH43" s="24"/>
      <c r="GAI43" s="36"/>
      <c r="GAJ43" s="24"/>
      <c r="GAK43" s="26"/>
      <c r="GAL43" s="26"/>
      <c r="GAM43" s="205"/>
      <c r="GAN43" s="205"/>
      <c r="GAO43" s="206"/>
      <c r="GAP43" s="205"/>
      <c r="GAQ43" s="24"/>
      <c r="GAT43" s="207"/>
      <c r="GAU43" s="207"/>
      <c r="GAV43" s="208"/>
      <c r="GAW43" s="80"/>
      <c r="GAX43" s="209"/>
      <c r="GAY43" s="207"/>
      <c r="GAZ43" s="207"/>
      <c r="GBA43" s="77"/>
      <c r="GBB43" s="210"/>
      <c r="GBC43" s="207"/>
      <c r="GBD43" s="207"/>
      <c r="GBE43" s="211"/>
      <c r="GBF43" s="26"/>
      <c r="GBG43" s="24"/>
      <c r="GBH43" s="36"/>
      <c r="GBI43" s="24"/>
      <c r="GBJ43" s="26"/>
      <c r="GBK43" s="26"/>
      <c r="GBL43" s="205"/>
      <c r="GBM43" s="24"/>
      <c r="GBN43" s="36"/>
      <c r="GBO43" s="24"/>
      <c r="GBP43" s="26"/>
      <c r="GBQ43" s="26"/>
      <c r="GBR43" s="205"/>
      <c r="GBS43" s="205"/>
      <c r="GBT43" s="206"/>
      <c r="GBU43" s="205"/>
      <c r="GBV43" s="24"/>
      <c r="GBY43" s="207"/>
      <c r="GBZ43" s="207"/>
      <c r="GCA43" s="208"/>
      <c r="GCB43" s="80"/>
      <c r="GCC43" s="209"/>
      <c r="GCD43" s="207"/>
      <c r="GCE43" s="207"/>
      <c r="GCF43" s="77"/>
      <c r="GCG43" s="210"/>
      <c r="GCH43" s="207"/>
      <c r="GCI43" s="207"/>
      <c r="GCJ43" s="211"/>
      <c r="GCK43" s="26"/>
      <c r="GCL43" s="24"/>
      <c r="GCM43" s="36"/>
      <c r="GCN43" s="24"/>
      <c r="GCO43" s="26"/>
      <c r="GCP43" s="26"/>
      <c r="GCQ43" s="205"/>
      <c r="GCR43" s="24"/>
      <c r="GCS43" s="36"/>
      <c r="GCT43" s="24"/>
      <c r="GCU43" s="26"/>
      <c r="GCV43" s="26"/>
      <c r="GCW43" s="205"/>
      <c r="GCX43" s="205"/>
      <c r="GCY43" s="206"/>
      <c r="GCZ43" s="205"/>
      <c r="GDA43" s="24"/>
      <c r="GDD43" s="207"/>
      <c r="GDE43" s="207"/>
      <c r="GDF43" s="208"/>
      <c r="GDG43" s="80"/>
      <c r="GDH43" s="209"/>
      <c r="GDI43" s="207"/>
      <c r="GDJ43" s="207"/>
      <c r="GDK43" s="77"/>
      <c r="GDL43" s="210"/>
      <c r="GDM43" s="207"/>
      <c r="GDN43" s="207"/>
      <c r="GDO43" s="211"/>
      <c r="GDP43" s="26"/>
      <c r="GDQ43" s="24"/>
      <c r="GDR43" s="36"/>
      <c r="GDS43" s="24"/>
      <c r="GDT43" s="26"/>
      <c r="GDU43" s="26"/>
      <c r="GDV43" s="205"/>
      <c r="GDW43" s="24"/>
      <c r="GDX43" s="36"/>
      <c r="GDY43" s="24"/>
      <c r="GDZ43" s="26"/>
      <c r="GEA43" s="26"/>
      <c r="GEB43" s="205"/>
      <c r="GEC43" s="205"/>
      <c r="GED43" s="206"/>
      <c r="GEE43" s="205"/>
      <c r="GEF43" s="24"/>
      <c r="GEI43" s="207"/>
      <c r="GEJ43" s="207"/>
      <c r="GEK43" s="208"/>
      <c r="GEL43" s="80"/>
      <c r="GEM43" s="209"/>
      <c r="GEN43" s="207"/>
      <c r="GEO43" s="207"/>
      <c r="GEP43" s="77"/>
      <c r="GEQ43" s="210"/>
      <c r="GER43" s="207"/>
      <c r="GES43" s="207"/>
      <c r="GET43" s="211"/>
      <c r="GEU43" s="26"/>
      <c r="GEV43" s="24"/>
      <c r="GEW43" s="36"/>
      <c r="GEX43" s="24"/>
      <c r="GEY43" s="26"/>
      <c r="GEZ43" s="26"/>
      <c r="GFA43" s="205"/>
      <c r="GFB43" s="24"/>
      <c r="GFC43" s="36"/>
      <c r="GFD43" s="24"/>
      <c r="GFE43" s="26"/>
      <c r="GFF43" s="26"/>
      <c r="GFG43" s="205"/>
      <c r="GFH43" s="205"/>
      <c r="GFI43" s="206"/>
      <c r="GFJ43" s="205"/>
      <c r="GFK43" s="24"/>
      <c r="GFN43" s="207"/>
      <c r="GFO43" s="207"/>
      <c r="GFP43" s="208"/>
      <c r="GFQ43" s="80"/>
      <c r="GFR43" s="209"/>
      <c r="GFS43" s="207"/>
      <c r="GFT43" s="207"/>
      <c r="GFU43" s="77"/>
      <c r="GFV43" s="210"/>
      <c r="GFW43" s="207"/>
      <c r="GFX43" s="207"/>
      <c r="GFY43" s="211"/>
      <c r="GFZ43" s="26"/>
      <c r="GGA43" s="24"/>
      <c r="GGB43" s="36"/>
      <c r="GGC43" s="24"/>
      <c r="GGD43" s="26"/>
      <c r="GGE43" s="26"/>
      <c r="GGF43" s="205"/>
      <c r="GGG43" s="24"/>
      <c r="GGH43" s="36"/>
      <c r="GGI43" s="24"/>
      <c r="GGJ43" s="26"/>
      <c r="GGK43" s="26"/>
      <c r="GGL43" s="205"/>
      <c r="GGM43" s="205"/>
      <c r="GGN43" s="206"/>
      <c r="GGO43" s="205"/>
      <c r="GGP43" s="24"/>
      <c r="GGS43" s="207"/>
      <c r="GGT43" s="207"/>
      <c r="GGU43" s="208"/>
      <c r="GGV43" s="80"/>
      <c r="GGW43" s="209"/>
      <c r="GGX43" s="207"/>
      <c r="GGY43" s="207"/>
      <c r="GGZ43" s="77"/>
      <c r="GHA43" s="210"/>
      <c r="GHB43" s="207"/>
      <c r="GHC43" s="207"/>
      <c r="GHD43" s="211"/>
      <c r="GHE43" s="26"/>
      <c r="GHF43" s="24"/>
      <c r="GHG43" s="36"/>
      <c r="GHH43" s="24"/>
      <c r="GHI43" s="26"/>
      <c r="GHJ43" s="26"/>
      <c r="GHK43" s="205"/>
      <c r="GHL43" s="24"/>
      <c r="GHM43" s="36"/>
      <c r="GHN43" s="24"/>
      <c r="GHO43" s="26"/>
      <c r="GHP43" s="26"/>
      <c r="GHQ43" s="205"/>
      <c r="GHR43" s="205"/>
      <c r="GHS43" s="206"/>
      <c r="GHT43" s="205"/>
      <c r="GHU43" s="24"/>
      <c r="GHX43" s="207"/>
      <c r="GHY43" s="207"/>
      <c r="GHZ43" s="208"/>
      <c r="GIA43" s="80"/>
      <c r="GIB43" s="209"/>
      <c r="GIC43" s="207"/>
      <c r="GID43" s="207"/>
      <c r="GIE43" s="77"/>
      <c r="GIF43" s="210"/>
      <c r="GIG43" s="207"/>
      <c r="GIH43" s="207"/>
      <c r="GII43" s="211"/>
      <c r="GIJ43" s="26"/>
      <c r="GIK43" s="24"/>
      <c r="GIL43" s="36"/>
      <c r="GIM43" s="24"/>
      <c r="GIN43" s="26"/>
      <c r="GIO43" s="26"/>
      <c r="GIP43" s="205"/>
      <c r="GIQ43" s="24"/>
      <c r="GIR43" s="36"/>
      <c r="GIS43" s="24"/>
      <c r="GIT43" s="26"/>
      <c r="GIU43" s="26"/>
      <c r="GIV43" s="205"/>
      <c r="GIW43" s="205"/>
      <c r="GIX43" s="206"/>
      <c r="GIY43" s="205"/>
      <c r="GIZ43" s="24"/>
      <c r="GJC43" s="207"/>
      <c r="GJD43" s="207"/>
      <c r="GJE43" s="208"/>
      <c r="GJF43" s="80"/>
      <c r="GJG43" s="209"/>
      <c r="GJH43" s="207"/>
      <c r="GJI43" s="207"/>
      <c r="GJJ43" s="77"/>
      <c r="GJK43" s="210"/>
      <c r="GJL43" s="207"/>
      <c r="GJM43" s="207"/>
      <c r="GJN43" s="211"/>
      <c r="GJO43" s="26"/>
      <c r="GJP43" s="24"/>
      <c r="GJQ43" s="36"/>
      <c r="GJR43" s="24"/>
      <c r="GJS43" s="26"/>
      <c r="GJT43" s="26"/>
      <c r="GJU43" s="205"/>
      <c r="GJV43" s="24"/>
      <c r="GJW43" s="36"/>
      <c r="GJX43" s="24"/>
      <c r="GJY43" s="26"/>
      <c r="GJZ43" s="26"/>
      <c r="GKA43" s="205"/>
      <c r="GKB43" s="205"/>
      <c r="GKC43" s="206"/>
      <c r="GKD43" s="205"/>
      <c r="GKE43" s="24"/>
      <c r="GKH43" s="207"/>
      <c r="GKI43" s="207"/>
      <c r="GKJ43" s="208"/>
      <c r="GKK43" s="80"/>
      <c r="GKL43" s="209"/>
      <c r="GKM43" s="207"/>
      <c r="GKN43" s="207"/>
      <c r="GKO43" s="77"/>
      <c r="GKP43" s="210"/>
      <c r="GKQ43" s="207"/>
      <c r="GKR43" s="207"/>
      <c r="GKS43" s="211"/>
      <c r="GKT43" s="26"/>
      <c r="GKU43" s="24"/>
      <c r="GKV43" s="36"/>
      <c r="GKW43" s="24"/>
      <c r="GKX43" s="26"/>
      <c r="GKY43" s="26"/>
      <c r="GKZ43" s="205"/>
      <c r="GLA43" s="24"/>
      <c r="GLB43" s="36"/>
      <c r="GLC43" s="24"/>
      <c r="GLD43" s="26"/>
      <c r="GLE43" s="26"/>
      <c r="GLF43" s="205"/>
      <c r="GLG43" s="205"/>
      <c r="GLH43" s="206"/>
      <c r="GLI43" s="205"/>
      <c r="GLJ43" s="24"/>
      <c r="GLM43" s="207"/>
      <c r="GLN43" s="207"/>
      <c r="GLO43" s="208"/>
      <c r="GLP43" s="80"/>
      <c r="GLQ43" s="209"/>
      <c r="GLR43" s="207"/>
      <c r="GLS43" s="207"/>
      <c r="GLT43" s="77"/>
      <c r="GLU43" s="210"/>
      <c r="GLV43" s="207"/>
      <c r="GLW43" s="207"/>
      <c r="GLX43" s="211"/>
      <c r="GLY43" s="26"/>
      <c r="GLZ43" s="24"/>
      <c r="GMA43" s="36"/>
      <c r="GMB43" s="24"/>
      <c r="GMC43" s="26"/>
      <c r="GMD43" s="26"/>
      <c r="GME43" s="205"/>
      <c r="GMF43" s="24"/>
      <c r="GMG43" s="36"/>
      <c r="GMH43" s="24"/>
      <c r="GMI43" s="26"/>
      <c r="GMJ43" s="26"/>
      <c r="GMK43" s="205"/>
      <c r="GML43" s="205"/>
      <c r="GMM43" s="206"/>
      <c r="GMN43" s="205"/>
      <c r="GMO43" s="24"/>
      <c r="GMR43" s="207"/>
      <c r="GMS43" s="207"/>
      <c r="GMT43" s="208"/>
      <c r="GMU43" s="80"/>
      <c r="GMV43" s="209"/>
      <c r="GMW43" s="207"/>
      <c r="GMX43" s="207"/>
      <c r="GMY43" s="77"/>
      <c r="GMZ43" s="210"/>
      <c r="GNA43" s="207"/>
      <c r="GNB43" s="207"/>
      <c r="GNC43" s="211"/>
      <c r="GND43" s="26"/>
      <c r="GNE43" s="24"/>
      <c r="GNF43" s="36"/>
      <c r="GNG43" s="24"/>
      <c r="GNH43" s="26"/>
      <c r="GNI43" s="26"/>
      <c r="GNJ43" s="205"/>
      <c r="GNK43" s="24"/>
      <c r="GNL43" s="36"/>
      <c r="GNM43" s="24"/>
      <c r="GNN43" s="26"/>
      <c r="GNO43" s="26"/>
      <c r="GNP43" s="205"/>
      <c r="GNQ43" s="205"/>
      <c r="GNR43" s="206"/>
      <c r="GNS43" s="205"/>
      <c r="GNT43" s="24"/>
      <c r="GNW43" s="207"/>
      <c r="GNX43" s="207"/>
      <c r="GNY43" s="208"/>
      <c r="GNZ43" s="80"/>
      <c r="GOA43" s="209"/>
      <c r="GOB43" s="207"/>
      <c r="GOC43" s="207"/>
      <c r="GOD43" s="77"/>
      <c r="GOE43" s="210"/>
      <c r="GOF43" s="207"/>
      <c r="GOG43" s="207"/>
      <c r="GOH43" s="211"/>
      <c r="GOI43" s="26"/>
      <c r="GOJ43" s="24"/>
      <c r="GOK43" s="36"/>
      <c r="GOL43" s="24"/>
      <c r="GOM43" s="26"/>
      <c r="GON43" s="26"/>
      <c r="GOO43" s="205"/>
      <c r="GOP43" s="24"/>
      <c r="GOQ43" s="36"/>
      <c r="GOR43" s="24"/>
      <c r="GOS43" s="26"/>
      <c r="GOT43" s="26"/>
      <c r="GOU43" s="205"/>
      <c r="GOV43" s="205"/>
      <c r="GOW43" s="206"/>
      <c r="GOX43" s="205"/>
      <c r="GOY43" s="24"/>
      <c r="GPB43" s="207"/>
      <c r="GPC43" s="207"/>
      <c r="GPD43" s="208"/>
      <c r="GPE43" s="80"/>
      <c r="GPF43" s="209"/>
      <c r="GPG43" s="207"/>
      <c r="GPH43" s="207"/>
      <c r="GPI43" s="77"/>
      <c r="GPJ43" s="210"/>
      <c r="GPK43" s="207"/>
      <c r="GPL43" s="207"/>
      <c r="GPM43" s="211"/>
      <c r="GPN43" s="26"/>
      <c r="GPO43" s="24"/>
      <c r="GPP43" s="36"/>
      <c r="GPQ43" s="24"/>
      <c r="GPR43" s="26"/>
      <c r="GPS43" s="26"/>
      <c r="GPT43" s="205"/>
      <c r="GPU43" s="24"/>
      <c r="GPV43" s="36"/>
      <c r="GPW43" s="24"/>
      <c r="GPX43" s="26"/>
      <c r="GPY43" s="26"/>
      <c r="GPZ43" s="205"/>
      <c r="GQA43" s="205"/>
      <c r="GQB43" s="206"/>
      <c r="GQC43" s="205"/>
      <c r="GQD43" s="24"/>
      <c r="GQG43" s="207"/>
      <c r="GQH43" s="207"/>
      <c r="GQI43" s="208"/>
      <c r="GQJ43" s="80"/>
      <c r="GQK43" s="209"/>
      <c r="GQL43" s="207"/>
      <c r="GQM43" s="207"/>
      <c r="GQN43" s="77"/>
      <c r="GQO43" s="210"/>
      <c r="GQP43" s="207"/>
      <c r="GQQ43" s="207"/>
      <c r="GQR43" s="211"/>
      <c r="GQS43" s="26"/>
      <c r="GQT43" s="24"/>
      <c r="GQU43" s="36"/>
      <c r="GQV43" s="24"/>
      <c r="GQW43" s="26"/>
      <c r="GQX43" s="26"/>
      <c r="GQY43" s="205"/>
      <c r="GQZ43" s="24"/>
      <c r="GRA43" s="36"/>
      <c r="GRB43" s="24"/>
      <c r="GRC43" s="26"/>
      <c r="GRD43" s="26"/>
      <c r="GRE43" s="205"/>
      <c r="GRF43" s="205"/>
      <c r="GRG43" s="206"/>
      <c r="GRH43" s="205"/>
      <c r="GRI43" s="24"/>
      <c r="GRL43" s="207"/>
      <c r="GRM43" s="207"/>
      <c r="GRN43" s="208"/>
      <c r="GRO43" s="80"/>
      <c r="GRP43" s="209"/>
      <c r="GRQ43" s="207"/>
      <c r="GRR43" s="207"/>
      <c r="GRS43" s="77"/>
      <c r="GRT43" s="210"/>
      <c r="GRU43" s="207"/>
      <c r="GRV43" s="207"/>
      <c r="GRW43" s="211"/>
      <c r="GRX43" s="26"/>
      <c r="GRY43" s="24"/>
      <c r="GRZ43" s="36"/>
      <c r="GSA43" s="24"/>
      <c r="GSB43" s="26"/>
      <c r="GSC43" s="26"/>
      <c r="GSD43" s="205"/>
      <c r="GSE43" s="24"/>
      <c r="GSF43" s="36"/>
      <c r="GSG43" s="24"/>
      <c r="GSH43" s="26"/>
      <c r="GSI43" s="26"/>
      <c r="GSJ43" s="205"/>
      <c r="GSK43" s="205"/>
      <c r="GSL43" s="206"/>
      <c r="GSM43" s="205"/>
      <c r="GSN43" s="24"/>
      <c r="GSQ43" s="207"/>
      <c r="GSR43" s="207"/>
      <c r="GSS43" s="208"/>
      <c r="GST43" s="80"/>
      <c r="GSU43" s="209"/>
      <c r="GSV43" s="207"/>
      <c r="GSW43" s="207"/>
      <c r="GSX43" s="77"/>
      <c r="GSY43" s="210"/>
      <c r="GSZ43" s="207"/>
      <c r="GTA43" s="207"/>
      <c r="GTB43" s="211"/>
      <c r="GTC43" s="26"/>
      <c r="GTD43" s="24"/>
      <c r="GTE43" s="36"/>
      <c r="GTF43" s="24"/>
      <c r="GTG43" s="26"/>
      <c r="GTH43" s="26"/>
      <c r="GTI43" s="205"/>
      <c r="GTJ43" s="24"/>
      <c r="GTK43" s="36"/>
      <c r="GTL43" s="24"/>
      <c r="GTM43" s="26"/>
      <c r="GTN43" s="26"/>
      <c r="GTO43" s="205"/>
      <c r="GTP43" s="205"/>
      <c r="GTQ43" s="206"/>
      <c r="GTR43" s="205"/>
      <c r="GTS43" s="24"/>
      <c r="GTV43" s="207"/>
      <c r="GTW43" s="207"/>
      <c r="GTX43" s="208"/>
      <c r="GTY43" s="80"/>
      <c r="GTZ43" s="209"/>
      <c r="GUA43" s="207"/>
      <c r="GUB43" s="207"/>
      <c r="GUC43" s="77"/>
      <c r="GUD43" s="210"/>
      <c r="GUE43" s="207"/>
      <c r="GUF43" s="207"/>
      <c r="GUG43" s="211"/>
      <c r="GUH43" s="26"/>
      <c r="GUI43" s="24"/>
      <c r="GUJ43" s="36"/>
      <c r="GUK43" s="24"/>
      <c r="GUL43" s="26"/>
      <c r="GUM43" s="26"/>
      <c r="GUN43" s="205"/>
      <c r="GUO43" s="24"/>
      <c r="GUP43" s="36"/>
      <c r="GUQ43" s="24"/>
      <c r="GUR43" s="26"/>
      <c r="GUS43" s="26"/>
      <c r="GUT43" s="205"/>
      <c r="GUU43" s="205"/>
      <c r="GUV43" s="206"/>
      <c r="GUW43" s="205"/>
      <c r="GUX43" s="24"/>
      <c r="GVA43" s="207"/>
      <c r="GVB43" s="207"/>
      <c r="GVC43" s="208"/>
      <c r="GVD43" s="80"/>
      <c r="GVE43" s="209"/>
      <c r="GVF43" s="207"/>
      <c r="GVG43" s="207"/>
      <c r="GVH43" s="77"/>
      <c r="GVI43" s="210"/>
      <c r="GVJ43" s="207"/>
      <c r="GVK43" s="207"/>
      <c r="GVL43" s="211"/>
      <c r="GVM43" s="26"/>
      <c r="GVN43" s="24"/>
      <c r="GVO43" s="36"/>
      <c r="GVP43" s="24"/>
      <c r="GVQ43" s="26"/>
      <c r="GVR43" s="26"/>
      <c r="GVS43" s="205"/>
      <c r="GVT43" s="24"/>
      <c r="GVU43" s="36"/>
      <c r="GVV43" s="24"/>
      <c r="GVW43" s="26"/>
      <c r="GVX43" s="26"/>
      <c r="GVY43" s="205"/>
      <c r="GVZ43" s="205"/>
      <c r="GWA43" s="206"/>
      <c r="GWB43" s="205"/>
      <c r="GWC43" s="24"/>
      <c r="GWF43" s="207"/>
      <c r="GWG43" s="207"/>
      <c r="GWH43" s="208"/>
      <c r="GWI43" s="80"/>
      <c r="GWJ43" s="209"/>
      <c r="GWK43" s="207"/>
      <c r="GWL43" s="207"/>
      <c r="GWM43" s="77"/>
      <c r="GWN43" s="210"/>
      <c r="GWO43" s="207"/>
      <c r="GWP43" s="207"/>
      <c r="GWQ43" s="211"/>
      <c r="GWR43" s="26"/>
      <c r="GWS43" s="24"/>
      <c r="GWT43" s="36"/>
      <c r="GWU43" s="24"/>
      <c r="GWV43" s="26"/>
      <c r="GWW43" s="26"/>
      <c r="GWX43" s="205"/>
      <c r="GWY43" s="24"/>
      <c r="GWZ43" s="36"/>
      <c r="GXA43" s="24"/>
      <c r="GXB43" s="26"/>
      <c r="GXC43" s="26"/>
      <c r="GXD43" s="205"/>
      <c r="GXE43" s="205"/>
      <c r="GXF43" s="206"/>
      <c r="GXG43" s="205"/>
      <c r="GXH43" s="24"/>
      <c r="GXK43" s="207"/>
      <c r="GXL43" s="207"/>
      <c r="GXM43" s="208"/>
      <c r="GXN43" s="80"/>
      <c r="GXO43" s="209"/>
      <c r="GXP43" s="207"/>
      <c r="GXQ43" s="207"/>
      <c r="GXR43" s="77"/>
      <c r="GXS43" s="210"/>
      <c r="GXT43" s="207"/>
      <c r="GXU43" s="207"/>
      <c r="GXV43" s="211"/>
      <c r="GXW43" s="26"/>
      <c r="GXX43" s="24"/>
      <c r="GXY43" s="36"/>
      <c r="GXZ43" s="24"/>
      <c r="GYA43" s="26"/>
      <c r="GYB43" s="26"/>
      <c r="GYC43" s="205"/>
      <c r="GYD43" s="24"/>
      <c r="GYE43" s="36"/>
      <c r="GYF43" s="24"/>
      <c r="GYG43" s="26"/>
      <c r="GYH43" s="26"/>
      <c r="GYI43" s="205"/>
      <c r="GYJ43" s="205"/>
      <c r="GYK43" s="206"/>
      <c r="GYL43" s="205"/>
      <c r="GYM43" s="24"/>
      <c r="GYP43" s="207"/>
      <c r="GYQ43" s="207"/>
      <c r="GYR43" s="208"/>
      <c r="GYS43" s="80"/>
      <c r="GYT43" s="209"/>
      <c r="GYU43" s="207"/>
      <c r="GYV43" s="207"/>
      <c r="GYW43" s="77"/>
      <c r="GYX43" s="210"/>
      <c r="GYY43" s="207"/>
      <c r="GYZ43" s="207"/>
      <c r="GZA43" s="211"/>
      <c r="GZB43" s="26"/>
      <c r="GZC43" s="24"/>
      <c r="GZD43" s="36"/>
      <c r="GZE43" s="24"/>
      <c r="GZF43" s="26"/>
      <c r="GZG43" s="26"/>
      <c r="GZH43" s="205"/>
      <c r="GZI43" s="24"/>
      <c r="GZJ43" s="36"/>
      <c r="GZK43" s="24"/>
      <c r="GZL43" s="26"/>
      <c r="GZM43" s="26"/>
      <c r="GZN43" s="205"/>
      <c r="GZO43" s="205"/>
      <c r="GZP43" s="206"/>
      <c r="GZQ43" s="205"/>
      <c r="GZR43" s="24"/>
      <c r="GZU43" s="207"/>
      <c r="GZV43" s="207"/>
      <c r="GZW43" s="208"/>
      <c r="GZX43" s="80"/>
      <c r="GZY43" s="209"/>
      <c r="GZZ43" s="207"/>
      <c r="HAA43" s="207"/>
      <c r="HAB43" s="77"/>
      <c r="HAC43" s="210"/>
      <c r="HAD43" s="207"/>
      <c r="HAE43" s="207"/>
      <c r="HAF43" s="211"/>
      <c r="HAG43" s="26"/>
      <c r="HAH43" s="24"/>
      <c r="HAI43" s="36"/>
      <c r="HAJ43" s="24"/>
      <c r="HAK43" s="26"/>
      <c r="HAL43" s="26"/>
      <c r="HAM43" s="205"/>
      <c r="HAN43" s="24"/>
      <c r="HAO43" s="36"/>
      <c r="HAP43" s="24"/>
      <c r="HAQ43" s="26"/>
      <c r="HAR43" s="26"/>
      <c r="HAS43" s="205"/>
      <c r="HAT43" s="205"/>
      <c r="HAU43" s="206"/>
      <c r="HAV43" s="205"/>
      <c r="HAW43" s="24"/>
      <c r="HAZ43" s="207"/>
      <c r="HBA43" s="207"/>
      <c r="HBB43" s="208"/>
      <c r="HBC43" s="80"/>
      <c r="HBD43" s="209"/>
      <c r="HBE43" s="207"/>
      <c r="HBF43" s="207"/>
      <c r="HBG43" s="77"/>
      <c r="HBH43" s="210"/>
      <c r="HBI43" s="207"/>
      <c r="HBJ43" s="207"/>
      <c r="HBK43" s="211"/>
      <c r="HBL43" s="26"/>
      <c r="HBM43" s="24"/>
      <c r="HBN43" s="36"/>
      <c r="HBO43" s="24"/>
      <c r="HBP43" s="26"/>
      <c r="HBQ43" s="26"/>
      <c r="HBR43" s="205"/>
      <c r="HBS43" s="24"/>
      <c r="HBT43" s="36"/>
      <c r="HBU43" s="24"/>
      <c r="HBV43" s="26"/>
      <c r="HBW43" s="26"/>
      <c r="HBX43" s="205"/>
      <c r="HBY43" s="205"/>
      <c r="HBZ43" s="206"/>
      <c r="HCA43" s="205"/>
      <c r="HCB43" s="24"/>
      <c r="HCE43" s="207"/>
      <c r="HCF43" s="207"/>
      <c r="HCG43" s="208"/>
      <c r="HCH43" s="80"/>
      <c r="HCI43" s="209"/>
      <c r="HCJ43" s="207"/>
      <c r="HCK43" s="207"/>
      <c r="HCL43" s="77"/>
      <c r="HCM43" s="210"/>
      <c r="HCN43" s="207"/>
      <c r="HCO43" s="207"/>
      <c r="HCP43" s="211"/>
      <c r="HCQ43" s="26"/>
      <c r="HCR43" s="24"/>
      <c r="HCS43" s="36"/>
      <c r="HCT43" s="24"/>
      <c r="HCU43" s="26"/>
      <c r="HCV43" s="26"/>
      <c r="HCW43" s="205"/>
      <c r="HCX43" s="24"/>
      <c r="HCY43" s="36"/>
      <c r="HCZ43" s="24"/>
      <c r="HDA43" s="26"/>
      <c r="HDB43" s="26"/>
      <c r="HDC43" s="205"/>
      <c r="HDD43" s="205"/>
      <c r="HDE43" s="206"/>
      <c r="HDF43" s="205"/>
      <c r="HDG43" s="24"/>
      <c r="HDJ43" s="207"/>
      <c r="HDK43" s="207"/>
      <c r="HDL43" s="208"/>
      <c r="HDM43" s="80"/>
      <c r="HDN43" s="209"/>
      <c r="HDO43" s="207"/>
      <c r="HDP43" s="207"/>
      <c r="HDQ43" s="77"/>
      <c r="HDR43" s="210"/>
      <c r="HDS43" s="207"/>
      <c r="HDT43" s="207"/>
      <c r="HDU43" s="211"/>
      <c r="HDV43" s="26"/>
      <c r="HDW43" s="24"/>
      <c r="HDX43" s="36"/>
      <c r="HDY43" s="24"/>
      <c r="HDZ43" s="26"/>
      <c r="HEA43" s="26"/>
      <c r="HEB43" s="205"/>
      <c r="HEC43" s="24"/>
      <c r="HED43" s="36"/>
      <c r="HEE43" s="24"/>
      <c r="HEF43" s="26"/>
      <c r="HEG43" s="26"/>
      <c r="HEH43" s="205"/>
      <c r="HEI43" s="205"/>
      <c r="HEJ43" s="206"/>
      <c r="HEK43" s="205"/>
      <c r="HEL43" s="24"/>
      <c r="HEO43" s="207"/>
      <c r="HEP43" s="207"/>
      <c r="HEQ43" s="208"/>
      <c r="HER43" s="80"/>
      <c r="HES43" s="209"/>
      <c r="HET43" s="207"/>
      <c r="HEU43" s="207"/>
      <c r="HEV43" s="77"/>
      <c r="HEW43" s="210"/>
      <c r="HEX43" s="207"/>
      <c r="HEY43" s="207"/>
      <c r="HEZ43" s="211"/>
      <c r="HFA43" s="26"/>
      <c r="HFB43" s="24"/>
      <c r="HFC43" s="36"/>
      <c r="HFD43" s="24"/>
      <c r="HFE43" s="26"/>
      <c r="HFF43" s="26"/>
      <c r="HFG43" s="205"/>
      <c r="HFH43" s="24"/>
      <c r="HFI43" s="36"/>
      <c r="HFJ43" s="24"/>
      <c r="HFK43" s="26"/>
      <c r="HFL43" s="26"/>
      <c r="HFM43" s="205"/>
      <c r="HFN43" s="205"/>
      <c r="HFO43" s="206"/>
      <c r="HFP43" s="205"/>
      <c r="HFQ43" s="24"/>
      <c r="HFT43" s="207"/>
      <c r="HFU43" s="207"/>
      <c r="HFV43" s="208"/>
      <c r="HFW43" s="80"/>
      <c r="HFX43" s="209"/>
      <c r="HFY43" s="207"/>
      <c r="HFZ43" s="207"/>
      <c r="HGA43" s="77"/>
      <c r="HGB43" s="210"/>
      <c r="HGC43" s="207"/>
      <c r="HGD43" s="207"/>
      <c r="HGE43" s="211"/>
      <c r="HGF43" s="26"/>
      <c r="HGG43" s="24"/>
      <c r="HGH43" s="36"/>
      <c r="HGI43" s="24"/>
      <c r="HGJ43" s="26"/>
      <c r="HGK43" s="26"/>
      <c r="HGL43" s="205"/>
      <c r="HGM43" s="24"/>
      <c r="HGN43" s="36"/>
      <c r="HGO43" s="24"/>
      <c r="HGP43" s="26"/>
      <c r="HGQ43" s="26"/>
      <c r="HGR43" s="205"/>
      <c r="HGS43" s="205"/>
      <c r="HGT43" s="206"/>
      <c r="HGU43" s="205"/>
      <c r="HGV43" s="24"/>
      <c r="HGY43" s="207"/>
      <c r="HGZ43" s="207"/>
      <c r="HHA43" s="208"/>
      <c r="HHB43" s="80"/>
      <c r="HHC43" s="209"/>
      <c r="HHD43" s="207"/>
      <c r="HHE43" s="207"/>
      <c r="HHF43" s="77"/>
      <c r="HHG43" s="210"/>
      <c r="HHH43" s="207"/>
      <c r="HHI43" s="207"/>
      <c r="HHJ43" s="211"/>
      <c r="HHK43" s="26"/>
      <c r="HHL43" s="24"/>
      <c r="HHM43" s="36"/>
      <c r="HHN43" s="24"/>
      <c r="HHO43" s="26"/>
      <c r="HHP43" s="26"/>
      <c r="HHQ43" s="205"/>
      <c r="HHR43" s="24"/>
      <c r="HHS43" s="36"/>
      <c r="HHT43" s="24"/>
      <c r="HHU43" s="26"/>
      <c r="HHV43" s="26"/>
      <c r="HHW43" s="205"/>
      <c r="HHX43" s="205"/>
      <c r="HHY43" s="206"/>
      <c r="HHZ43" s="205"/>
      <c r="HIA43" s="24"/>
      <c r="HID43" s="207"/>
      <c r="HIE43" s="207"/>
      <c r="HIF43" s="208"/>
      <c r="HIG43" s="80"/>
      <c r="HIH43" s="209"/>
      <c r="HII43" s="207"/>
      <c r="HIJ43" s="207"/>
      <c r="HIK43" s="77"/>
      <c r="HIL43" s="210"/>
      <c r="HIM43" s="207"/>
      <c r="HIN43" s="207"/>
      <c r="HIO43" s="211"/>
      <c r="HIP43" s="26"/>
      <c r="HIQ43" s="24"/>
      <c r="HIR43" s="36"/>
      <c r="HIS43" s="24"/>
      <c r="HIT43" s="26"/>
      <c r="HIU43" s="26"/>
      <c r="HIV43" s="205"/>
      <c r="HIW43" s="24"/>
      <c r="HIX43" s="36"/>
      <c r="HIY43" s="24"/>
      <c r="HIZ43" s="26"/>
      <c r="HJA43" s="26"/>
      <c r="HJB43" s="205"/>
      <c r="HJC43" s="205"/>
      <c r="HJD43" s="206"/>
      <c r="HJE43" s="205"/>
      <c r="HJF43" s="24"/>
      <c r="HJI43" s="207"/>
      <c r="HJJ43" s="207"/>
      <c r="HJK43" s="208"/>
      <c r="HJL43" s="80"/>
      <c r="HJM43" s="209"/>
      <c r="HJN43" s="207"/>
      <c r="HJO43" s="207"/>
      <c r="HJP43" s="77"/>
      <c r="HJQ43" s="210"/>
      <c r="HJR43" s="207"/>
      <c r="HJS43" s="207"/>
      <c r="HJT43" s="211"/>
      <c r="HJU43" s="26"/>
      <c r="HJV43" s="24"/>
      <c r="HJW43" s="36"/>
      <c r="HJX43" s="24"/>
      <c r="HJY43" s="26"/>
      <c r="HJZ43" s="26"/>
      <c r="HKA43" s="205"/>
      <c r="HKB43" s="24"/>
      <c r="HKC43" s="36"/>
      <c r="HKD43" s="24"/>
      <c r="HKE43" s="26"/>
      <c r="HKF43" s="26"/>
      <c r="HKG43" s="205"/>
      <c r="HKH43" s="205"/>
      <c r="HKI43" s="206"/>
      <c r="HKJ43" s="205"/>
      <c r="HKK43" s="24"/>
      <c r="HKN43" s="207"/>
      <c r="HKO43" s="207"/>
      <c r="HKP43" s="208"/>
      <c r="HKQ43" s="80"/>
      <c r="HKR43" s="209"/>
      <c r="HKS43" s="207"/>
      <c r="HKT43" s="207"/>
      <c r="HKU43" s="77"/>
      <c r="HKV43" s="210"/>
      <c r="HKW43" s="207"/>
      <c r="HKX43" s="207"/>
      <c r="HKY43" s="211"/>
      <c r="HKZ43" s="26"/>
      <c r="HLA43" s="24"/>
      <c r="HLB43" s="36"/>
      <c r="HLC43" s="24"/>
      <c r="HLD43" s="26"/>
      <c r="HLE43" s="26"/>
      <c r="HLF43" s="205"/>
      <c r="HLG43" s="24"/>
      <c r="HLH43" s="36"/>
      <c r="HLI43" s="24"/>
      <c r="HLJ43" s="26"/>
      <c r="HLK43" s="26"/>
      <c r="HLL43" s="205"/>
      <c r="HLM43" s="205"/>
      <c r="HLN43" s="206"/>
      <c r="HLO43" s="205"/>
      <c r="HLP43" s="24"/>
      <c r="HLS43" s="207"/>
      <c r="HLT43" s="207"/>
      <c r="HLU43" s="208"/>
      <c r="HLV43" s="80"/>
      <c r="HLW43" s="209"/>
      <c r="HLX43" s="207"/>
      <c r="HLY43" s="207"/>
      <c r="HLZ43" s="77"/>
      <c r="HMA43" s="210"/>
      <c r="HMB43" s="207"/>
      <c r="HMC43" s="207"/>
      <c r="HMD43" s="211"/>
      <c r="HME43" s="26"/>
      <c r="HMF43" s="24"/>
      <c r="HMG43" s="36"/>
      <c r="HMH43" s="24"/>
      <c r="HMI43" s="26"/>
      <c r="HMJ43" s="26"/>
      <c r="HMK43" s="205"/>
      <c r="HML43" s="24"/>
      <c r="HMM43" s="36"/>
      <c r="HMN43" s="24"/>
      <c r="HMO43" s="26"/>
      <c r="HMP43" s="26"/>
      <c r="HMQ43" s="205"/>
      <c r="HMR43" s="205"/>
      <c r="HMS43" s="206"/>
      <c r="HMT43" s="205"/>
      <c r="HMU43" s="24"/>
      <c r="HMX43" s="207"/>
      <c r="HMY43" s="207"/>
      <c r="HMZ43" s="208"/>
      <c r="HNA43" s="80"/>
      <c r="HNB43" s="209"/>
      <c r="HNC43" s="207"/>
      <c r="HND43" s="207"/>
      <c r="HNE43" s="77"/>
      <c r="HNF43" s="210"/>
      <c r="HNG43" s="207"/>
      <c r="HNH43" s="207"/>
      <c r="HNI43" s="211"/>
      <c r="HNJ43" s="26"/>
      <c r="HNK43" s="24"/>
      <c r="HNL43" s="36"/>
      <c r="HNM43" s="24"/>
      <c r="HNN43" s="26"/>
      <c r="HNO43" s="26"/>
      <c r="HNP43" s="205"/>
      <c r="HNQ43" s="24"/>
      <c r="HNR43" s="36"/>
      <c r="HNS43" s="24"/>
      <c r="HNT43" s="26"/>
      <c r="HNU43" s="26"/>
      <c r="HNV43" s="205"/>
      <c r="HNW43" s="205"/>
      <c r="HNX43" s="206"/>
      <c r="HNY43" s="205"/>
      <c r="HNZ43" s="24"/>
      <c r="HOC43" s="207"/>
      <c r="HOD43" s="207"/>
      <c r="HOE43" s="208"/>
      <c r="HOF43" s="80"/>
      <c r="HOG43" s="209"/>
      <c r="HOH43" s="207"/>
      <c r="HOI43" s="207"/>
      <c r="HOJ43" s="77"/>
      <c r="HOK43" s="210"/>
      <c r="HOL43" s="207"/>
      <c r="HOM43" s="207"/>
      <c r="HON43" s="211"/>
      <c r="HOO43" s="26"/>
      <c r="HOP43" s="24"/>
      <c r="HOQ43" s="36"/>
      <c r="HOR43" s="24"/>
      <c r="HOS43" s="26"/>
      <c r="HOT43" s="26"/>
      <c r="HOU43" s="205"/>
      <c r="HOV43" s="24"/>
      <c r="HOW43" s="36"/>
      <c r="HOX43" s="24"/>
      <c r="HOY43" s="26"/>
      <c r="HOZ43" s="26"/>
      <c r="HPA43" s="205"/>
      <c r="HPB43" s="205"/>
      <c r="HPC43" s="206"/>
      <c r="HPD43" s="205"/>
      <c r="HPE43" s="24"/>
      <c r="HPH43" s="207"/>
      <c r="HPI43" s="207"/>
      <c r="HPJ43" s="208"/>
      <c r="HPK43" s="80"/>
      <c r="HPL43" s="209"/>
      <c r="HPM43" s="207"/>
      <c r="HPN43" s="207"/>
      <c r="HPO43" s="77"/>
      <c r="HPP43" s="210"/>
      <c r="HPQ43" s="207"/>
      <c r="HPR43" s="207"/>
      <c r="HPS43" s="211"/>
      <c r="HPT43" s="26"/>
      <c r="HPU43" s="24"/>
      <c r="HPV43" s="36"/>
      <c r="HPW43" s="24"/>
      <c r="HPX43" s="26"/>
      <c r="HPY43" s="26"/>
      <c r="HPZ43" s="205"/>
      <c r="HQA43" s="24"/>
      <c r="HQB43" s="36"/>
      <c r="HQC43" s="24"/>
      <c r="HQD43" s="26"/>
      <c r="HQE43" s="26"/>
      <c r="HQF43" s="205"/>
      <c r="HQG43" s="205"/>
      <c r="HQH43" s="206"/>
      <c r="HQI43" s="205"/>
      <c r="HQJ43" s="24"/>
      <c r="HQM43" s="207"/>
      <c r="HQN43" s="207"/>
      <c r="HQO43" s="208"/>
      <c r="HQP43" s="80"/>
      <c r="HQQ43" s="209"/>
      <c r="HQR43" s="207"/>
      <c r="HQS43" s="207"/>
      <c r="HQT43" s="77"/>
      <c r="HQU43" s="210"/>
      <c r="HQV43" s="207"/>
      <c r="HQW43" s="207"/>
      <c r="HQX43" s="211"/>
      <c r="HQY43" s="26"/>
      <c r="HQZ43" s="24"/>
      <c r="HRA43" s="36"/>
      <c r="HRB43" s="24"/>
      <c r="HRC43" s="26"/>
      <c r="HRD43" s="26"/>
      <c r="HRE43" s="205"/>
      <c r="HRF43" s="24"/>
      <c r="HRG43" s="36"/>
      <c r="HRH43" s="24"/>
      <c r="HRI43" s="26"/>
      <c r="HRJ43" s="26"/>
      <c r="HRK43" s="205"/>
      <c r="HRL43" s="205"/>
      <c r="HRM43" s="206"/>
      <c r="HRN43" s="205"/>
      <c r="HRO43" s="24"/>
      <c r="HRR43" s="207"/>
      <c r="HRS43" s="207"/>
      <c r="HRT43" s="208"/>
      <c r="HRU43" s="80"/>
      <c r="HRV43" s="209"/>
      <c r="HRW43" s="207"/>
      <c r="HRX43" s="207"/>
      <c r="HRY43" s="77"/>
      <c r="HRZ43" s="210"/>
      <c r="HSA43" s="207"/>
      <c r="HSB43" s="207"/>
      <c r="HSC43" s="211"/>
      <c r="HSD43" s="26"/>
      <c r="HSE43" s="24"/>
      <c r="HSF43" s="36"/>
      <c r="HSG43" s="24"/>
      <c r="HSH43" s="26"/>
      <c r="HSI43" s="26"/>
      <c r="HSJ43" s="205"/>
      <c r="HSK43" s="24"/>
      <c r="HSL43" s="36"/>
      <c r="HSM43" s="24"/>
      <c r="HSN43" s="26"/>
      <c r="HSO43" s="26"/>
      <c r="HSP43" s="205"/>
      <c r="HSQ43" s="205"/>
      <c r="HSR43" s="206"/>
      <c r="HSS43" s="205"/>
      <c r="HST43" s="24"/>
      <c r="HSW43" s="207"/>
      <c r="HSX43" s="207"/>
      <c r="HSY43" s="208"/>
      <c r="HSZ43" s="80"/>
      <c r="HTA43" s="209"/>
      <c r="HTB43" s="207"/>
      <c r="HTC43" s="207"/>
      <c r="HTD43" s="77"/>
      <c r="HTE43" s="210"/>
      <c r="HTF43" s="207"/>
      <c r="HTG43" s="207"/>
      <c r="HTH43" s="211"/>
      <c r="HTI43" s="26"/>
      <c r="HTJ43" s="24"/>
      <c r="HTK43" s="36"/>
      <c r="HTL43" s="24"/>
      <c r="HTM43" s="26"/>
      <c r="HTN43" s="26"/>
      <c r="HTO43" s="205"/>
      <c r="HTP43" s="24"/>
      <c r="HTQ43" s="36"/>
      <c r="HTR43" s="24"/>
      <c r="HTS43" s="26"/>
      <c r="HTT43" s="26"/>
      <c r="HTU43" s="205"/>
      <c r="HTV43" s="205"/>
      <c r="HTW43" s="206"/>
      <c r="HTX43" s="205"/>
      <c r="HTY43" s="24"/>
      <c r="HUB43" s="207"/>
      <c r="HUC43" s="207"/>
      <c r="HUD43" s="208"/>
      <c r="HUE43" s="80"/>
      <c r="HUF43" s="209"/>
      <c r="HUG43" s="207"/>
      <c r="HUH43" s="207"/>
      <c r="HUI43" s="77"/>
      <c r="HUJ43" s="210"/>
      <c r="HUK43" s="207"/>
      <c r="HUL43" s="207"/>
      <c r="HUM43" s="211"/>
      <c r="HUN43" s="26"/>
      <c r="HUO43" s="24"/>
      <c r="HUP43" s="36"/>
      <c r="HUQ43" s="24"/>
      <c r="HUR43" s="26"/>
      <c r="HUS43" s="26"/>
      <c r="HUT43" s="205"/>
      <c r="HUU43" s="24"/>
      <c r="HUV43" s="36"/>
      <c r="HUW43" s="24"/>
      <c r="HUX43" s="26"/>
      <c r="HUY43" s="26"/>
      <c r="HUZ43" s="205"/>
      <c r="HVA43" s="205"/>
      <c r="HVB43" s="206"/>
      <c r="HVC43" s="205"/>
      <c r="HVD43" s="24"/>
      <c r="HVG43" s="207"/>
      <c r="HVH43" s="207"/>
      <c r="HVI43" s="208"/>
      <c r="HVJ43" s="80"/>
      <c r="HVK43" s="209"/>
      <c r="HVL43" s="207"/>
      <c r="HVM43" s="207"/>
      <c r="HVN43" s="77"/>
      <c r="HVO43" s="210"/>
      <c r="HVP43" s="207"/>
      <c r="HVQ43" s="207"/>
      <c r="HVR43" s="211"/>
      <c r="HVS43" s="26"/>
      <c r="HVT43" s="24"/>
      <c r="HVU43" s="36"/>
      <c r="HVV43" s="24"/>
      <c r="HVW43" s="26"/>
      <c r="HVX43" s="26"/>
      <c r="HVY43" s="205"/>
      <c r="HVZ43" s="24"/>
      <c r="HWA43" s="36"/>
      <c r="HWB43" s="24"/>
      <c r="HWC43" s="26"/>
      <c r="HWD43" s="26"/>
      <c r="HWE43" s="205"/>
      <c r="HWF43" s="205"/>
      <c r="HWG43" s="206"/>
      <c r="HWH43" s="205"/>
      <c r="HWI43" s="24"/>
      <c r="HWL43" s="207"/>
      <c r="HWM43" s="207"/>
      <c r="HWN43" s="208"/>
      <c r="HWO43" s="80"/>
      <c r="HWP43" s="209"/>
      <c r="HWQ43" s="207"/>
      <c r="HWR43" s="207"/>
      <c r="HWS43" s="77"/>
      <c r="HWT43" s="210"/>
      <c r="HWU43" s="207"/>
      <c r="HWV43" s="207"/>
      <c r="HWW43" s="211"/>
      <c r="HWX43" s="26"/>
      <c r="HWY43" s="24"/>
      <c r="HWZ43" s="36"/>
      <c r="HXA43" s="24"/>
      <c r="HXB43" s="26"/>
      <c r="HXC43" s="26"/>
      <c r="HXD43" s="205"/>
      <c r="HXE43" s="24"/>
      <c r="HXF43" s="36"/>
      <c r="HXG43" s="24"/>
      <c r="HXH43" s="26"/>
      <c r="HXI43" s="26"/>
      <c r="HXJ43" s="205"/>
      <c r="HXK43" s="205"/>
      <c r="HXL43" s="206"/>
      <c r="HXM43" s="205"/>
      <c r="HXN43" s="24"/>
      <c r="HXQ43" s="207"/>
      <c r="HXR43" s="207"/>
      <c r="HXS43" s="208"/>
      <c r="HXT43" s="80"/>
      <c r="HXU43" s="209"/>
      <c r="HXV43" s="207"/>
      <c r="HXW43" s="207"/>
      <c r="HXX43" s="77"/>
      <c r="HXY43" s="210"/>
      <c r="HXZ43" s="207"/>
      <c r="HYA43" s="207"/>
      <c r="HYB43" s="211"/>
      <c r="HYC43" s="26"/>
      <c r="HYD43" s="24"/>
      <c r="HYE43" s="36"/>
      <c r="HYF43" s="24"/>
      <c r="HYG43" s="26"/>
      <c r="HYH43" s="26"/>
      <c r="HYI43" s="205"/>
      <c r="HYJ43" s="24"/>
      <c r="HYK43" s="36"/>
      <c r="HYL43" s="24"/>
      <c r="HYM43" s="26"/>
      <c r="HYN43" s="26"/>
      <c r="HYO43" s="205"/>
      <c r="HYP43" s="205"/>
      <c r="HYQ43" s="206"/>
      <c r="HYR43" s="205"/>
      <c r="HYS43" s="24"/>
      <c r="HYV43" s="207"/>
      <c r="HYW43" s="207"/>
      <c r="HYX43" s="208"/>
      <c r="HYY43" s="80"/>
      <c r="HYZ43" s="209"/>
      <c r="HZA43" s="207"/>
      <c r="HZB43" s="207"/>
      <c r="HZC43" s="77"/>
      <c r="HZD43" s="210"/>
      <c r="HZE43" s="207"/>
      <c r="HZF43" s="207"/>
      <c r="HZG43" s="211"/>
      <c r="HZH43" s="26"/>
      <c r="HZI43" s="24"/>
      <c r="HZJ43" s="36"/>
      <c r="HZK43" s="24"/>
      <c r="HZL43" s="26"/>
      <c r="HZM43" s="26"/>
      <c r="HZN43" s="205"/>
      <c r="HZO43" s="24"/>
      <c r="HZP43" s="36"/>
      <c r="HZQ43" s="24"/>
      <c r="HZR43" s="26"/>
      <c r="HZS43" s="26"/>
      <c r="HZT43" s="205"/>
      <c r="HZU43" s="205"/>
      <c r="HZV43" s="206"/>
      <c r="HZW43" s="205"/>
      <c r="HZX43" s="24"/>
      <c r="IAA43" s="207"/>
      <c r="IAB43" s="207"/>
      <c r="IAC43" s="208"/>
      <c r="IAD43" s="80"/>
      <c r="IAE43" s="209"/>
      <c r="IAF43" s="207"/>
      <c r="IAG43" s="207"/>
      <c r="IAH43" s="77"/>
      <c r="IAI43" s="210"/>
      <c r="IAJ43" s="207"/>
      <c r="IAK43" s="207"/>
      <c r="IAL43" s="211"/>
      <c r="IAM43" s="26"/>
      <c r="IAN43" s="24"/>
      <c r="IAO43" s="36"/>
      <c r="IAP43" s="24"/>
      <c r="IAQ43" s="26"/>
      <c r="IAR43" s="26"/>
      <c r="IAS43" s="205"/>
      <c r="IAT43" s="24"/>
      <c r="IAU43" s="36"/>
      <c r="IAV43" s="24"/>
      <c r="IAW43" s="26"/>
      <c r="IAX43" s="26"/>
      <c r="IAY43" s="205"/>
      <c r="IAZ43" s="205"/>
      <c r="IBA43" s="206"/>
      <c r="IBB43" s="205"/>
      <c r="IBC43" s="24"/>
      <c r="IBF43" s="207"/>
      <c r="IBG43" s="207"/>
      <c r="IBH43" s="208"/>
      <c r="IBI43" s="80"/>
      <c r="IBJ43" s="209"/>
      <c r="IBK43" s="207"/>
      <c r="IBL43" s="207"/>
      <c r="IBM43" s="77"/>
      <c r="IBN43" s="210"/>
      <c r="IBO43" s="207"/>
      <c r="IBP43" s="207"/>
      <c r="IBQ43" s="211"/>
      <c r="IBR43" s="26"/>
      <c r="IBS43" s="24"/>
      <c r="IBT43" s="36"/>
      <c r="IBU43" s="24"/>
      <c r="IBV43" s="26"/>
      <c r="IBW43" s="26"/>
      <c r="IBX43" s="205"/>
      <c r="IBY43" s="24"/>
      <c r="IBZ43" s="36"/>
      <c r="ICA43" s="24"/>
      <c r="ICB43" s="26"/>
      <c r="ICC43" s="26"/>
      <c r="ICD43" s="205"/>
      <c r="ICE43" s="205"/>
      <c r="ICF43" s="206"/>
      <c r="ICG43" s="205"/>
      <c r="ICH43" s="24"/>
      <c r="ICK43" s="207"/>
      <c r="ICL43" s="207"/>
      <c r="ICM43" s="208"/>
      <c r="ICN43" s="80"/>
      <c r="ICO43" s="209"/>
      <c r="ICP43" s="207"/>
      <c r="ICQ43" s="207"/>
      <c r="ICR43" s="77"/>
      <c r="ICS43" s="210"/>
      <c r="ICT43" s="207"/>
      <c r="ICU43" s="207"/>
      <c r="ICV43" s="211"/>
      <c r="ICW43" s="26"/>
      <c r="ICX43" s="24"/>
      <c r="ICY43" s="36"/>
      <c r="ICZ43" s="24"/>
      <c r="IDA43" s="26"/>
      <c r="IDB43" s="26"/>
      <c r="IDC43" s="205"/>
      <c r="IDD43" s="24"/>
      <c r="IDE43" s="36"/>
      <c r="IDF43" s="24"/>
      <c r="IDG43" s="26"/>
      <c r="IDH43" s="26"/>
      <c r="IDI43" s="205"/>
      <c r="IDJ43" s="205"/>
      <c r="IDK43" s="206"/>
      <c r="IDL43" s="205"/>
      <c r="IDM43" s="24"/>
      <c r="IDP43" s="207"/>
      <c r="IDQ43" s="207"/>
      <c r="IDR43" s="208"/>
      <c r="IDS43" s="80"/>
      <c r="IDT43" s="209"/>
      <c r="IDU43" s="207"/>
      <c r="IDV43" s="207"/>
      <c r="IDW43" s="77"/>
      <c r="IDX43" s="210"/>
      <c r="IDY43" s="207"/>
      <c r="IDZ43" s="207"/>
      <c r="IEA43" s="211"/>
      <c r="IEB43" s="26"/>
      <c r="IEC43" s="24"/>
      <c r="IED43" s="36"/>
      <c r="IEE43" s="24"/>
      <c r="IEF43" s="26"/>
      <c r="IEG43" s="26"/>
      <c r="IEH43" s="205"/>
      <c r="IEI43" s="24"/>
      <c r="IEJ43" s="36"/>
      <c r="IEK43" s="24"/>
      <c r="IEL43" s="26"/>
      <c r="IEM43" s="26"/>
      <c r="IEN43" s="205"/>
      <c r="IEO43" s="205"/>
      <c r="IEP43" s="206"/>
      <c r="IEQ43" s="205"/>
      <c r="IER43" s="24"/>
      <c r="IEU43" s="207"/>
      <c r="IEV43" s="207"/>
      <c r="IEW43" s="208"/>
      <c r="IEX43" s="80"/>
      <c r="IEY43" s="209"/>
      <c r="IEZ43" s="207"/>
      <c r="IFA43" s="207"/>
      <c r="IFB43" s="77"/>
      <c r="IFC43" s="210"/>
      <c r="IFD43" s="207"/>
      <c r="IFE43" s="207"/>
      <c r="IFF43" s="211"/>
      <c r="IFG43" s="26"/>
      <c r="IFH43" s="24"/>
      <c r="IFI43" s="36"/>
      <c r="IFJ43" s="24"/>
      <c r="IFK43" s="26"/>
      <c r="IFL43" s="26"/>
      <c r="IFM43" s="205"/>
      <c r="IFN43" s="24"/>
      <c r="IFO43" s="36"/>
      <c r="IFP43" s="24"/>
      <c r="IFQ43" s="26"/>
      <c r="IFR43" s="26"/>
      <c r="IFS43" s="205"/>
      <c r="IFT43" s="205"/>
      <c r="IFU43" s="206"/>
      <c r="IFV43" s="205"/>
      <c r="IFW43" s="24"/>
      <c r="IFZ43" s="207"/>
      <c r="IGA43" s="207"/>
      <c r="IGB43" s="208"/>
      <c r="IGC43" s="80"/>
      <c r="IGD43" s="209"/>
      <c r="IGE43" s="207"/>
      <c r="IGF43" s="207"/>
      <c r="IGG43" s="77"/>
      <c r="IGH43" s="210"/>
      <c r="IGI43" s="207"/>
      <c r="IGJ43" s="207"/>
      <c r="IGK43" s="211"/>
      <c r="IGL43" s="26"/>
      <c r="IGM43" s="24"/>
      <c r="IGN43" s="36"/>
      <c r="IGO43" s="24"/>
      <c r="IGP43" s="26"/>
      <c r="IGQ43" s="26"/>
      <c r="IGR43" s="205"/>
      <c r="IGS43" s="24"/>
      <c r="IGT43" s="36"/>
      <c r="IGU43" s="24"/>
      <c r="IGV43" s="26"/>
      <c r="IGW43" s="26"/>
      <c r="IGX43" s="205"/>
      <c r="IGY43" s="205"/>
      <c r="IGZ43" s="206"/>
      <c r="IHA43" s="205"/>
      <c r="IHB43" s="24"/>
      <c r="IHE43" s="207"/>
      <c r="IHF43" s="207"/>
      <c r="IHG43" s="208"/>
      <c r="IHH43" s="80"/>
      <c r="IHI43" s="209"/>
      <c r="IHJ43" s="207"/>
      <c r="IHK43" s="207"/>
      <c r="IHL43" s="77"/>
      <c r="IHM43" s="210"/>
      <c r="IHN43" s="207"/>
      <c r="IHO43" s="207"/>
      <c r="IHP43" s="211"/>
      <c r="IHQ43" s="26"/>
      <c r="IHR43" s="24"/>
      <c r="IHS43" s="36"/>
      <c r="IHT43" s="24"/>
      <c r="IHU43" s="26"/>
      <c r="IHV43" s="26"/>
      <c r="IHW43" s="205"/>
      <c r="IHX43" s="24"/>
      <c r="IHY43" s="36"/>
      <c r="IHZ43" s="24"/>
      <c r="IIA43" s="26"/>
      <c r="IIB43" s="26"/>
      <c r="IIC43" s="205"/>
      <c r="IID43" s="205"/>
      <c r="IIE43" s="206"/>
      <c r="IIF43" s="205"/>
      <c r="IIG43" s="24"/>
      <c r="IIJ43" s="207"/>
      <c r="IIK43" s="207"/>
      <c r="IIL43" s="208"/>
      <c r="IIM43" s="80"/>
      <c r="IIN43" s="209"/>
      <c r="IIO43" s="207"/>
      <c r="IIP43" s="207"/>
      <c r="IIQ43" s="77"/>
      <c r="IIR43" s="210"/>
      <c r="IIS43" s="207"/>
      <c r="IIT43" s="207"/>
      <c r="IIU43" s="211"/>
      <c r="IIV43" s="26"/>
      <c r="IIW43" s="24"/>
      <c r="IIX43" s="36"/>
      <c r="IIY43" s="24"/>
      <c r="IIZ43" s="26"/>
      <c r="IJA43" s="26"/>
      <c r="IJB43" s="205"/>
      <c r="IJC43" s="24"/>
      <c r="IJD43" s="36"/>
      <c r="IJE43" s="24"/>
      <c r="IJF43" s="26"/>
      <c r="IJG43" s="26"/>
      <c r="IJH43" s="205"/>
      <c r="IJI43" s="205"/>
      <c r="IJJ43" s="206"/>
      <c r="IJK43" s="205"/>
      <c r="IJL43" s="24"/>
      <c r="IJO43" s="207"/>
      <c r="IJP43" s="207"/>
      <c r="IJQ43" s="208"/>
      <c r="IJR43" s="80"/>
      <c r="IJS43" s="209"/>
      <c r="IJT43" s="207"/>
      <c r="IJU43" s="207"/>
      <c r="IJV43" s="77"/>
      <c r="IJW43" s="210"/>
      <c r="IJX43" s="207"/>
      <c r="IJY43" s="207"/>
      <c r="IJZ43" s="211"/>
      <c r="IKA43" s="26"/>
      <c r="IKB43" s="24"/>
      <c r="IKC43" s="36"/>
      <c r="IKD43" s="24"/>
      <c r="IKE43" s="26"/>
      <c r="IKF43" s="26"/>
      <c r="IKG43" s="205"/>
      <c r="IKH43" s="24"/>
      <c r="IKI43" s="36"/>
      <c r="IKJ43" s="24"/>
      <c r="IKK43" s="26"/>
      <c r="IKL43" s="26"/>
      <c r="IKM43" s="205"/>
      <c r="IKN43" s="205"/>
      <c r="IKO43" s="206"/>
      <c r="IKP43" s="205"/>
      <c r="IKQ43" s="24"/>
      <c r="IKT43" s="207"/>
      <c r="IKU43" s="207"/>
      <c r="IKV43" s="208"/>
      <c r="IKW43" s="80"/>
      <c r="IKX43" s="209"/>
      <c r="IKY43" s="207"/>
      <c r="IKZ43" s="207"/>
      <c r="ILA43" s="77"/>
      <c r="ILB43" s="210"/>
      <c r="ILC43" s="207"/>
      <c r="ILD43" s="207"/>
      <c r="ILE43" s="211"/>
      <c r="ILF43" s="26"/>
      <c r="ILG43" s="24"/>
      <c r="ILH43" s="36"/>
      <c r="ILI43" s="24"/>
      <c r="ILJ43" s="26"/>
      <c r="ILK43" s="26"/>
      <c r="ILL43" s="205"/>
      <c r="ILM43" s="24"/>
      <c r="ILN43" s="36"/>
      <c r="ILO43" s="24"/>
      <c r="ILP43" s="26"/>
      <c r="ILQ43" s="26"/>
      <c r="ILR43" s="205"/>
      <c r="ILS43" s="205"/>
      <c r="ILT43" s="206"/>
      <c r="ILU43" s="205"/>
      <c r="ILV43" s="24"/>
      <c r="ILY43" s="207"/>
      <c r="ILZ43" s="207"/>
      <c r="IMA43" s="208"/>
      <c r="IMB43" s="80"/>
      <c r="IMC43" s="209"/>
      <c r="IMD43" s="207"/>
      <c r="IME43" s="207"/>
      <c r="IMF43" s="77"/>
      <c r="IMG43" s="210"/>
      <c r="IMH43" s="207"/>
      <c r="IMI43" s="207"/>
      <c r="IMJ43" s="211"/>
      <c r="IMK43" s="26"/>
      <c r="IML43" s="24"/>
      <c r="IMM43" s="36"/>
      <c r="IMN43" s="24"/>
      <c r="IMO43" s="26"/>
      <c r="IMP43" s="26"/>
      <c r="IMQ43" s="205"/>
      <c r="IMR43" s="24"/>
      <c r="IMS43" s="36"/>
      <c r="IMT43" s="24"/>
      <c r="IMU43" s="26"/>
      <c r="IMV43" s="26"/>
      <c r="IMW43" s="205"/>
      <c r="IMX43" s="205"/>
      <c r="IMY43" s="206"/>
      <c r="IMZ43" s="205"/>
      <c r="INA43" s="24"/>
      <c r="IND43" s="207"/>
      <c r="INE43" s="207"/>
      <c r="INF43" s="208"/>
      <c r="ING43" s="80"/>
      <c r="INH43" s="209"/>
      <c r="INI43" s="207"/>
      <c r="INJ43" s="207"/>
      <c r="INK43" s="77"/>
      <c r="INL43" s="210"/>
      <c r="INM43" s="207"/>
      <c r="INN43" s="207"/>
      <c r="INO43" s="211"/>
      <c r="INP43" s="26"/>
      <c r="INQ43" s="24"/>
      <c r="INR43" s="36"/>
      <c r="INS43" s="24"/>
      <c r="INT43" s="26"/>
      <c r="INU43" s="26"/>
      <c r="INV43" s="205"/>
      <c r="INW43" s="24"/>
      <c r="INX43" s="36"/>
      <c r="INY43" s="24"/>
      <c r="INZ43" s="26"/>
      <c r="IOA43" s="26"/>
      <c r="IOB43" s="205"/>
      <c r="IOC43" s="205"/>
      <c r="IOD43" s="206"/>
      <c r="IOE43" s="205"/>
      <c r="IOF43" s="24"/>
      <c r="IOI43" s="207"/>
      <c r="IOJ43" s="207"/>
      <c r="IOK43" s="208"/>
      <c r="IOL43" s="80"/>
      <c r="IOM43" s="209"/>
      <c r="ION43" s="207"/>
      <c r="IOO43" s="207"/>
      <c r="IOP43" s="77"/>
      <c r="IOQ43" s="210"/>
      <c r="IOR43" s="207"/>
      <c r="IOS43" s="207"/>
      <c r="IOT43" s="211"/>
      <c r="IOU43" s="26"/>
      <c r="IOV43" s="24"/>
      <c r="IOW43" s="36"/>
      <c r="IOX43" s="24"/>
      <c r="IOY43" s="26"/>
      <c r="IOZ43" s="26"/>
      <c r="IPA43" s="205"/>
      <c r="IPB43" s="24"/>
      <c r="IPC43" s="36"/>
      <c r="IPD43" s="24"/>
      <c r="IPE43" s="26"/>
      <c r="IPF43" s="26"/>
      <c r="IPG43" s="205"/>
      <c r="IPH43" s="205"/>
      <c r="IPI43" s="206"/>
      <c r="IPJ43" s="205"/>
      <c r="IPK43" s="24"/>
      <c r="IPN43" s="207"/>
      <c r="IPO43" s="207"/>
      <c r="IPP43" s="208"/>
      <c r="IPQ43" s="80"/>
      <c r="IPR43" s="209"/>
      <c r="IPS43" s="207"/>
      <c r="IPT43" s="207"/>
      <c r="IPU43" s="77"/>
      <c r="IPV43" s="210"/>
      <c r="IPW43" s="207"/>
      <c r="IPX43" s="207"/>
      <c r="IPY43" s="211"/>
      <c r="IPZ43" s="26"/>
      <c r="IQA43" s="24"/>
      <c r="IQB43" s="36"/>
      <c r="IQC43" s="24"/>
      <c r="IQD43" s="26"/>
      <c r="IQE43" s="26"/>
      <c r="IQF43" s="205"/>
      <c r="IQG43" s="24"/>
      <c r="IQH43" s="36"/>
      <c r="IQI43" s="24"/>
      <c r="IQJ43" s="26"/>
      <c r="IQK43" s="26"/>
      <c r="IQL43" s="205"/>
      <c r="IQM43" s="205"/>
      <c r="IQN43" s="206"/>
      <c r="IQO43" s="205"/>
      <c r="IQP43" s="24"/>
      <c r="IQS43" s="207"/>
      <c r="IQT43" s="207"/>
      <c r="IQU43" s="208"/>
      <c r="IQV43" s="80"/>
      <c r="IQW43" s="209"/>
      <c r="IQX43" s="207"/>
      <c r="IQY43" s="207"/>
      <c r="IQZ43" s="77"/>
      <c r="IRA43" s="210"/>
      <c r="IRB43" s="207"/>
      <c r="IRC43" s="207"/>
      <c r="IRD43" s="211"/>
      <c r="IRE43" s="26"/>
      <c r="IRF43" s="24"/>
      <c r="IRG43" s="36"/>
      <c r="IRH43" s="24"/>
      <c r="IRI43" s="26"/>
      <c r="IRJ43" s="26"/>
      <c r="IRK43" s="205"/>
      <c r="IRL43" s="24"/>
      <c r="IRM43" s="36"/>
      <c r="IRN43" s="24"/>
      <c r="IRO43" s="26"/>
      <c r="IRP43" s="26"/>
      <c r="IRQ43" s="205"/>
      <c r="IRR43" s="205"/>
      <c r="IRS43" s="206"/>
      <c r="IRT43" s="205"/>
      <c r="IRU43" s="24"/>
      <c r="IRX43" s="207"/>
      <c r="IRY43" s="207"/>
      <c r="IRZ43" s="208"/>
      <c r="ISA43" s="80"/>
      <c r="ISB43" s="209"/>
      <c r="ISC43" s="207"/>
      <c r="ISD43" s="207"/>
      <c r="ISE43" s="77"/>
      <c r="ISF43" s="210"/>
      <c r="ISG43" s="207"/>
      <c r="ISH43" s="207"/>
      <c r="ISI43" s="211"/>
      <c r="ISJ43" s="26"/>
      <c r="ISK43" s="24"/>
      <c r="ISL43" s="36"/>
      <c r="ISM43" s="24"/>
      <c r="ISN43" s="26"/>
      <c r="ISO43" s="26"/>
      <c r="ISP43" s="205"/>
      <c r="ISQ43" s="24"/>
      <c r="ISR43" s="36"/>
      <c r="ISS43" s="24"/>
      <c r="IST43" s="26"/>
      <c r="ISU43" s="26"/>
      <c r="ISV43" s="205"/>
      <c r="ISW43" s="205"/>
      <c r="ISX43" s="206"/>
      <c r="ISY43" s="205"/>
      <c r="ISZ43" s="24"/>
      <c r="ITC43" s="207"/>
      <c r="ITD43" s="207"/>
      <c r="ITE43" s="208"/>
      <c r="ITF43" s="80"/>
      <c r="ITG43" s="209"/>
      <c r="ITH43" s="207"/>
      <c r="ITI43" s="207"/>
      <c r="ITJ43" s="77"/>
      <c r="ITK43" s="210"/>
      <c r="ITL43" s="207"/>
      <c r="ITM43" s="207"/>
      <c r="ITN43" s="211"/>
      <c r="ITO43" s="26"/>
      <c r="ITP43" s="24"/>
      <c r="ITQ43" s="36"/>
      <c r="ITR43" s="24"/>
      <c r="ITS43" s="26"/>
      <c r="ITT43" s="26"/>
      <c r="ITU43" s="205"/>
      <c r="ITV43" s="24"/>
      <c r="ITW43" s="36"/>
      <c r="ITX43" s="24"/>
      <c r="ITY43" s="26"/>
      <c r="ITZ43" s="26"/>
      <c r="IUA43" s="205"/>
      <c r="IUB43" s="205"/>
      <c r="IUC43" s="206"/>
      <c r="IUD43" s="205"/>
      <c r="IUE43" s="24"/>
      <c r="IUH43" s="207"/>
      <c r="IUI43" s="207"/>
      <c r="IUJ43" s="208"/>
      <c r="IUK43" s="80"/>
      <c r="IUL43" s="209"/>
      <c r="IUM43" s="207"/>
      <c r="IUN43" s="207"/>
      <c r="IUO43" s="77"/>
      <c r="IUP43" s="210"/>
      <c r="IUQ43" s="207"/>
      <c r="IUR43" s="207"/>
      <c r="IUS43" s="211"/>
      <c r="IUT43" s="26"/>
      <c r="IUU43" s="24"/>
      <c r="IUV43" s="36"/>
      <c r="IUW43" s="24"/>
      <c r="IUX43" s="26"/>
      <c r="IUY43" s="26"/>
      <c r="IUZ43" s="205"/>
      <c r="IVA43" s="24"/>
      <c r="IVB43" s="36"/>
      <c r="IVC43" s="24"/>
      <c r="IVD43" s="26"/>
      <c r="IVE43" s="26"/>
      <c r="IVF43" s="205"/>
      <c r="IVG43" s="205"/>
      <c r="IVH43" s="206"/>
      <c r="IVI43" s="205"/>
      <c r="IVJ43" s="24"/>
      <c r="IVM43" s="207"/>
      <c r="IVN43" s="207"/>
      <c r="IVO43" s="208"/>
      <c r="IVP43" s="80"/>
      <c r="IVQ43" s="209"/>
      <c r="IVR43" s="207"/>
      <c r="IVS43" s="207"/>
      <c r="IVT43" s="77"/>
      <c r="IVU43" s="210"/>
      <c r="IVV43" s="207"/>
      <c r="IVW43" s="207"/>
      <c r="IVX43" s="211"/>
      <c r="IVY43" s="26"/>
      <c r="IVZ43" s="24"/>
      <c r="IWA43" s="36"/>
      <c r="IWB43" s="24"/>
      <c r="IWC43" s="26"/>
      <c r="IWD43" s="26"/>
      <c r="IWE43" s="205"/>
      <c r="IWF43" s="24"/>
      <c r="IWG43" s="36"/>
      <c r="IWH43" s="24"/>
      <c r="IWI43" s="26"/>
      <c r="IWJ43" s="26"/>
      <c r="IWK43" s="205"/>
      <c r="IWL43" s="205"/>
      <c r="IWM43" s="206"/>
      <c r="IWN43" s="205"/>
      <c r="IWO43" s="24"/>
      <c r="IWR43" s="207"/>
      <c r="IWS43" s="207"/>
      <c r="IWT43" s="208"/>
      <c r="IWU43" s="80"/>
      <c r="IWV43" s="209"/>
      <c r="IWW43" s="207"/>
      <c r="IWX43" s="207"/>
      <c r="IWY43" s="77"/>
      <c r="IWZ43" s="210"/>
      <c r="IXA43" s="207"/>
      <c r="IXB43" s="207"/>
      <c r="IXC43" s="211"/>
      <c r="IXD43" s="26"/>
      <c r="IXE43" s="24"/>
      <c r="IXF43" s="36"/>
      <c r="IXG43" s="24"/>
      <c r="IXH43" s="26"/>
      <c r="IXI43" s="26"/>
      <c r="IXJ43" s="205"/>
      <c r="IXK43" s="24"/>
      <c r="IXL43" s="36"/>
      <c r="IXM43" s="24"/>
      <c r="IXN43" s="26"/>
      <c r="IXO43" s="26"/>
      <c r="IXP43" s="205"/>
      <c r="IXQ43" s="205"/>
      <c r="IXR43" s="206"/>
      <c r="IXS43" s="205"/>
      <c r="IXT43" s="24"/>
      <c r="IXW43" s="207"/>
      <c r="IXX43" s="207"/>
      <c r="IXY43" s="208"/>
      <c r="IXZ43" s="80"/>
      <c r="IYA43" s="209"/>
      <c r="IYB43" s="207"/>
      <c r="IYC43" s="207"/>
      <c r="IYD43" s="77"/>
      <c r="IYE43" s="210"/>
      <c r="IYF43" s="207"/>
      <c r="IYG43" s="207"/>
      <c r="IYH43" s="211"/>
      <c r="IYI43" s="26"/>
      <c r="IYJ43" s="24"/>
      <c r="IYK43" s="36"/>
      <c r="IYL43" s="24"/>
      <c r="IYM43" s="26"/>
      <c r="IYN43" s="26"/>
      <c r="IYO43" s="205"/>
      <c r="IYP43" s="24"/>
      <c r="IYQ43" s="36"/>
      <c r="IYR43" s="24"/>
      <c r="IYS43" s="26"/>
      <c r="IYT43" s="26"/>
      <c r="IYU43" s="205"/>
      <c r="IYV43" s="205"/>
      <c r="IYW43" s="206"/>
      <c r="IYX43" s="205"/>
      <c r="IYY43" s="24"/>
      <c r="IZB43" s="207"/>
      <c r="IZC43" s="207"/>
      <c r="IZD43" s="208"/>
      <c r="IZE43" s="80"/>
      <c r="IZF43" s="209"/>
      <c r="IZG43" s="207"/>
      <c r="IZH43" s="207"/>
      <c r="IZI43" s="77"/>
      <c r="IZJ43" s="210"/>
      <c r="IZK43" s="207"/>
      <c r="IZL43" s="207"/>
      <c r="IZM43" s="211"/>
      <c r="IZN43" s="26"/>
      <c r="IZO43" s="24"/>
      <c r="IZP43" s="36"/>
      <c r="IZQ43" s="24"/>
      <c r="IZR43" s="26"/>
      <c r="IZS43" s="26"/>
      <c r="IZT43" s="205"/>
      <c r="IZU43" s="24"/>
      <c r="IZV43" s="36"/>
      <c r="IZW43" s="24"/>
      <c r="IZX43" s="26"/>
      <c r="IZY43" s="26"/>
      <c r="IZZ43" s="205"/>
      <c r="JAA43" s="205"/>
      <c r="JAB43" s="206"/>
      <c r="JAC43" s="205"/>
      <c r="JAD43" s="24"/>
      <c r="JAG43" s="207"/>
      <c r="JAH43" s="207"/>
      <c r="JAI43" s="208"/>
      <c r="JAJ43" s="80"/>
      <c r="JAK43" s="209"/>
      <c r="JAL43" s="207"/>
      <c r="JAM43" s="207"/>
      <c r="JAN43" s="77"/>
      <c r="JAO43" s="210"/>
      <c r="JAP43" s="207"/>
      <c r="JAQ43" s="207"/>
      <c r="JAR43" s="211"/>
      <c r="JAS43" s="26"/>
      <c r="JAT43" s="24"/>
      <c r="JAU43" s="36"/>
      <c r="JAV43" s="24"/>
      <c r="JAW43" s="26"/>
      <c r="JAX43" s="26"/>
      <c r="JAY43" s="205"/>
      <c r="JAZ43" s="24"/>
      <c r="JBA43" s="36"/>
      <c r="JBB43" s="24"/>
      <c r="JBC43" s="26"/>
      <c r="JBD43" s="26"/>
      <c r="JBE43" s="205"/>
      <c r="JBF43" s="205"/>
      <c r="JBG43" s="206"/>
      <c r="JBH43" s="205"/>
      <c r="JBI43" s="24"/>
      <c r="JBL43" s="207"/>
      <c r="JBM43" s="207"/>
      <c r="JBN43" s="208"/>
      <c r="JBO43" s="80"/>
      <c r="JBP43" s="209"/>
      <c r="JBQ43" s="207"/>
      <c r="JBR43" s="207"/>
      <c r="JBS43" s="77"/>
      <c r="JBT43" s="210"/>
      <c r="JBU43" s="207"/>
      <c r="JBV43" s="207"/>
      <c r="JBW43" s="211"/>
      <c r="JBX43" s="26"/>
      <c r="JBY43" s="24"/>
      <c r="JBZ43" s="36"/>
      <c r="JCA43" s="24"/>
      <c r="JCB43" s="26"/>
      <c r="JCC43" s="26"/>
      <c r="JCD43" s="205"/>
      <c r="JCE43" s="24"/>
      <c r="JCF43" s="36"/>
      <c r="JCG43" s="24"/>
      <c r="JCH43" s="26"/>
      <c r="JCI43" s="26"/>
      <c r="JCJ43" s="205"/>
      <c r="JCK43" s="205"/>
      <c r="JCL43" s="206"/>
      <c r="JCM43" s="205"/>
      <c r="JCN43" s="24"/>
      <c r="JCQ43" s="207"/>
      <c r="JCR43" s="207"/>
      <c r="JCS43" s="208"/>
      <c r="JCT43" s="80"/>
      <c r="JCU43" s="209"/>
      <c r="JCV43" s="207"/>
      <c r="JCW43" s="207"/>
      <c r="JCX43" s="77"/>
      <c r="JCY43" s="210"/>
      <c r="JCZ43" s="207"/>
      <c r="JDA43" s="207"/>
      <c r="JDB43" s="211"/>
      <c r="JDC43" s="26"/>
      <c r="JDD43" s="24"/>
      <c r="JDE43" s="36"/>
      <c r="JDF43" s="24"/>
      <c r="JDG43" s="26"/>
      <c r="JDH43" s="26"/>
      <c r="JDI43" s="205"/>
      <c r="JDJ43" s="24"/>
      <c r="JDK43" s="36"/>
      <c r="JDL43" s="24"/>
      <c r="JDM43" s="26"/>
      <c r="JDN43" s="26"/>
      <c r="JDO43" s="205"/>
      <c r="JDP43" s="205"/>
      <c r="JDQ43" s="206"/>
      <c r="JDR43" s="205"/>
      <c r="JDS43" s="24"/>
      <c r="JDV43" s="207"/>
      <c r="JDW43" s="207"/>
      <c r="JDX43" s="208"/>
      <c r="JDY43" s="80"/>
      <c r="JDZ43" s="209"/>
      <c r="JEA43" s="207"/>
      <c r="JEB43" s="207"/>
      <c r="JEC43" s="77"/>
      <c r="JED43" s="210"/>
      <c r="JEE43" s="207"/>
      <c r="JEF43" s="207"/>
      <c r="JEG43" s="211"/>
      <c r="JEH43" s="26"/>
      <c r="JEI43" s="24"/>
      <c r="JEJ43" s="36"/>
      <c r="JEK43" s="24"/>
      <c r="JEL43" s="26"/>
      <c r="JEM43" s="26"/>
      <c r="JEN43" s="205"/>
      <c r="JEO43" s="24"/>
      <c r="JEP43" s="36"/>
      <c r="JEQ43" s="24"/>
      <c r="JER43" s="26"/>
      <c r="JES43" s="26"/>
      <c r="JET43" s="205"/>
      <c r="JEU43" s="205"/>
      <c r="JEV43" s="206"/>
      <c r="JEW43" s="205"/>
      <c r="JEX43" s="24"/>
      <c r="JFA43" s="207"/>
      <c r="JFB43" s="207"/>
      <c r="JFC43" s="208"/>
      <c r="JFD43" s="80"/>
      <c r="JFE43" s="209"/>
      <c r="JFF43" s="207"/>
      <c r="JFG43" s="207"/>
      <c r="JFH43" s="77"/>
      <c r="JFI43" s="210"/>
      <c r="JFJ43" s="207"/>
      <c r="JFK43" s="207"/>
      <c r="JFL43" s="211"/>
      <c r="JFM43" s="26"/>
      <c r="JFN43" s="24"/>
      <c r="JFO43" s="36"/>
      <c r="JFP43" s="24"/>
      <c r="JFQ43" s="26"/>
      <c r="JFR43" s="26"/>
      <c r="JFS43" s="205"/>
      <c r="JFT43" s="24"/>
      <c r="JFU43" s="36"/>
      <c r="JFV43" s="24"/>
      <c r="JFW43" s="26"/>
      <c r="JFX43" s="26"/>
      <c r="JFY43" s="205"/>
      <c r="JFZ43" s="205"/>
      <c r="JGA43" s="206"/>
      <c r="JGB43" s="205"/>
      <c r="JGC43" s="24"/>
      <c r="JGF43" s="207"/>
      <c r="JGG43" s="207"/>
      <c r="JGH43" s="208"/>
      <c r="JGI43" s="80"/>
      <c r="JGJ43" s="209"/>
      <c r="JGK43" s="207"/>
      <c r="JGL43" s="207"/>
      <c r="JGM43" s="77"/>
      <c r="JGN43" s="210"/>
      <c r="JGO43" s="207"/>
      <c r="JGP43" s="207"/>
      <c r="JGQ43" s="211"/>
      <c r="JGR43" s="26"/>
      <c r="JGS43" s="24"/>
      <c r="JGT43" s="36"/>
      <c r="JGU43" s="24"/>
      <c r="JGV43" s="26"/>
      <c r="JGW43" s="26"/>
      <c r="JGX43" s="205"/>
      <c r="JGY43" s="24"/>
      <c r="JGZ43" s="36"/>
      <c r="JHA43" s="24"/>
      <c r="JHB43" s="26"/>
      <c r="JHC43" s="26"/>
      <c r="JHD43" s="205"/>
      <c r="JHE43" s="205"/>
      <c r="JHF43" s="206"/>
      <c r="JHG43" s="205"/>
      <c r="JHH43" s="24"/>
      <c r="JHK43" s="207"/>
      <c r="JHL43" s="207"/>
      <c r="JHM43" s="208"/>
      <c r="JHN43" s="80"/>
      <c r="JHO43" s="209"/>
      <c r="JHP43" s="207"/>
      <c r="JHQ43" s="207"/>
      <c r="JHR43" s="77"/>
      <c r="JHS43" s="210"/>
      <c r="JHT43" s="207"/>
      <c r="JHU43" s="207"/>
      <c r="JHV43" s="211"/>
      <c r="JHW43" s="26"/>
      <c r="JHX43" s="24"/>
      <c r="JHY43" s="36"/>
      <c r="JHZ43" s="24"/>
      <c r="JIA43" s="26"/>
      <c r="JIB43" s="26"/>
      <c r="JIC43" s="205"/>
      <c r="JID43" s="24"/>
      <c r="JIE43" s="36"/>
      <c r="JIF43" s="24"/>
      <c r="JIG43" s="26"/>
      <c r="JIH43" s="26"/>
      <c r="JII43" s="205"/>
      <c r="JIJ43" s="205"/>
      <c r="JIK43" s="206"/>
      <c r="JIL43" s="205"/>
      <c r="JIM43" s="24"/>
      <c r="JIP43" s="207"/>
      <c r="JIQ43" s="207"/>
      <c r="JIR43" s="208"/>
      <c r="JIS43" s="80"/>
      <c r="JIT43" s="209"/>
      <c r="JIU43" s="207"/>
      <c r="JIV43" s="207"/>
      <c r="JIW43" s="77"/>
      <c r="JIX43" s="210"/>
      <c r="JIY43" s="207"/>
      <c r="JIZ43" s="207"/>
      <c r="JJA43" s="211"/>
      <c r="JJB43" s="26"/>
      <c r="JJC43" s="24"/>
      <c r="JJD43" s="36"/>
      <c r="JJE43" s="24"/>
      <c r="JJF43" s="26"/>
      <c r="JJG43" s="26"/>
      <c r="JJH43" s="205"/>
      <c r="JJI43" s="24"/>
      <c r="JJJ43" s="36"/>
      <c r="JJK43" s="24"/>
      <c r="JJL43" s="26"/>
      <c r="JJM43" s="26"/>
      <c r="JJN43" s="205"/>
      <c r="JJO43" s="205"/>
      <c r="JJP43" s="206"/>
      <c r="JJQ43" s="205"/>
      <c r="JJR43" s="24"/>
      <c r="JJU43" s="207"/>
      <c r="JJV43" s="207"/>
      <c r="JJW43" s="208"/>
      <c r="JJX43" s="80"/>
      <c r="JJY43" s="209"/>
      <c r="JJZ43" s="207"/>
      <c r="JKA43" s="207"/>
      <c r="JKB43" s="77"/>
      <c r="JKC43" s="210"/>
      <c r="JKD43" s="207"/>
      <c r="JKE43" s="207"/>
      <c r="JKF43" s="211"/>
      <c r="JKG43" s="26"/>
      <c r="JKH43" s="24"/>
      <c r="JKI43" s="36"/>
      <c r="JKJ43" s="24"/>
      <c r="JKK43" s="26"/>
      <c r="JKL43" s="26"/>
      <c r="JKM43" s="205"/>
      <c r="JKN43" s="24"/>
      <c r="JKO43" s="36"/>
      <c r="JKP43" s="24"/>
      <c r="JKQ43" s="26"/>
      <c r="JKR43" s="26"/>
      <c r="JKS43" s="205"/>
      <c r="JKT43" s="205"/>
      <c r="JKU43" s="206"/>
      <c r="JKV43" s="205"/>
      <c r="JKW43" s="24"/>
      <c r="JKZ43" s="207"/>
      <c r="JLA43" s="207"/>
      <c r="JLB43" s="208"/>
      <c r="JLC43" s="80"/>
      <c r="JLD43" s="209"/>
      <c r="JLE43" s="207"/>
      <c r="JLF43" s="207"/>
      <c r="JLG43" s="77"/>
      <c r="JLH43" s="210"/>
      <c r="JLI43" s="207"/>
      <c r="JLJ43" s="207"/>
      <c r="JLK43" s="211"/>
      <c r="JLL43" s="26"/>
      <c r="JLM43" s="24"/>
      <c r="JLN43" s="36"/>
      <c r="JLO43" s="24"/>
      <c r="JLP43" s="26"/>
      <c r="JLQ43" s="26"/>
      <c r="JLR43" s="205"/>
      <c r="JLS43" s="24"/>
      <c r="JLT43" s="36"/>
      <c r="JLU43" s="24"/>
      <c r="JLV43" s="26"/>
      <c r="JLW43" s="26"/>
      <c r="JLX43" s="205"/>
      <c r="JLY43" s="205"/>
      <c r="JLZ43" s="206"/>
      <c r="JMA43" s="205"/>
      <c r="JMB43" s="24"/>
      <c r="JME43" s="207"/>
      <c r="JMF43" s="207"/>
      <c r="JMG43" s="208"/>
      <c r="JMH43" s="80"/>
      <c r="JMI43" s="209"/>
      <c r="JMJ43" s="207"/>
      <c r="JMK43" s="207"/>
      <c r="JML43" s="77"/>
      <c r="JMM43" s="210"/>
      <c r="JMN43" s="207"/>
      <c r="JMO43" s="207"/>
      <c r="JMP43" s="211"/>
      <c r="JMQ43" s="26"/>
      <c r="JMR43" s="24"/>
      <c r="JMS43" s="36"/>
      <c r="JMT43" s="24"/>
      <c r="JMU43" s="26"/>
      <c r="JMV43" s="26"/>
      <c r="JMW43" s="205"/>
      <c r="JMX43" s="24"/>
      <c r="JMY43" s="36"/>
      <c r="JMZ43" s="24"/>
      <c r="JNA43" s="26"/>
      <c r="JNB43" s="26"/>
      <c r="JNC43" s="205"/>
      <c r="JND43" s="205"/>
      <c r="JNE43" s="206"/>
      <c r="JNF43" s="205"/>
      <c r="JNG43" s="24"/>
      <c r="JNJ43" s="207"/>
      <c r="JNK43" s="207"/>
      <c r="JNL43" s="208"/>
      <c r="JNM43" s="80"/>
      <c r="JNN43" s="209"/>
      <c r="JNO43" s="207"/>
      <c r="JNP43" s="207"/>
      <c r="JNQ43" s="77"/>
      <c r="JNR43" s="210"/>
      <c r="JNS43" s="207"/>
      <c r="JNT43" s="207"/>
      <c r="JNU43" s="211"/>
      <c r="JNV43" s="26"/>
      <c r="JNW43" s="24"/>
      <c r="JNX43" s="36"/>
      <c r="JNY43" s="24"/>
      <c r="JNZ43" s="26"/>
      <c r="JOA43" s="26"/>
      <c r="JOB43" s="205"/>
      <c r="JOC43" s="24"/>
      <c r="JOD43" s="36"/>
      <c r="JOE43" s="24"/>
      <c r="JOF43" s="26"/>
      <c r="JOG43" s="26"/>
      <c r="JOH43" s="205"/>
      <c r="JOI43" s="205"/>
      <c r="JOJ43" s="206"/>
      <c r="JOK43" s="205"/>
      <c r="JOL43" s="24"/>
      <c r="JOO43" s="207"/>
      <c r="JOP43" s="207"/>
      <c r="JOQ43" s="208"/>
      <c r="JOR43" s="80"/>
      <c r="JOS43" s="209"/>
      <c r="JOT43" s="207"/>
      <c r="JOU43" s="207"/>
      <c r="JOV43" s="77"/>
      <c r="JOW43" s="210"/>
      <c r="JOX43" s="207"/>
      <c r="JOY43" s="207"/>
      <c r="JOZ43" s="211"/>
      <c r="JPA43" s="26"/>
      <c r="JPB43" s="24"/>
      <c r="JPC43" s="36"/>
      <c r="JPD43" s="24"/>
      <c r="JPE43" s="26"/>
      <c r="JPF43" s="26"/>
      <c r="JPG43" s="205"/>
      <c r="JPH43" s="24"/>
      <c r="JPI43" s="36"/>
      <c r="JPJ43" s="24"/>
      <c r="JPK43" s="26"/>
      <c r="JPL43" s="26"/>
      <c r="JPM43" s="205"/>
      <c r="JPN43" s="205"/>
      <c r="JPO43" s="206"/>
      <c r="JPP43" s="205"/>
      <c r="JPQ43" s="24"/>
      <c r="JPT43" s="207"/>
      <c r="JPU43" s="207"/>
      <c r="JPV43" s="208"/>
      <c r="JPW43" s="80"/>
      <c r="JPX43" s="209"/>
      <c r="JPY43" s="207"/>
      <c r="JPZ43" s="207"/>
      <c r="JQA43" s="77"/>
      <c r="JQB43" s="210"/>
      <c r="JQC43" s="207"/>
      <c r="JQD43" s="207"/>
      <c r="JQE43" s="211"/>
      <c r="JQF43" s="26"/>
      <c r="JQG43" s="24"/>
      <c r="JQH43" s="36"/>
      <c r="JQI43" s="24"/>
      <c r="JQJ43" s="26"/>
      <c r="JQK43" s="26"/>
      <c r="JQL43" s="205"/>
      <c r="JQM43" s="24"/>
      <c r="JQN43" s="36"/>
      <c r="JQO43" s="24"/>
      <c r="JQP43" s="26"/>
      <c r="JQQ43" s="26"/>
      <c r="JQR43" s="205"/>
      <c r="JQS43" s="205"/>
      <c r="JQT43" s="206"/>
      <c r="JQU43" s="205"/>
      <c r="JQV43" s="24"/>
      <c r="JQY43" s="207"/>
      <c r="JQZ43" s="207"/>
      <c r="JRA43" s="208"/>
      <c r="JRB43" s="80"/>
      <c r="JRC43" s="209"/>
      <c r="JRD43" s="207"/>
      <c r="JRE43" s="207"/>
      <c r="JRF43" s="77"/>
      <c r="JRG43" s="210"/>
      <c r="JRH43" s="207"/>
      <c r="JRI43" s="207"/>
      <c r="JRJ43" s="211"/>
      <c r="JRK43" s="26"/>
      <c r="JRL43" s="24"/>
      <c r="JRM43" s="36"/>
      <c r="JRN43" s="24"/>
      <c r="JRO43" s="26"/>
      <c r="JRP43" s="26"/>
      <c r="JRQ43" s="205"/>
      <c r="JRR43" s="24"/>
      <c r="JRS43" s="36"/>
      <c r="JRT43" s="24"/>
      <c r="JRU43" s="26"/>
      <c r="JRV43" s="26"/>
      <c r="JRW43" s="205"/>
      <c r="JRX43" s="205"/>
      <c r="JRY43" s="206"/>
      <c r="JRZ43" s="205"/>
      <c r="JSA43" s="24"/>
      <c r="JSD43" s="207"/>
      <c r="JSE43" s="207"/>
      <c r="JSF43" s="208"/>
      <c r="JSG43" s="80"/>
      <c r="JSH43" s="209"/>
      <c r="JSI43" s="207"/>
      <c r="JSJ43" s="207"/>
      <c r="JSK43" s="77"/>
      <c r="JSL43" s="210"/>
      <c r="JSM43" s="207"/>
      <c r="JSN43" s="207"/>
      <c r="JSO43" s="211"/>
      <c r="JSP43" s="26"/>
      <c r="JSQ43" s="24"/>
      <c r="JSR43" s="36"/>
      <c r="JSS43" s="24"/>
      <c r="JST43" s="26"/>
      <c r="JSU43" s="26"/>
      <c r="JSV43" s="205"/>
      <c r="JSW43" s="24"/>
      <c r="JSX43" s="36"/>
      <c r="JSY43" s="24"/>
      <c r="JSZ43" s="26"/>
      <c r="JTA43" s="26"/>
      <c r="JTB43" s="205"/>
      <c r="JTC43" s="205"/>
      <c r="JTD43" s="206"/>
      <c r="JTE43" s="205"/>
      <c r="JTF43" s="24"/>
      <c r="JTI43" s="207"/>
      <c r="JTJ43" s="207"/>
      <c r="JTK43" s="208"/>
      <c r="JTL43" s="80"/>
      <c r="JTM43" s="209"/>
      <c r="JTN43" s="207"/>
      <c r="JTO43" s="207"/>
      <c r="JTP43" s="77"/>
      <c r="JTQ43" s="210"/>
      <c r="JTR43" s="207"/>
      <c r="JTS43" s="207"/>
      <c r="JTT43" s="211"/>
      <c r="JTU43" s="26"/>
      <c r="JTV43" s="24"/>
      <c r="JTW43" s="36"/>
      <c r="JTX43" s="24"/>
      <c r="JTY43" s="26"/>
      <c r="JTZ43" s="26"/>
      <c r="JUA43" s="205"/>
      <c r="JUB43" s="24"/>
      <c r="JUC43" s="36"/>
      <c r="JUD43" s="24"/>
      <c r="JUE43" s="26"/>
      <c r="JUF43" s="26"/>
      <c r="JUG43" s="205"/>
      <c r="JUH43" s="205"/>
      <c r="JUI43" s="206"/>
      <c r="JUJ43" s="205"/>
      <c r="JUK43" s="24"/>
      <c r="JUN43" s="207"/>
      <c r="JUO43" s="207"/>
      <c r="JUP43" s="208"/>
      <c r="JUQ43" s="80"/>
      <c r="JUR43" s="209"/>
      <c r="JUS43" s="207"/>
      <c r="JUT43" s="207"/>
      <c r="JUU43" s="77"/>
      <c r="JUV43" s="210"/>
      <c r="JUW43" s="207"/>
      <c r="JUX43" s="207"/>
      <c r="JUY43" s="211"/>
      <c r="JUZ43" s="26"/>
      <c r="JVA43" s="24"/>
      <c r="JVB43" s="36"/>
      <c r="JVC43" s="24"/>
      <c r="JVD43" s="26"/>
      <c r="JVE43" s="26"/>
      <c r="JVF43" s="205"/>
      <c r="JVG43" s="24"/>
      <c r="JVH43" s="36"/>
      <c r="JVI43" s="24"/>
      <c r="JVJ43" s="26"/>
      <c r="JVK43" s="26"/>
      <c r="JVL43" s="205"/>
      <c r="JVM43" s="205"/>
      <c r="JVN43" s="206"/>
      <c r="JVO43" s="205"/>
      <c r="JVP43" s="24"/>
      <c r="JVS43" s="207"/>
      <c r="JVT43" s="207"/>
      <c r="JVU43" s="208"/>
      <c r="JVV43" s="80"/>
      <c r="JVW43" s="209"/>
      <c r="JVX43" s="207"/>
      <c r="JVY43" s="207"/>
      <c r="JVZ43" s="77"/>
      <c r="JWA43" s="210"/>
      <c r="JWB43" s="207"/>
      <c r="JWC43" s="207"/>
      <c r="JWD43" s="211"/>
      <c r="JWE43" s="26"/>
      <c r="JWF43" s="24"/>
      <c r="JWG43" s="36"/>
      <c r="JWH43" s="24"/>
      <c r="JWI43" s="26"/>
      <c r="JWJ43" s="26"/>
      <c r="JWK43" s="205"/>
      <c r="JWL43" s="24"/>
      <c r="JWM43" s="36"/>
      <c r="JWN43" s="24"/>
      <c r="JWO43" s="26"/>
      <c r="JWP43" s="26"/>
      <c r="JWQ43" s="205"/>
      <c r="JWR43" s="205"/>
      <c r="JWS43" s="206"/>
      <c r="JWT43" s="205"/>
      <c r="JWU43" s="24"/>
      <c r="JWX43" s="207"/>
      <c r="JWY43" s="207"/>
      <c r="JWZ43" s="208"/>
      <c r="JXA43" s="80"/>
      <c r="JXB43" s="209"/>
      <c r="JXC43" s="207"/>
      <c r="JXD43" s="207"/>
      <c r="JXE43" s="77"/>
      <c r="JXF43" s="210"/>
      <c r="JXG43" s="207"/>
      <c r="JXH43" s="207"/>
      <c r="JXI43" s="211"/>
      <c r="JXJ43" s="26"/>
      <c r="JXK43" s="24"/>
      <c r="JXL43" s="36"/>
      <c r="JXM43" s="24"/>
      <c r="JXN43" s="26"/>
      <c r="JXO43" s="26"/>
      <c r="JXP43" s="205"/>
      <c r="JXQ43" s="24"/>
      <c r="JXR43" s="36"/>
      <c r="JXS43" s="24"/>
      <c r="JXT43" s="26"/>
      <c r="JXU43" s="26"/>
      <c r="JXV43" s="205"/>
      <c r="JXW43" s="205"/>
      <c r="JXX43" s="206"/>
      <c r="JXY43" s="205"/>
      <c r="JXZ43" s="24"/>
      <c r="JYC43" s="207"/>
      <c r="JYD43" s="207"/>
      <c r="JYE43" s="208"/>
      <c r="JYF43" s="80"/>
      <c r="JYG43" s="209"/>
      <c r="JYH43" s="207"/>
      <c r="JYI43" s="207"/>
      <c r="JYJ43" s="77"/>
      <c r="JYK43" s="210"/>
      <c r="JYL43" s="207"/>
      <c r="JYM43" s="207"/>
      <c r="JYN43" s="211"/>
      <c r="JYO43" s="26"/>
      <c r="JYP43" s="24"/>
      <c r="JYQ43" s="36"/>
      <c r="JYR43" s="24"/>
      <c r="JYS43" s="26"/>
      <c r="JYT43" s="26"/>
      <c r="JYU43" s="205"/>
      <c r="JYV43" s="24"/>
      <c r="JYW43" s="36"/>
      <c r="JYX43" s="24"/>
      <c r="JYY43" s="26"/>
      <c r="JYZ43" s="26"/>
      <c r="JZA43" s="205"/>
      <c r="JZB43" s="205"/>
      <c r="JZC43" s="206"/>
      <c r="JZD43" s="205"/>
      <c r="JZE43" s="24"/>
      <c r="JZH43" s="207"/>
      <c r="JZI43" s="207"/>
      <c r="JZJ43" s="208"/>
      <c r="JZK43" s="80"/>
      <c r="JZL43" s="209"/>
      <c r="JZM43" s="207"/>
      <c r="JZN43" s="207"/>
      <c r="JZO43" s="77"/>
      <c r="JZP43" s="210"/>
      <c r="JZQ43" s="207"/>
      <c r="JZR43" s="207"/>
      <c r="JZS43" s="211"/>
      <c r="JZT43" s="26"/>
      <c r="JZU43" s="24"/>
      <c r="JZV43" s="36"/>
      <c r="JZW43" s="24"/>
      <c r="JZX43" s="26"/>
      <c r="JZY43" s="26"/>
      <c r="JZZ43" s="205"/>
      <c r="KAA43" s="24"/>
      <c r="KAB43" s="36"/>
      <c r="KAC43" s="24"/>
      <c r="KAD43" s="26"/>
      <c r="KAE43" s="26"/>
      <c r="KAF43" s="205"/>
      <c r="KAG43" s="205"/>
      <c r="KAH43" s="206"/>
      <c r="KAI43" s="205"/>
      <c r="KAJ43" s="24"/>
      <c r="KAM43" s="207"/>
      <c r="KAN43" s="207"/>
      <c r="KAO43" s="208"/>
      <c r="KAP43" s="80"/>
      <c r="KAQ43" s="209"/>
      <c r="KAR43" s="207"/>
      <c r="KAS43" s="207"/>
      <c r="KAT43" s="77"/>
      <c r="KAU43" s="210"/>
      <c r="KAV43" s="207"/>
      <c r="KAW43" s="207"/>
      <c r="KAX43" s="211"/>
      <c r="KAY43" s="26"/>
      <c r="KAZ43" s="24"/>
      <c r="KBA43" s="36"/>
      <c r="KBB43" s="24"/>
      <c r="KBC43" s="26"/>
      <c r="KBD43" s="26"/>
      <c r="KBE43" s="205"/>
      <c r="KBF43" s="24"/>
      <c r="KBG43" s="36"/>
      <c r="KBH43" s="24"/>
      <c r="KBI43" s="26"/>
      <c r="KBJ43" s="26"/>
      <c r="KBK43" s="205"/>
      <c r="KBL43" s="205"/>
      <c r="KBM43" s="206"/>
      <c r="KBN43" s="205"/>
      <c r="KBO43" s="24"/>
      <c r="KBR43" s="207"/>
      <c r="KBS43" s="207"/>
      <c r="KBT43" s="208"/>
      <c r="KBU43" s="80"/>
      <c r="KBV43" s="209"/>
      <c r="KBW43" s="207"/>
      <c r="KBX43" s="207"/>
      <c r="KBY43" s="77"/>
      <c r="KBZ43" s="210"/>
      <c r="KCA43" s="207"/>
      <c r="KCB43" s="207"/>
      <c r="KCC43" s="211"/>
      <c r="KCD43" s="26"/>
      <c r="KCE43" s="24"/>
      <c r="KCF43" s="36"/>
      <c r="KCG43" s="24"/>
      <c r="KCH43" s="26"/>
      <c r="KCI43" s="26"/>
      <c r="KCJ43" s="205"/>
      <c r="KCK43" s="24"/>
      <c r="KCL43" s="36"/>
      <c r="KCM43" s="24"/>
      <c r="KCN43" s="26"/>
      <c r="KCO43" s="26"/>
      <c r="KCP43" s="205"/>
      <c r="KCQ43" s="205"/>
      <c r="KCR43" s="206"/>
      <c r="KCS43" s="205"/>
      <c r="KCT43" s="24"/>
      <c r="KCW43" s="207"/>
      <c r="KCX43" s="207"/>
      <c r="KCY43" s="208"/>
      <c r="KCZ43" s="80"/>
      <c r="KDA43" s="209"/>
      <c r="KDB43" s="207"/>
      <c r="KDC43" s="207"/>
      <c r="KDD43" s="77"/>
      <c r="KDE43" s="210"/>
      <c r="KDF43" s="207"/>
      <c r="KDG43" s="207"/>
      <c r="KDH43" s="211"/>
      <c r="KDI43" s="26"/>
      <c r="KDJ43" s="24"/>
      <c r="KDK43" s="36"/>
      <c r="KDL43" s="24"/>
      <c r="KDM43" s="26"/>
      <c r="KDN43" s="26"/>
      <c r="KDO43" s="205"/>
      <c r="KDP43" s="24"/>
      <c r="KDQ43" s="36"/>
      <c r="KDR43" s="24"/>
      <c r="KDS43" s="26"/>
      <c r="KDT43" s="26"/>
      <c r="KDU43" s="205"/>
      <c r="KDV43" s="205"/>
      <c r="KDW43" s="206"/>
      <c r="KDX43" s="205"/>
      <c r="KDY43" s="24"/>
      <c r="KEB43" s="207"/>
      <c r="KEC43" s="207"/>
      <c r="KED43" s="208"/>
      <c r="KEE43" s="80"/>
      <c r="KEF43" s="209"/>
      <c r="KEG43" s="207"/>
      <c r="KEH43" s="207"/>
      <c r="KEI43" s="77"/>
      <c r="KEJ43" s="210"/>
      <c r="KEK43" s="207"/>
      <c r="KEL43" s="207"/>
      <c r="KEM43" s="211"/>
      <c r="KEN43" s="26"/>
      <c r="KEO43" s="24"/>
      <c r="KEP43" s="36"/>
      <c r="KEQ43" s="24"/>
      <c r="KER43" s="26"/>
      <c r="KES43" s="26"/>
      <c r="KET43" s="205"/>
      <c r="KEU43" s="24"/>
      <c r="KEV43" s="36"/>
      <c r="KEW43" s="24"/>
      <c r="KEX43" s="26"/>
      <c r="KEY43" s="26"/>
      <c r="KEZ43" s="205"/>
      <c r="KFA43" s="205"/>
      <c r="KFB43" s="206"/>
      <c r="KFC43" s="205"/>
      <c r="KFD43" s="24"/>
      <c r="KFG43" s="207"/>
      <c r="KFH43" s="207"/>
      <c r="KFI43" s="208"/>
      <c r="KFJ43" s="80"/>
      <c r="KFK43" s="209"/>
      <c r="KFL43" s="207"/>
      <c r="KFM43" s="207"/>
      <c r="KFN43" s="77"/>
      <c r="KFO43" s="210"/>
      <c r="KFP43" s="207"/>
      <c r="KFQ43" s="207"/>
      <c r="KFR43" s="211"/>
      <c r="KFS43" s="26"/>
      <c r="KFT43" s="24"/>
      <c r="KFU43" s="36"/>
      <c r="KFV43" s="24"/>
      <c r="KFW43" s="26"/>
      <c r="KFX43" s="26"/>
      <c r="KFY43" s="205"/>
      <c r="KFZ43" s="24"/>
      <c r="KGA43" s="36"/>
      <c r="KGB43" s="24"/>
      <c r="KGC43" s="26"/>
      <c r="KGD43" s="26"/>
      <c r="KGE43" s="205"/>
      <c r="KGF43" s="205"/>
      <c r="KGG43" s="206"/>
      <c r="KGH43" s="205"/>
      <c r="KGI43" s="24"/>
      <c r="KGL43" s="207"/>
      <c r="KGM43" s="207"/>
      <c r="KGN43" s="208"/>
      <c r="KGO43" s="80"/>
      <c r="KGP43" s="209"/>
      <c r="KGQ43" s="207"/>
      <c r="KGR43" s="207"/>
      <c r="KGS43" s="77"/>
      <c r="KGT43" s="210"/>
      <c r="KGU43" s="207"/>
      <c r="KGV43" s="207"/>
      <c r="KGW43" s="211"/>
      <c r="KGX43" s="26"/>
      <c r="KGY43" s="24"/>
      <c r="KGZ43" s="36"/>
      <c r="KHA43" s="24"/>
      <c r="KHB43" s="26"/>
      <c r="KHC43" s="26"/>
      <c r="KHD43" s="205"/>
      <c r="KHE43" s="24"/>
      <c r="KHF43" s="36"/>
      <c r="KHG43" s="24"/>
      <c r="KHH43" s="26"/>
      <c r="KHI43" s="26"/>
      <c r="KHJ43" s="205"/>
      <c r="KHK43" s="205"/>
      <c r="KHL43" s="206"/>
      <c r="KHM43" s="205"/>
      <c r="KHN43" s="24"/>
      <c r="KHQ43" s="207"/>
      <c r="KHR43" s="207"/>
      <c r="KHS43" s="208"/>
      <c r="KHT43" s="80"/>
      <c r="KHU43" s="209"/>
      <c r="KHV43" s="207"/>
      <c r="KHW43" s="207"/>
      <c r="KHX43" s="77"/>
      <c r="KHY43" s="210"/>
      <c r="KHZ43" s="207"/>
      <c r="KIA43" s="207"/>
      <c r="KIB43" s="211"/>
      <c r="KIC43" s="26"/>
      <c r="KID43" s="24"/>
      <c r="KIE43" s="36"/>
      <c r="KIF43" s="24"/>
      <c r="KIG43" s="26"/>
      <c r="KIH43" s="26"/>
      <c r="KII43" s="205"/>
      <c r="KIJ43" s="24"/>
      <c r="KIK43" s="36"/>
      <c r="KIL43" s="24"/>
      <c r="KIM43" s="26"/>
      <c r="KIN43" s="26"/>
      <c r="KIO43" s="205"/>
      <c r="KIP43" s="205"/>
      <c r="KIQ43" s="206"/>
      <c r="KIR43" s="205"/>
      <c r="KIS43" s="24"/>
      <c r="KIV43" s="207"/>
      <c r="KIW43" s="207"/>
      <c r="KIX43" s="208"/>
      <c r="KIY43" s="80"/>
      <c r="KIZ43" s="209"/>
      <c r="KJA43" s="207"/>
      <c r="KJB43" s="207"/>
      <c r="KJC43" s="77"/>
      <c r="KJD43" s="210"/>
      <c r="KJE43" s="207"/>
      <c r="KJF43" s="207"/>
      <c r="KJG43" s="211"/>
      <c r="KJH43" s="26"/>
      <c r="KJI43" s="24"/>
      <c r="KJJ43" s="36"/>
      <c r="KJK43" s="24"/>
      <c r="KJL43" s="26"/>
      <c r="KJM43" s="26"/>
      <c r="KJN43" s="205"/>
      <c r="KJO43" s="24"/>
      <c r="KJP43" s="36"/>
      <c r="KJQ43" s="24"/>
      <c r="KJR43" s="26"/>
      <c r="KJS43" s="26"/>
      <c r="KJT43" s="205"/>
      <c r="KJU43" s="205"/>
      <c r="KJV43" s="206"/>
      <c r="KJW43" s="205"/>
      <c r="KJX43" s="24"/>
      <c r="KKA43" s="207"/>
      <c r="KKB43" s="207"/>
      <c r="KKC43" s="208"/>
      <c r="KKD43" s="80"/>
      <c r="KKE43" s="209"/>
      <c r="KKF43" s="207"/>
      <c r="KKG43" s="207"/>
      <c r="KKH43" s="77"/>
      <c r="KKI43" s="210"/>
      <c r="KKJ43" s="207"/>
      <c r="KKK43" s="207"/>
      <c r="KKL43" s="211"/>
      <c r="KKM43" s="26"/>
      <c r="KKN43" s="24"/>
      <c r="KKO43" s="36"/>
      <c r="KKP43" s="24"/>
      <c r="KKQ43" s="26"/>
      <c r="KKR43" s="26"/>
      <c r="KKS43" s="205"/>
      <c r="KKT43" s="24"/>
      <c r="KKU43" s="36"/>
      <c r="KKV43" s="24"/>
      <c r="KKW43" s="26"/>
      <c r="KKX43" s="26"/>
      <c r="KKY43" s="205"/>
      <c r="KKZ43" s="205"/>
      <c r="KLA43" s="206"/>
      <c r="KLB43" s="205"/>
      <c r="KLC43" s="24"/>
      <c r="KLF43" s="207"/>
      <c r="KLG43" s="207"/>
      <c r="KLH43" s="208"/>
      <c r="KLI43" s="80"/>
      <c r="KLJ43" s="209"/>
      <c r="KLK43" s="207"/>
      <c r="KLL43" s="207"/>
      <c r="KLM43" s="77"/>
      <c r="KLN43" s="210"/>
      <c r="KLO43" s="207"/>
      <c r="KLP43" s="207"/>
      <c r="KLQ43" s="211"/>
      <c r="KLR43" s="26"/>
      <c r="KLS43" s="24"/>
      <c r="KLT43" s="36"/>
      <c r="KLU43" s="24"/>
      <c r="KLV43" s="26"/>
      <c r="KLW43" s="26"/>
      <c r="KLX43" s="205"/>
      <c r="KLY43" s="24"/>
      <c r="KLZ43" s="36"/>
      <c r="KMA43" s="24"/>
      <c r="KMB43" s="26"/>
      <c r="KMC43" s="26"/>
      <c r="KMD43" s="205"/>
      <c r="KME43" s="205"/>
      <c r="KMF43" s="206"/>
      <c r="KMG43" s="205"/>
      <c r="KMH43" s="24"/>
      <c r="KMK43" s="207"/>
      <c r="KML43" s="207"/>
      <c r="KMM43" s="208"/>
      <c r="KMN43" s="80"/>
      <c r="KMO43" s="209"/>
      <c r="KMP43" s="207"/>
      <c r="KMQ43" s="207"/>
      <c r="KMR43" s="77"/>
      <c r="KMS43" s="210"/>
      <c r="KMT43" s="207"/>
      <c r="KMU43" s="207"/>
      <c r="KMV43" s="211"/>
      <c r="KMW43" s="26"/>
      <c r="KMX43" s="24"/>
      <c r="KMY43" s="36"/>
      <c r="KMZ43" s="24"/>
      <c r="KNA43" s="26"/>
      <c r="KNB43" s="26"/>
      <c r="KNC43" s="205"/>
      <c r="KND43" s="24"/>
      <c r="KNE43" s="36"/>
      <c r="KNF43" s="24"/>
      <c r="KNG43" s="26"/>
      <c r="KNH43" s="26"/>
      <c r="KNI43" s="205"/>
      <c r="KNJ43" s="205"/>
      <c r="KNK43" s="206"/>
      <c r="KNL43" s="205"/>
      <c r="KNM43" s="24"/>
      <c r="KNP43" s="207"/>
      <c r="KNQ43" s="207"/>
      <c r="KNR43" s="208"/>
      <c r="KNS43" s="80"/>
      <c r="KNT43" s="209"/>
      <c r="KNU43" s="207"/>
      <c r="KNV43" s="207"/>
      <c r="KNW43" s="77"/>
      <c r="KNX43" s="210"/>
      <c r="KNY43" s="207"/>
      <c r="KNZ43" s="207"/>
      <c r="KOA43" s="211"/>
      <c r="KOB43" s="26"/>
      <c r="KOC43" s="24"/>
      <c r="KOD43" s="36"/>
      <c r="KOE43" s="24"/>
      <c r="KOF43" s="26"/>
      <c r="KOG43" s="26"/>
      <c r="KOH43" s="205"/>
      <c r="KOI43" s="24"/>
      <c r="KOJ43" s="36"/>
      <c r="KOK43" s="24"/>
      <c r="KOL43" s="26"/>
      <c r="KOM43" s="26"/>
      <c r="KON43" s="205"/>
      <c r="KOO43" s="205"/>
      <c r="KOP43" s="206"/>
      <c r="KOQ43" s="205"/>
      <c r="KOR43" s="24"/>
      <c r="KOU43" s="207"/>
      <c r="KOV43" s="207"/>
      <c r="KOW43" s="208"/>
      <c r="KOX43" s="80"/>
      <c r="KOY43" s="209"/>
      <c r="KOZ43" s="207"/>
      <c r="KPA43" s="207"/>
      <c r="KPB43" s="77"/>
      <c r="KPC43" s="210"/>
      <c r="KPD43" s="207"/>
      <c r="KPE43" s="207"/>
      <c r="KPF43" s="211"/>
      <c r="KPG43" s="26"/>
      <c r="KPH43" s="24"/>
      <c r="KPI43" s="36"/>
      <c r="KPJ43" s="24"/>
      <c r="KPK43" s="26"/>
      <c r="KPL43" s="26"/>
      <c r="KPM43" s="205"/>
      <c r="KPN43" s="24"/>
      <c r="KPO43" s="36"/>
      <c r="KPP43" s="24"/>
      <c r="KPQ43" s="26"/>
      <c r="KPR43" s="26"/>
      <c r="KPS43" s="205"/>
      <c r="KPT43" s="205"/>
      <c r="KPU43" s="206"/>
      <c r="KPV43" s="205"/>
      <c r="KPW43" s="24"/>
      <c r="KPZ43" s="207"/>
      <c r="KQA43" s="207"/>
      <c r="KQB43" s="208"/>
      <c r="KQC43" s="80"/>
      <c r="KQD43" s="209"/>
      <c r="KQE43" s="207"/>
      <c r="KQF43" s="207"/>
      <c r="KQG43" s="77"/>
      <c r="KQH43" s="210"/>
      <c r="KQI43" s="207"/>
      <c r="KQJ43" s="207"/>
      <c r="KQK43" s="211"/>
      <c r="KQL43" s="26"/>
      <c r="KQM43" s="24"/>
      <c r="KQN43" s="36"/>
      <c r="KQO43" s="24"/>
      <c r="KQP43" s="26"/>
      <c r="KQQ43" s="26"/>
      <c r="KQR43" s="205"/>
      <c r="KQS43" s="24"/>
      <c r="KQT43" s="36"/>
      <c r="KQU43" s="24"/>
      <c r="KQV43" s="26"/>
      <c r="KQW43" s="26"/>
      <c r="KQX43" s="205"/>
      <c r="KQY43" s="205"/>
      <c r="KQZ43" s="206"/>
      <c r="KRA43" s="205"/>
      <c r="KRB43" s="24"/>
      <c r="KRE43" s="207"/>
      <c r="KRF43" s="207"/>
      <c r="KRG43" s="208"/>
      <c r="KRH43" s="80"/>
      <c r="KRI43" s="209"/>
      <c r="KRJ43" s="207"/>
      <c r="KRK43" s="207"/>
      <c r="KRL43" s="77"/>
      <c r="KRM43" s="210"/>
      <c r="KRN43" s="207"/>
      <c r="KRO43" s="207"/>
      <c r="KRP43" s="211"/>
      <c r="KRQ43" s="26"/>
      <c r="KRR43" s="24"/>
      <c r="KRS43" s="36"/>
      <c r="KRT43" s="24"/>
      <c r="KRU43" s="26"/>
      <c r="KRV43" s="26"/>
      <c r="KRW43" s="205"/>
      <c r="KRX43" s="24"/>
      <c r="KRY43" s="36"/>
      <c r="KRZ43" s="24"/>
      <c r="KSA43" s="26"/>
      <c r="KSB43" s="26"/>
      <c r="KSC43" s="205"/>
      <c r="KSD43" s="205"/>
      <c r="KSE43" s="206"/>
      <c r="KSF43" s="205"/>
      <c r="KSG43" s="24"/>
      <c r="KSJ43" s="207"/>
      <c r="KSK43" s="207"/>
      <c r="KSL43" s="208"/>
      <c r="KSM43" s="80"/>
      <c r="KSN43" s="209"/>
      <c r="KSO43" s="207"/>
      <c r="KSP43" s="207"/>
      <c r="KSQ43" s="77"/>
      <c r="KSR43" s="210"/>
      <c r="KSS43" s="207"/>
      <c r="KST43" s="207"/>
      <c r="KSU43" s="211"/>
      <c r="KSV43" s="26"/>
      <c r="KSW43" s="24"/>
      <c r="KSX43" s="36"/>
      <c r="KSY43" s="24"/>
      <c r="KSZ43" s="26"/>
      <c r="KTA43" s="26"/>
      <c r="KTB43" s="205"/>
      <c r="KTC43" s="24"/>
      <c r="KTD43" s="36"/>
      <c r="KTE43" s="24"/>
      <c r="KTF43" s="26"/>
      <c r="KTG43" s="26"/>
      <c r="KTH43" s="205"/>
      <c r="KTI43" s="205"/>
      <c r="KTJ43" s="206"/>
      <c r="KTK43" s="205"/>
      <c r="KTL43" s="24"/>
      <c r="KTO43" s="207"/>
      <c r="KTP43" s="207"/>
      <c r="KTQ43" s="208"/>
      <c r="KTR43" s="80"/>
      <c r="KTS43" s="209"/>
      <c r="KTT43" s="207"/>
      <c r="KTU43" s="207"/>
      <c r="KTV43" s="77"/>
      <c r="KTW43" s="210"/>
      <c r="KTX43" s="207"/>
      <c r="KTY43" s="207"/>
      <c r="KTZ43" s="211"/>
      <c r="KUA43" s="26"/>
      <c r="KUB43" s="24"/>
      <c r="KUC43" s="36"/>
      <c r="KUD43" s="24"/>
      <c r="KUE43" s="26"/>
      <c r="KUF43" s="26"/>
      <c r="KUG43" s="205"/>
      <c r="KUH43" s="24"/>
      <c r="KUI43" s="36"/>
      <c r="KUJ43" s="24"/>
      <c r="KUK43" s="26"/>
      <c r="KUL43" s="26"/>
      <c r="KUM43" s="205"/>
      <c r="KUN43" s="205"/>
      <c r="KUO43" s="206"/>
      <c r="KUP43" s="205"/>
      <c r="KUQ43" s="24"/>
      <c r="KUT43" s="207"/>
      <c r="KUU43" s="207"/>
      <c r="KUV43" s="208"/>
      <c r="KUW43" s="80"/>
      <c r="KUX43" s="209"/>
      <c r="KUY43" s="207"/>
      <c r="KUZ43" s="207"/>
      <c r="KVA43" s="77"/>
      <c r="KVB43" s="210"/>
      <c r="KVC43" s="207"/>
      <c r="KVD43" s="207"/>
      <c r="KVE43" s="211"/>
      <c r="KVF43" s="26"/>
      <c r="KVG43" s="24"/>
      <c r="KVH43" s="36"/>
      <c r="KVI43" s="24"/>
      <c r="KVJ43" s="26"/>
      <c r="KVK43" s="26"/>
      <c r="KVL43" s="205"/>
      <c r="KVM43" s="24"/>
      <c r="KVN43" s="36"/>
      <c r="KVO43" s="24"/>
      <c r="KVP43" s="26"/>
      <c r="KVQ43" s="26"/>
      <c r="KVR43" s="205"/>
      <c r="KVS43" s="205"/>
      <c r="KVT43" s="206"/>
      <c r="KVU43" s="205"/>
      <c r="KVV43" s="24"/>
      <c r="KVY43" s="207"/>
      <c r="KVZ43" s="207"/>
      <c r="KWA43" s="208"/>
      <c r="KWB43" s="80"/>
      <c r="KWC43" s="209"/>
      <c r="KWD43" s="207"/>
      <c r="KWE43" s="207"/>
      <c r="KWF43" s="77"/>
      <c r="KWG43" s="210"/>
      <c r="KWH43" s="207"/>
      <c r="KWI43" s="207"/>
      <c r="KWJ43" s="211"/>
      <c r="KWK43" s="26"/>
      <c r="KWL43" s="24"/>
      <c r="KWM43" s="36"/>
      <c r="KWN43" s="24"/>
      <c r="KWO43" s="26"/>
      <c r="KWP43" s="26"/>
      <c r="KWQ43" s="205"/>
      <c r="KWR43" s="24"/>
      <c r="KWS43" s="36"/>
      <c r="KWT43" s="24"/>
      <c r="KWU43" s="26"/>
      <c r="KWV43" s="26"/>
      <c r="KWW43" s="205"/>
      <c r="KWX43" s="205"/>
      <c r="KWY43" s="206"/>
      <c r="KWZ43" s="205"/>
      <c r="KXA43" s="24"/>
      <c r="KXD43" s="207"/>
      <c r="KXE43" s="207"/>
      <c r="KXF43" s="208"/>
      <c r="KXG43" s="80"/>
      <c r="KXH43" s="209"/>
      <c r="KXI43" s="207"/>
      <c r="KXJ43" s="207"/>
      <c r="KXK43" s="77"/>
      <c r="KXL43" s="210"/>
      <c r="KXM43" s="207"/>
      <c r="KXN43" s="207"/>
      <c r="KXO43" s="211"/>
      <c r="KXP43" s="26"/>
      <c r="KXQ43" s="24"/>
      <c r="KXR43" s="36"/>
      <c r="KXS43" s="24"/>
      <c r="KXT43" s="26"/>
      <c r="KXU43" s="26"/>
      <c r="KXV43" s="205"/>
      <c r="KXW43" s="24"/>
      <c r="KXX43" s="36"/>
      <c r="KXY43" s="24"/>
      <c r="KXZ43" s="26"/>
      <c r="KYA43" s="26"/>
      <c r="KYB43" s="205"/>
      <c r="KYC43" s="205"/>
      <c r="KYD43" s="206"/>
      <c r="KYE43" s="205"/>
      <c r="KYF43" s="24"/>
      <c r="KYI43" s="207"/>
      <c r="KYJ43" s="207"/>
      <c r="KYK43" s="208"/>
      <c r="KYL43" s="80"/>
      <c r="KYM43" s="209"/>
      <c r="KYN43" s="207"/>
      <c r="KYO43" s="207"/>
      <c r="KYP43" s="77"/>
      <c r="KYQ43" s="210"/>
      <c r="KYR43" s="207"/>
      <c r="KYS43" s="207"/>
      <c r="KYT43" s="211"/>
      <c r="KYU43" s="26"/>
      <c r="KYV43" s="24"/>
      <c r="KYW43" s="36"/>
      <c r="KYX43" s="24"/>
      <c r="KYY43" s="26"/>
      <c r="KYZ43" s="26"/>
      <c r="KZA43" s="205"/>
      <c r="KZB43" s="24"/>
      <c r="KZC43" s="36"/>
      <c r="KZD43" s="24"/>
      <c r="KZE43" s="26"/>
      <c r="KZF43" s="26"/>
      <c r="KZG43" s="205"/>
      <c r="KZH43" s="205"/>
      <c r="KZI43" s="206"/>
      <c r="KZJ43" s="205"/>
      <c r="KZK43" s="24"/>
      <c r="KZN43" s="207"/>
      <c r="KZO43" s="207"/>
      <c r="KZP43" s="208"/>
      <c r="KZQ43" s="80"/>
      <c r="KZR43" s="209"/>
      <c r="KZS43" s="207"/>
      <c r="KZT43" s="207"/>
      <c r="KZU43" s="77"/>
      <c r="KZV43" s="210"/>
      <c r="KZW43" s="207"/>
      <c r="KZX43" s="207"/>
      <c r="KZY43" s="211"/>
      <c r="KZZ43" s="26"/>
      <c r="LAA43" s="24"/>
      <c r="LAB43" s="36"/>
      <c r="LAC43" s="24"/>
      <c r="LAD43" s="26"/>
      <c r="LAE43" s="26"/>
      <c r="LAF43" s="205"/>
      <c r="LAG43" s="24"/>
      <c r="LAH43" s="36"/>
      <c r="LAI43" s="24"/>
      <c r="LAJ43" s="26"/>
      <c r="LAK43" s="26"/>
      <c r="LAL43" s="205"/>
      <c r="LAM43" s="205"/>
      <c r="LAN43" s="206"/>
      <c r="LAO43" s="205"/>
      <c r="LAP43" s="24"/>
      <c r="LAS43" s="207"/>
      <c r="LAT43" s="207"/>
      <c r="LAU43" s="208"/>
      <c r="LAV43" s="80"/>
      <c r="LAW43" s="209"/>
      <c r="LAX43" s="207"/>
      <c r="LAY43" s="207"/>
      <c r="LAZ43" s="77"/>
      <c r="LBA43" s="210"/>
      <c r="LBB43" s="207"/>
      <c r="LBC43" s="207"/>
      <c r="LBD43" s="211"/>
      <c r="LBE43" s="26"/>
      <c r="LBF43" s="24"/>
      <c r="LBG43" s="36"/>
      <c r="LBH43" s="24"/>
      <c r="LBI43" s="26"/>
      <c r="LBJ43" s="26"/>
      <c r="LBK43" s="205"/>
      <c r="LBL43" s="24"/>
      <c r="LBM43" s="36"/>
      <c r="LBN43" s="24"/>
      <c r="LBO43" s="26"/>
      <c r="LBP43" s="26"/>
      <c r="LBQ43" s="205"/>
      <c r="LBR43" s="205"/>
      <c r="LBS43" s="206"/>
      <c r="LBT43" s="205"/>
      <c r="LBU43" s="24"/>
      <c r="LBX43" s="207"/>
      <c r="LBY43" s="207"/>
      <c r="LBZ43" s="208"/>
      <c r="LCA43" s="80"/>
      <c r="LCB43" s="209"/>
      <c r="LCC43" s="207"/>
      <c r="LCD43" s="207"/>
      <c r="LCE43" s="77"/>
      <c r="LCF43" s="210"/>
      <c r="LCG43" s="207"/>
      <c r="LCH43" s="207"/>
      <c r="LCI43" s="211"/>
      <c r="LCJ43" s="26"/>
      <c r="LCK43" s="24"/>
      <c r="LCL43" s="36"/>
      <c r="LCM43" s="24"/>
      <c r="LCN43" s="26"/>
      <c r="LCO43" s="26"/>
      <c r="LCP43" s="205"/>
      <c r="LCQ43" s="24"/>
      <c r="LCR43" s="36"/>
      <c r="LCS43" s="24"/>
      <c r="LCT43" s="26"/>
      <c r="LCU43" s="26"/>
      <c r="LCV43" s="205"/>
      <c r="LCW43" s="205"/>
      <c r="LCX43" s="206"/>
      <c r="LCY43" s="205"/>
      <c r="LCZ43" s="24"/>
      <c r="LDC43" s="207"/>
      <c r="LDD43" s="207"/>
      <c r="LDE43" s="208"/>
      <c r="LDF43" s="80"/>
      <c r="LDG43" s="209"/>
      <c r="LDH43" s="207"/>
      <c r="LDI43" s="207"/>
      <c r="LDJ43" s="77"/>
      <c r="LDK43" s="210"/>
      <c r="LDL43" s="207"/>
      <c r="LDM43" s="207"/>
      <c r="LDN43" s="211"/>
      <c r="LDO43" s="26"/>
      <c r="LDP43" s="24"/>
      <c r="LDQ43" s="36"/>
      <c r="LDR43" s="24"/>
      <c r="LDS43" s="26"/>
      <c r="LDT43" s="26"/>
      <c r="LDU43" s="205"/>
      <c r="LDV43" s="24"/>
      <c r="LDW43" s="36"/>
      <c r="LDX43" s="24"/>
      <c r="LDY43" s="26"/>
      <c r="LDZ43" s="26"/>
      <c r="LEA43" s="205"/>
      <c r="LEB43" s="205"/>
      <c r="LEC43" s="206"/>
      <c r="LED43" s="205"/>
      <c r="LEE43" s="24"/>
      <c r="LEH43" s="207"/>
      <c r="LEI43" s="207"/>
      <c r="LEJ43" s="208"/>
      <c r="LEK43" s="80"/>
      <c r="LEL43" s="209"/>
      <c r="LEM43" s="207"/>
      <c r="LEN43" s="207"/>
      <c r="LEO43" s="77"/>
      <c r="LEP43" s="210"/>
      <c r="LEQ43" s="207"/>
      <c r="LER43" s="207"/>
      <c r="LES43" s="211"/>
      <c r="LET43" s="26"/>
      <c r="LEU43" s="24"/>
      <c r="LEV43" s="36"/>
      <c r="LEW43" s="24"/>
      <c r="LEX43" s="26"/>
      <c r="LEY43" s="26"/>
      <c r="LEZ43" s="205"/>
      <c r="LFA43" s="24"/>
      <c r="LFB43" s="36"/>
      <c r="LFC43" s="24"/>
      <c r="LFD43" s="26"/>
      <c r="LFE43" s="26"/>
      <c r="LFF43" s="205"/>
      <c r="LFG43" s="205"/>
      <c r="LFH43" s="206"/>
      <c r="LFI43" s="205"/>
      <c r="LFJ43" s="24"/>
      <c r="LFM43" s="207"/>
      <c r="LFN43" s="207"/>
      <c r="LFO43" s="208"/>
      <c r="LFP43" s="80"/>
      <c r="LFQ43" s="209"/>
      <c r="LFR43" s="207"/>
      <c r="LFS43" s="207"/>
      <c r="LFT43" s="77"/>
      <c r="LFU43" s="210"/>
      <c r="LFV43" s="207"/>
      <c r="LFW43" s="207"/>
      <c r="LFX43" s="211"/>
      <c r="LFY43" s="26"/>
      <c r="LFZ43" s="24"/>
      <c r="LGA43" s="36"/>
      <c r="LGB43" s="24"/>
      <c r="LGC43" s="26"/>
      <c r="LGD43" s="26"/>
      <c r="LGE43" s="205"/>
      <c r="LGF43" s="24"/>
      <c r="LGG43" s="36"/>
      <c r="LGH43" s="24"/>
      <c r="LGI43" s="26"/>
      <c r="LGJ43" s="26"/>
      <c r="LGK43" s="205"/>
      <c r="LGL43" s="205"/>
      <c r="LGM43" s="206"/>
      <c r="LGN43" s="205"/>
      <c r="LGO43" s="24"/>
      <c r="LGR43" s="207"/>
      <c r="LGS43" s="207"/>
      <c r="LGT43" s="208"/>
      <c r="LGU43" s="80"/>
      <c r="LGV43" s="209"/>
      <c r="LGW43" s="207"/>
      <c r="LGX43" s="207"/>
      <c r="LGY43" s="77"/>
      <c r="LGZ43" s="210"/>
      <c r="LHA43" s="207"/>
      <c r="LHB43" s="207"/>
      <c r="LHC43" s="211"/>
      <c r="LHD43" s="26"/>
      <c r="LHE43" s="24"/>
      <c r="LHF43" s="36"/>
      <c r="LHG43" s="24"/>
      <c r="LHH43" s="26"/>
      <c r="LHI43" s="26"/>
      <c r="LHJ43" s="205"/>
      <c r="LHK43" s="24"/>
      <c r="LHL43" s="36"/>
      <c r="LHM43" s="24"/>
      <c r="LHN43" s="26"/>
      <c r="LHO43" s="26"/>
      <c r="LHP43" s="205"/>
      <c r="LHQ43" s="205"/>
      <c r="LHR43" s="206"/>
      <c r="LHS43" s="205"/>
      <c r="LHT43" s="24"/>
      <c r="LHW43" s="207"/>
      <c r="LHX43" s="207"/>
      <c r="LHY43" s="208"/>
      <c r="LHZ43" s="80"/>
      <c r="LIA43" s="209"/>
      <c r="LIB43" s="207"/>
      <c r="LIC43" s="207"/>
      <c r="LID43" s="77"/>
      <c r="LIE43" s="210"/>
      <c r="LIF43" s="207"/>
      <c r="LIG43" s="207"/>
      <c r="LIH43" s="211"/>
      <c r="LII43" s="26"/>
      <c r="LIJ43" s="24"/>
      <c r="LIK43" s="36"/>
      <c r="LIL43" s="24"/>
      <c r="LIM43" s="26"/>
      <c r="LIN43" s="26"/>
      <c r="LIO43" s="205"/>
      <c r="LIP43" s="24"/>
      <c r="LIQ43" s="36"/>
      <c r="LIR43" s="24"/>
      <c r="LIS43" s="26"/>
      <c r="LIT43" s="26"/>
      <c r="LIU43" s="205"/>
      <c r="LIV43" s="205"/>
      <c r="LIW43" s="206"/>
      <c r="LIX43" s="205"/>
      <c r="LIY43" s="24"/>
      <c r="LJB43" s="207"/>
      <c r="LJC43" s="207"/>
      <c r="LJD43" s="208"/>
      <c r="LJE43" s="80"/>
      <c r="LJF43" s="209"/>
      <c r="LJG43" s="207"/>
      <c r="LJH43" s="207"/>
      <c r="LJI43" s="77"/>
      <c r="LJJ43" s="210"/>
      <c r="LJK43" s="207"/>
      <c r="LJL43" s="207"/>
      <c r="LJM43" s="211"/>
      <c r="LJN43" s="26"/>
      <c r="LJO43" s="24"/>
      <c r="LJP43" s="36"/>
      <c r="LJQ43" s="24"/>
      <c r="LJR43" s="26"/>
      <c r="LJS43" s="26"/>
      <c r="LJT43" s="205"/>
      <c r="LJU43" s="24"/>
      <c r="LJV43" s="36"/>
      <c r="LJW43" s="24"/>
      <c r="LJX43" s="26"/>
      <c r="LJY43" s="26"/>
      <c r="LJZ43" s="205"/>
      <c r="LKA43" s="205"/>
      <c r="LKB43" s="206"/>
      <c r="LKC43" s="205"/>
      <c r="LKD43" s="24"/>
      <c r="LKG43" s="207"/>
      <c r="LKH43" s="207"/>
      <c r="LKI43" s="208"/>
      <c r="LKJ43" s="80"/>
      <c r="LKK43" s="209"/>
      <c r="LKL43" s="207"/>
      <c r="LKM43" s="207"/>
      <c r="LKN43" s="77"/>
      <c r="LKO43" s="210"/>
      <c r="LKP43" s="207"/>
      <c r="LKQ43" s="207"/>
      <c r="LKR43" s="211"/>
      <c r="LKS43" s="26"/>
      <c r="LKT43" s="24"/>
      <c r="LKU43" s="36"/>
      <c r="LKV43" s="24"/>
      <c r="LKW43" s="26"/>
      <c r="LKX43" s="26"/>
      <c r="LKY43" s="205"/>
      <c r="LKZ43" s="24"/>
      <c r="LLA43" s="36"/>
      <c r="LLB43" s="24"/>
      <c r="LLC43" s="26"/>
      <c r="LLD43" s="26"/>
      <c r="LLE43" s="205"/>
      <c r="LLF43" s="205"/>
      <c r="LLG43" s="206"/>
      <c r="LLH43" s="205"/>
      <c r="LLI43" s="24"/>
      <c r="LLL43" s="207"/>
      <c r="LLM43" s="207"/>
      <c r="LLN43" s="208"/>
      <c r="LLO43" s="80"/>
      <c r="LLP43" s="209"/>
      <c r="LLQ43" s="207"/>
      <c r="LLR43" s="207"/>
      <c r="LLS43" s="77"/>
      <c r="LLT43" s="210"/>
      <c r="LLU43" s="207"/>
      <c r="LLV43" s="207"/>
      <c r="LLW43" s="211"/>
      <c r="LLX43" s="26"/>
      <c r="LLY43" s="24"/>
      <c r="LLZ43" s="36"/>
      <c r="LMA43" s="24"/>
      <c r="LMB43" s="26"/>
      <c r="LMC43" s="26"/>
      <c r="LMD43" s="205"/>
      <c r="LME43" s="24"/>
      <c r="LMF43" s="36"/>
      <c r="LMG43" s="24"/>
      <c r="LMH43" s="26"/>
      <c r="LMI43" s="26"/>
      <c r="LMJ43" s="205"/>
      <c r="LMK43" s="205"/>
      <c r="LML43" s="206"/>
      <c r="LMM43" s="205"/>
      <c r="LMN43" s="24"/>
      <c r="LMQ43" s="207"/>
      <c r="LMR43" s="207"/>
      <c r="LMS43" s="208"/>
      <c r="LMT43" s="80"/>
      <c r="LMU43" s="209"/>
      <c r="LMV43" s="207"/>
      <c r="LMW43" s="207"/>
      <c r="LMX43" s="77"/>
      <c r="LMY43" s="210"/>
      <c r="LMZ43" s="207"/>
      <c r="LNA43" s="207"/>
      <c r="LNB43" s="211"/>
      <c r="LNC43" s="26"/>
      <c r="LND43" s="24"/>
      <c r="LNE43" s="36"/>
      <c r="LNF43" s="24"/>
      <c r="LNG43" s="26"/>
      <c r="LNH43" s="26"/>
      <c r="LNI43" s="205"/>
      <c r="LNJ43" s="24"/>
      <c r="LNK43" s="36"/>
      <c r="LNL43" s="24"/>
      <c r="LNM43" s="26"/>
      <c r="LNN43" s="26"/>
      <c r="LNO43" s="205"/>
      <c r="LNP43" s="205"/>
      <c r="LNQ43" s="206"/>
      <c r="LNR43" s="205"/>
      <c r="LNS43" s="24"/>
      <c r="LNV43" s="207"/>
      <c r="LNW43" s="207"/>
      <c r="LNX43" s="208"/>
      <c r="LNY43" s="80"/>
      <c r="LNZ43" s="209"/>
      <c r="LOA43" s="207"/>
      <c r="LOB43" s="207"/>
      <c r="LOC43" s="77"/>
      <c r="LOD43" s="210"/>
      <c r="LOE43" s="207"/>
      <c r="LOF43" s="207"/>
      <c r="LOG43" s="211"/>
      <c r="LOH43" s="26"/>
      <c r="LOI43" s="24"/>
      <c r="LOJ43" s="36"/>
      <c r="LOK43" s="24"/>
      <c r="LOL43" s="26"/>
      <c r="LOM43" s="26"/>
      <c r="LON43" s="205"/>
      <c r="LOO43" s="24"/>
      <c r="LOP43" s="36"/>
      <c r="LOQ43" s="24"/>
      <c r="LOR43" s="26"/>
      <c r="LOS43" s="26"/>
      <c r="LOT43" s="205"/>
      <c r="LOU43" s="205"/>
      <c r="LOV43" s="206"/>
      <c r="LOW43" s="205"/>
      <c r="LOX43" s="24"/>
      <c r="LPA43" s="207"/>
      <c r="LPB43" s="207"/>
      <c r="LPC43" s="208"/>
      <c r="LPD43" s="80"/>
      <c r="LPE43" s="209"/>
      <c r="LPF43" s="207"/>
      <c r="LPG43" s="207"/>
      <c r="LPH43" s="77"/>
      <c r="LPI43" s="210"/>
      <c r="LPJ43" s="207"/>
      <c r="LPK43" s="207"/>
      <c r="LPL43" s="211"/>
      <c r="LPM43" s="26"/>
      <c r="LPN43" s="24"/>
      <c r="LPO43" s="36"/>
      <c r="LPP43" s="24"/>
      <c r="LPQ43" s="26"/>
      <c r="LPR43" s="26"/>
      <c r="LPS43" s="205"/>
      <c r="LPT43" s="24"/>
      <c r="LPU43" s="36"/>
      <c r="LPV43" s="24"/>
      <c r="LPW43" s="26"/>
      <c r="LPX43" s="26"/>
      <c r="LPY43" s="205"/>
      <c r="LPZ43" s="205"/>
      <c r="LQA43" s="206"/>
      <c r="LQB43" s="205"/>
      <c r="LQC43" s="24"/>
      <c r="LQF43" s="207"/>
      <c r="LQG43" s="207"/>
      <c r="LQH43" s="208"/>
      <c r="LQI43" s="80"/>
      <c r="LQJ43" s="209"/>
      <c r="LQK43" s="207"/>
      <c r="LQL43" s="207"/>
      <c r="LQM43" s="77"/>
      <c r="LQN43" s="210"/>
      <c r="LQO43" s="207"/>
      <c r="LQP43" s="207"/>
      <c r="LQQ43" s="211"/>
      <c r="LQR43" s="26"/>
      <c r="LQS43" s="24"/>
      <c r="LQT43" s="36"/>
      <c r="LQU43" s="24"/>
      <c r="LQV43" s="26"/>
      <c r="LQW43" s="26"/>
      <c r="LQX43" s="205"/>
      <c r="LQY43" s="24"/>
      <c r="LQZ43" s="36"/>
      <c r="LRA43" s="24"/>
      <c r="LRB43" s="26"/>
      <c r="LRC43" s="26"/>
      <c r="LRD43" s="205"/>
      <c r="LRE43" s="205"/>
      <c r="LRF43" s="206"/>
      <c r="LRG43" s="205"/>
      <c r="LRH43" s="24"/>
      <c r="LRK43" s="207"/>
      <c r="LRL43" s="207"/>
      <c r="LRM43" s="208"/>
      <c r="LRN43" s="80"/>
      <c r="LRO43" s="209"/>
      <c r="LRP43" s="207"/>
      <c r="LRQ43" s="207"/>
      <c r="LRR43" s="77"/>
      <c r="LRS43" s="210"/>
      <c r="LRT43" s="207"/>
      <c r="LRU43" s="207"/>
      <c r="LRV43" s="211"/>
      <c r="LRW43" s="26"/>
      <c r="LRX43" s="24"/>
      <c r="LRY43" s="36"/>
      <c r="LRZ43" s="24"/>
      <c r="LSA43" s="26"/>
      <c r="LSB43" s="26"/>
      <c r="LSC43" s="205"/>
      <c r="LSD43" s="24"/>
      <c r="LSE43" s="36"/>
      <c r="LSF43" s="24"/>
      <c r="LSG43" s="26"/>
      <c r="LSH43" s="26"/>
      <c r="LSI43" s="205"/>
      <c r="LSJ43" s="205"/>
      <c r="LSK43" s="206"/>
      <c r="LSL43" s="205"/>
      <c r="LSM43" s="24"/>
      <c r="LSP43" s="207"/>
      <c r="LSQ43" s="207"/>
      <c r="LSR43" s="208"/>
      <c r="LSS43" s="80"/>
      <c r="LST43" s="209"/>
      <c r="LSU43" s="207"/>
      <c r="LSV43" s="207"/>
      <c r="LSW43" s="77"/>
      <c r="LSX43" s="210"/>
      <c r="LSY43" s="207"/>
      <c r="LSZ43" s="207"/>
      <c r="LTA43" s="211"/>
      <c r="LTB43" s="26"/>
      <c r="LTC43" s="24"/>
      <c r="LTD43" s="36"/>
      <c r="LTE43" s="24"/>
      <c r="LTF43" s="26"/>
      <c r="LTG43" s="26"/>
      <c r="LTH43" s="205"/>
      <c r="LTI43" s="24"/>
      <c r="LTJ43" s="36"/>
      <c r="LTK43" s="24"/>
      <c r="LTL43" s="26"/>
      <c r="LTM43" s="26"/>
      <c r="LTN43" s="205"/>
      <c r="LTO43" s="205"/>
      <c r="LTP43" s="206"/>
      <c r="LTQ43" s="205"/>
      <c r="LTR43" s="24"/>
      <c r="LTU43" s="207"/>
      <c r="LTV43" s="207"/>
      <c r="LTW43" s="208"/>
      <c r="LTX43" s="80"/>
      <c r="LTY43" s="209"/>
      <c r="LTZ43" s="207"/>
      <c r="LUA43" s="207"/>
      <c r="LUB43" s="77"/>
      <c r="LUC43" s="210"/>
      <c r="LUD43" s="207"/>
      <c r="LUE43" s="207"/>
      <c r="LUF43" s="211"/>
      <c r="LUG43" s="26"/>
      <c r="LUH43" s="24"/>
      <c r="LUI43" s="36"/>
      <c r="LUJ43" s="24"/>
      <c r="LUK43" s="26"/>
      <c r="LUL43" s="26"/>
      <c r="LUM43" s="205"/>
      <c r="LUN43" s="24"/>
      <c r="LUO43" s="36"/>
      <c r="LUP43" s="24"/>
      <c r="LUQ43" s="26"/>
      <c r="LUR43" s="26"/>
      <c r="LUS43" s="205"/>
      <c r="LUT43" s="205"/>
      <c r="LUU43" s="206"/>
      <c r="LUV43" s="205"/>
      <c r="LUW43" s="24"/>
      <c r="LUZ43" s="207"/>
      <c r="LVA43" s="207"/>
      <c r="LVB43" s="208"/>
      <c r="LVC43" s="80"/>
      <c r="LVD43" s="209"/>
      <c r="LVE43" s="207"/>
      <c r="LVF43" s="207"/>
      <c r="LVG43" s="77"/>
      <c r="LVH43" s="210"/>
      <c r="LVI43" s="207"/>
      <c r="LVJ43" s="207"/>
      <c r="LVK43" s="211"/>
      <c r="LVL43" s="26"/>
      <c r="LVM43" s="24"/>
      <c r="LVN43" s="36"/>
      <c r="LVO43" s="24"/>
      <c r="LVP43" s="26"/>
      <c r="LVQ43" s="26"/>
      <c r="LVR43" s="205"/>
      <c r="LVS43" s="24"/>
      <c r="LVT43" s="36"/>
      <c r="LVU43" s="24"/>
      <c r="LVV43" s="26"/>
      <c r="LVW43" s="26"/>
      <c r="LVX43" s="205"/>
      <c r="LVY43" s="205"/>
      <c r="LVZ43" s="206"/>
      <c r="LWA43" s="205"/>
      <c r="LWB43" s="24"/>
      <c r="LWE43" s="207"/>
      <c r="LWF43" s="207"/>
      <c r="LWG43" s="208"/>
      <c r="LWH43" s="80"/>
      <c r="LWI43" s="209"/>
      <c r="LWJ43" s="207"/>
      <c r="LWK43" s="207"/>
      <c r="LWL43" s="77"/>
      <c r="LWM43" s="210"/>
      <c r="LWN43" s="207"/>
      <c r="LWO43" s="207"/>
      <c r="LWP43" s="211"/>
      <c r="LWQ43" s="26"/>
      <c r="LWR43" s="24"/>
      <c r="LWS43" s="36"/>
      <c r="LWT43" s="24"/>
      <c r="LWU43" s="26"/>
      <c r="LWV43" s="26"/>
      <c r="LWW43" s="205"/>
      <c r="LWX43" s="24"/>
      <c r="LWY43" s="36"/>
      <c r="LWZ43" s="24"/>
      <c r="LXA43" s="26"/>
      <c r="LXB43" s="26"/>
      <c r="LXC43" s="205"/>
      <c r="LXD43" s="205"/>
      <c r="LXE43" s="206"/>
      <c r="LXF43" s="205"/>
      <c r="LXG43" s="24"/>
      <c r="LXJ43" s="207"/>
      <c r="LXK43" s="207"/>
      <c r="LXL43" s="208"/>
      <c r="LXM43" s="80"/>
      <c r="LXN43" s="209"/>
      <c r="LXO43" s="207"/>
      <c r="LXP43" s="207"/>
      <c r="LXQ43" s="77"/>
      <c r="LXR43" s="210"/>
      <c r="LXS43" s="207"/>
      <c r="LXT43" s="207"/>
      <c r="LXU43" s="211"/>
      <c r="LXV43" s="26"/>
      <c r="LXW43" s="24"/>
      <c r="LXX43" s="36"/>
      <c r="LXY43" s="24"/>
      <c r="LXZ43" s="26"/>
      <c r="LYA43" s="26"/>
      <c r="LYB43" s="205"/>
      <c r="LYC43" s="24"/>
      <c r="LYD43" s="36"/>
      <c r="LYE43" s="24"/>
      <c r="LYF43" s="26"/>
      <c r="LYG43" s="26"/>
      <c r="LYH43" s="205"/>
      <c r="LYI43" s="205"/>
      <c r="LYJ43" s="206"/>
      <c r="LYK43" s="205"/>
      <c r="LYL43" s="24"/>
      <c r="LYO43" s="207"/>
      <c r="LYP43" s="207"/>
      <c r="LYQ43" s="208"/>
      <c r="LYR43" s="80"/>
      <c r="LYS43" s="209"/>
      <c r="LYT43" s="207"/>
      <c r="LYU43" s="207"/>
      <c r="LYV43" s="77"/>
      <c r="LYW43" s="210"/>
      <c r="LYX43" s="207"/>
      <c r="LYY43" s="207"/>
      <c r="LYZ43" s="211"/>
      <c r="LZA43" s="26"/>
      <c r="LZB43" s="24"/>
      <c r="LZC43" s="36"/>
      <c r="LZD43" s="24"/>
      <c r="LZE43" s="26"/>
      <c r="LZF43" s="26"/>
      <c r="LZG43" s="205"/>
      <c r="LZH43" s="24"/>
      <c r="LZI43" s="36"/>
      <c r="LZJ43" s="24"/>
      <c r="LZK43" s="26"/>
      <c r="LZL43" s="26"/>
      <c r="LZM43" s="205"/>
      <c r="LZN43" s="205"/>
      <c r="LZO43" s="206"/>
      <c r="LZP43" s="205"/>
      <c r="LZQ43" s="24"/>
      <c r="LZT43" s="207"/>
      <c r="LZU43" s="207"/>
      <c r="LZV43" s="208"/>
      <c r="LZW43" s="80"/>
      <c r="LZX43" s="209"/>
      <c r="LZY43" s="207"/>
      <c r="LZZ43" s="207"/>
      <c r="MAA43" s="77"/>
      <c r="MAB43" s="210"/>
      <c r="MAC43" s="207"/>
      <c r="MAD43" s="207"/>
      <c r="MAE43" s="211"/>
      <c r="MAF43" s="26"/>
      <c r="MAG43" s="24"/>
      <c r="MAH43" s="36"/>
      <c r="MAI43" s="24"/>
      <c r="MAJ43" s="26"/>
      <c r="MAK43" s="26"/>
      <c r="MAL43" s="205"/>
      <c r="MAM43" s="24"/>
      <c r="MAN43" s="36"/>
      <c r="MAO43" s="24"/>
      <c r="MAP43" s="26"/>
      <c r="MAQ43" s="26"/>
      <c r="MAR43" s="205"/>
      <c r="MAS43" s="205"/>
      <c r="MAT43" s="206"/>
      <c r="MAU43" s="205"/>
      <c r="MAV43" s="24"/>
      <c r="MAY43" s="207"/>
      <c r="MAZ43" s="207"/>
      <c r="MBA43" s="208"/>
      <c r="MBB43" s="80"/>
      <c r="MBC43" s="209"/>
      <c r="MBD43" s="207"/>
      <c r="MBE43" s="207"/>
      <c r="MBF43" s="77"/>
      <c r="MBG43" s="210"/>
      <c r="MBH43" s="207"/>
      <c r="MBI43" s="207"/>
      <c r="MBJ43" s="211"/>
      <c r="MBK43" s="26"/>
      <c r="MBL43" s="24"/>
      <c r="MBM43" s="36"/>
      <c r="MBN43" s="24"/>
      <c r="MBO43" s="26"/>
      <c r="MBP43" s="26"/>
      <c r="MBQ43" s="205"/>
      <c r="MBR43" s="24"/>
      <c r="MBS43" s="36"/>
      <c r="MBT43" s="24"/>
      <c r="MBU43" s="26"/>
      <c r="MBV43" s="26"/>
      <c r="MBW43" s="205"/>
      <c r="MBX43" s="205"/>
      <c r="MBY43" s="206"/>
      <c r="MBZ43" s="205"/>
      <c r="MCA43" s="24"/>
      <c r="MCD43" s="207"/>
      <c r="MCE43" s="207"/>
      <c r="MCF43" s="208"/>
      <c r="MCG43" s="80"/>
      <c r="MCH43" s="209"/>
      <c r="MCI43" s="207"/>
      <c r="MCJ43" s="207"/>
      <c r="MCK43" s="77"/>
      <c r="MCL43" s="210"/>
      <c r="MCM43" s="207"/>
      <c r="MCN43" s="207"/>
      <c r="MCO43" s="211"/>
      <c r="MCP43" s="26"/>
      <c r="MCQ43" s="24"/>
      <c r="MCR43" s="36"/>
      <c r="MCS43" s="24"/>
      <c r="MCT43" s="26"/>
      <c r="MCU43" s="26"/>
      <c r="MCV43" s="205"/>
      <c r="MCW43" s="24"/>
      <c r="MCX43" s="36"/>
      <c r="MCY43" s="24"/>
      <c r="MCZ43" s="26"/>
      <c r="MDA43" s="26"/>
      <c r="MDB43" s="205"/>
      <c r="MDC43" s="205"/>
      <c r="MDD43" s="206"/>
      <c r="MDE43" s="205"/>
      <c r="MDF43" s="24"/>
      <c r="MDI43" s="207"/>
      <c r="MDJ43" s="207"/>
      <c r="MDK43" s="208"/>
      <c r="MDL43" s="80"/>
      <c r="MDM43" s="209"/>
      <c r="MDN43" s="207"/>
      <c r="MDO43" s="207"/>
      <c r="MDP43" s="77"/>
      <c r="MDQ43" s="210"/>
      <c r="MDR43" s="207"/>
      <c r="MDS43" s="207"/>
      <c r="MDT43" s="211"/>
      <c r="MDU43" s="26"/>
      <c r="MDV43" s="24"/>
      <c r="MDW43" s="36"/>
      <c r="MDX43" s="24"/>
      <c r="MDY43" s="26"/>
      <c r="MDZ43" s="26"/>
      <c r="MEA43" s="205"/>
      <c r="MEB43" s="24"/>
      <c r="MEC43" s="36"/>
      <c r="MED43" s="24"/>
      <c r="MEE43" s="26"/>
      <c r="MEF43" s="26"/>
      <c r="MEG43" s="205"/>
      <c r="MEH43" s="205"/>
      <c r="MEI43" s="206"/>
      <c r="MEJ43" s="205"/>
      <c r="MEK43" s="24"/>
      <c r="MEN43" s="207"/>
      <c r="MEO43" s="207"/>
      <c r="MEP43" s="208"/>
      <c r="MEQ43" s="80"/>
      <c r="MER43" s="209"/>
      <c r="MES43" s="207"/>
      <c r="MET43" s="207"/>
      <c r="MEU43" s="77"/>
      <c r="MEV43" s="210"/>
      <c r="MEW43" s="207"/>
      <c r="MEX43" s="207"/>
      <c r="MEY43" s="211"/>
      <c r="MEZ43" s="26"/>
      <c r="MFA43" s="24"/>
      <c r="MFB43" s="36"/>
      <c r="MFC43" s="24"/>
      <c r="MFD43" s="26"/>
      <c r="MFE43" s="26"/>
      <c r="MFF43" s="205"/>
      <c r="MFG43" s="24"/>
      <c r="MFH43" s="36"/>
      <c r="MFI43" s="24"/>
      <c r="MFJ43" s="26"/>
      <c r="MFK43" s="26"/>
      <c r="MFL43" s="205"/>
      <c r="MFM43" s="205"/>
      <c r="MFN43" s="206"/>
      <c r="MFO43" s="205"/>
      <c r="MFP43" s="24"/>
      <c r="MFS43" s="207"/>
      <c r="MFT43" s="207"/>
      <c r="MFU43" s="208"/>
      <c r="MFV43" s="80"/>
      <c r="MFW43" s="209"/>
      <c r="MFX43" s="207"/>
      <c r="MFY43" s="207"/>
      <c r="MFZ43" s="77"/>
      <c r="MGA43" s="210"/>
      <c r="MGB43" s="207"/>
      <c r="MGC43" s="207"/>
      <c r="MGD43" s="211"/>
      <c r="MGE43" s="26"/>
      <c r="MGF43" s="24"/>
      <c r="MGG43" s="36"/>
      <c r="MGH43" s="24"/>
      <c r="MGI43" s="26"/>
      <c r="MGJ43" s="26"/>
      <c r="MGK43" s="205"/>
      <c r="MGL43" s="24"/>
      <c r="MGM43" s="36"/>
      <c r="MGN43" s="24"/>
      <c r="MGO43" s="26"/>
      <c r="MGP43" s="26"/>
      <c r="MGQ43" s="205"/>
      <c r="MGR43" s="205"/>
      <c r="MGS43" s="206"/>
      <c r="MGT43" s="205"/>
      <c r="MGU43" s="24"/>
      <c r="MGX43" s="207"/>
      <c r="MGY43" s="207"/>
      <c r="MGZ43" s="208"/>
      <c r="MHA43" s="80"/>
      <c r="MHB43" s="209"/>
      <c r="MHC43" s="207"/>
      <c r="MHD43" s="207"/>
      <c r="MHE43" s="77"/>
      <c r="MHF43" s="210"/>
      <c r="MHG43" s="207"/>
      <c r="MHH43" s="207"/>
      <c r="MHI43" s="211"/>
      <c r="MHJ43" s="26"/>
      <c r="MHK43" s="24"/>
      <c r="MHL43" s="36"/>
      <c r="MHM43" s="24"/>
      <c r="MHN43" s="26"/>
      <c r="MHO43" s="26"/>
      <c r="MHP43" s="205"/>
      <c r="MHQ43" s="24"/>
      <c r="MHR43" s="36"/>
      <c r="MHS43" s="24"/>
      <c r="MHT43" s="26"/>
      <c r="MHU43" s="26"/>
      <c r="MHV43" s="205"/>
      <c r="MHW43" s="205"/>
      <c r="MHX43" s="206"/>
      <c r="MHY43" s="205"/>
      <c r="MHZ43" s="24"/>
      <c r="MIC43" s="207"/>
      <c r="MID43" s="207"/>
      <c r="MIE43" s="208"/>
      <c r="MIF43" s="80"/>
      <c r="MIG43" s="209"/>
      <c r="MIH43" s="207"/>
      <c r="MII43" s="207"/>
      <c r="MIJ43" s="77"/>
      <c r="MIK43" s="210"/>
      <c r="MIL43" s="207"/>
      <c r="MIM43" s="207"/>
      <c r="MIN43" s="211"/>
      <c r="MIO43" s="26"/>
      <c r="MIP43" s="24"/>
      <c r="MIQ43" s="36"/>
      <c r="MIR43" s="24"/>
      <c r="MIS43" s="26"/>
      <c r="MIT43" s="26"/>
      <c r="MIU43" s="205"/>
      <c r="MIV43" s="24"/>
      <c r="MIW43" s="36"/>
      <c r="MIX43" s="24"/>
      <c r="MIY43" s="26"/>
      <c r="MIZ43" s="26"/>
      <c r="MJA43" s="205"/>
      <c r="MJB43" s="205"/>
      <c r="MJC43" s="206"/>
      <c r="MJD43" s="205"/>
      <c r="MJE43" s="24"/>
      <c r="MJH43" s="207"/>
      <c r="MJI43" s="207"/>
      <c r="MJJ43" s="208"/>
      <c r="MJK43" s="80"/>
      <c r="MJL43" s="209"/>
      <c r="MJM43" s="207"/>
      <c r="MJN43" s="207"/>
      <c r="MJO43" s="77"/>
      <c r="MJP43" s="210"/>
      <c r="MJQ43" s="207"/>
      <c r="MJR43" s="207"/>
      <c r="MJS43" s="211"/>
      <c r="MJT43" s="26"/>
      <c r="MJU43" s="24"/>
      <c r="MJV43" s="36"/>
      <c r="MJW43" s="24"/>
      <c r="MJX43" s="26"/>
      <c r="MJY43" s="26"/>
      <c r="MJZ43" s="205"/>
      <c r="MKA43" s="24"/>
      <c r="MKB43" s="36"/>
      <c r="MKC43" s="24"/>
      <c r="MKD43" s="26"/>
      <c r="MKE43" s="26"/>
      <c r="MKF43" s="205"/>
      <c r="MKG43" s="205"/>
      <c r="MKH43" s="206"/>
      <c r="MKI43" s="205"/>
      <c r="MKJ43" s="24"/>
      <c r="MKM43" s="207"/>
      <c r="MKN43" s="207"/>
      <c r="MKO43" s="208"/>
      <c r="MKP43" s="80"/>
      <c r="MKQ43" s="209"/>
      <c r="MKR43" s="207"/>
      <c r="MKS43" s="207"/>
      <c r="MKT43" s="77"/>
      <c r="MKU43" s="210"/>
      <c r="MKV43" s="207"/>
      <c r="MKW43" s="207"/>
      <c r="MKX43" s="211"/>
      <c r="MKY43" s="26"/>
      <c r="MKZ43" s="24"/>
      <c r="MLA43" s="36"/>
      <c r="MLB43" s="24"/>
      <c r="MLC43" s="26"/>
      <c r="MLD43" s="26"/>
      <c r="MLE43" s="205"/>
      <c r="MLF43" s="24"/>
      <c r="MLG43" s="36"/>
      <c r="MLH43" s="24"/>
      <c r="MLI43" s="26"/>
      <c r="MLJ43" s="26"/>
      <c r="MLK43" s="205"/>
      <c r="MLL43" s="205"/>
      <c r="MLM43" s="206"/>
      <c r="MLN43" s="205"/>
      <c r="MLO43" s="24"/>
      <c r="MLR43" s="207"/>
      <c r="MLS43" s="207"/>
      <c r="MLT43" s="208"/>
      <c r="MLU43" s="80"/>
      <c r="MLV43" s="209"/>
      <c r="MLW43" s="207"/>
      <c r="MLX43" s="207"/>
      <c r="MLY43" s="77"/>
      <c r="MLZ43" s="210"/>
      <c r="MMA43" s="207"/>
      <c r="MMB43" s="207"/>
      <c r="MMC43" s="211"/>
      <c r="MMD43" s="26"/>
      <c r="MME43" s="24"/>
      <c r="MMF43" s="36"/>
      <c r="MMG43" s="24"/>
      <c r="MMH43" s="26"/>
      <c r="MMI43" s="26"/>
      <c r="MMJ43" s="205"/>
      <c r="MMK43" s="24"/>
      <c r="MML43" s="36"/>
      <c r="MMM43" s="24"/>
      <c r="MMN43" s="26"/>
      <c r="MMO43" s="26"/>
      <c r="MMP43" s="205"/>
      <c r="MMQ43" s="205"/>
      <c r="MMR43" s="206"/>
      <c r="MMS43" s="205"/>
      <c r="MMT43" s="24"/>
      <c r="MMW43" s="207"/>
      <c r="MMX43" s="207"/>
      <c r="MMY43" s="208"/>
      <c r="MMZ43" s="80"/>
      <c r="MNA43" s="209"/>
      <c r="MNB43" s="207"/>
      <c r="MNC43" s="207"/>
      <c r="MND43" s="77"/>
      <c r="MNE43" s="210"/>
      <c r="MNF43" s="207"/>
      <c r="MNG43" s="207"/>
      <c r="MNH43" s="211"/>
      <c r="MNI43" s="26"/>
      <c r="MNJ43" s="24"/>
      <c r="MNK43" s="36"/>
      <c r="MNL43" s="24"/>
      <c r="MNM43" s="26"/>
      <c r="MNN43" s="26"/>
      <c r="MNO43" s="205"/>
      <c r="MNP43" s="24"/>
      <c r="MNQ43" s="36"/>
      <c r="MNR43" s="24"/>
      <c r="MNS43" s="26"/>
      <c r="MNT43" s="26"/>
      <c r="MNU43" s="205"/>
      <c r="MNV43" s="205"/>
      <c r="MNW43" s="206"/>
      <c r="MNX43" s="205"/>
      <c r="MNY43" s="24"/>
      <c r="MOB43" s="207"/>
      <c r="MOC43" s="207"/>
      <c r="MOD43" s="208"/>
      <c r="MOE43" s="80"/>
      <c r="MOF43" s="209"/>
      <c r="MOG43" s="207"/>
      <c r="MOH43" s="207"/>
      <c r="MOI43" s="77"/>
      <c r="MOJ43" s="210"/>
      <c r="MOK43" s="207"/>
      <c r="MOL43" s="207"/>
      <c r="MOM43" s="211"/>
      <c r="MON43" s="26"/>
      <c r="MOO43" s="24"/>
      <c r="MOP43" s="36"/>
      <c r="MOQ43" s="24"/>
      <c r="MOR43" s="26"/>
      <c r="MOS43" s="26"/>
      <c r="MOT43" s="205"/>
      <c r="MOU43" s="24"/>
      <c r="MOV43" s="36"/>
      <c r="MOW43" s="24"/>
      <c r="MOX43" s="26"/>
      <c r="MOY43" s="26"/>
      <c r="MOZ43" s="205"/>
      <c r="MPA43" s="205"/>
      <c r="MPB43" s="206"/>
      <c r="MPC43" s="205"/>
      <c r="MPD43" s="24"/>
      <c r="MPG43" s="207"/>
      <c r="MPH43" s="207"/>
      <c r="MPI43" s="208"/>
      <c r="MPJ43" s="80"/>
      <c r="MPK43" s="209"/>
      <c r="MPL43" s="207"/>
      <c r="MPM43" s="207"/>
      <c r="MPN43" s="77"/>
      <c r="MPO43" s="210"/>
      <c r="MPP43" s="207"/>
      <c r="MPQ43" s="207"/>
      <c r="MPR43" s="211"/>
      <c r="MPS43" s="26"/>
      <c r="MPT43" s="24"/>
      <c r="MPU43" s="36"/>
      <c r="MPV43" s="24"/>
      <c r="MPW43" s="26"/>
      <c r="MPX43" s="26"/>
      <c r="MPY43" s="205"/>
      <c r="MPZ43" s="24"/>
      <c r="MQA43" s="36"/>
      <c r="MQB43" s="24"/>
      <c r="MQC43" s="26"/>
      <c r="MQD43" s="26"/>
      <c r="MQE43" s="205"/>
      <c r="MQF43" s="205"/>
      <c r="MQG43" s="206"/>
      <c r="MQH43" s="205"/>
      <c r="MQI43" s="24"/>
      <c r="MQL43" s="207"/>
      <c r="MQM43" s="207"/>
      <c r="MQN43" s="208"/>
      <c r="MQO43" s="80"/>
      <c r="MQP43" s="209"/>
      <c r="MQQ43" s="207"/>
      <c r="MQR43" s="207"/>
      <c r="MQS43" s="77"/>
      <c r="MQT43" s="210"/>
      <c r="MQU43" s="207"/>
      <c r="MQV43" s="207"/>
      <c r="MQW43" s="211"/>
      <c r="MQX43" s="26"/>
      <c r="MQY43" s="24"/>
      <c r="MQZ43" s="36"/>
      <c r="MRA43" s="24"/>
      <c r="MRB43" s="26"/>
      <c r="MRC43" s="26"/>
      <c r="MRD43" s="205"/>
      <c r="MRE43" s="24"/>
      <c r="MRF43" s="36"/>
      <c r="MRG43" s="24"/>
      <c r="MRH43" s="26"/>
      <c r="MRI43" s="26"/>
      <c r="MRJ43" s="205"/>
      <c r="MRK43" s="205"/>
      <c r="MRL43" s="206"/>
      <c r="MRM43" s="205"/>
      <c r="MRN43" s="24"/>
      <c r="MRQ43" s="207"/>
      <c r="MRR43" s="207"/>
      <c r="MRS43" s="208"/>
      <c r="MRT43" s="80"/>
      <c r="MRU43" s="209"/>
      <c r="MRV43" s="207"/>
      <c r="MRW43" s="207"/>
      <c r="MRX43" s="77"/>
      <c r="MRY43" s="210"/>
      <c r="MRZ43" s="207"/>
      <c r="MSA43" s="207"/>
      <c r="MSB43" s="211"/>
      <c r="MSC43" s="26"/>
      <c r="MSD43" s="24"/>
      <c r="MSE43" s="36"/>
      <c r="MSF43" s="24"/>
      <c r="MSG43" s="26"/>
      <c r="MSH43" s="26"/>
      <c r="MSI43" s="205"/>
      <c r="MSJ43" s="24"/>
      <c r="MSK43" s="36"/>
      <c r="MSL43" s="24"/>
      <c r="MSM43" s="26"/>
      <c r="MSN43" s="26"/>
      <c r="MSO43" s="205"/>
      <c r="MSP43" s="205"/>
      <c r="MSQ43" s="206"/>
      <c r="MSR43" s="205"/>
      <c r="MSS43" s="24"/>
      <c r="MSV43" s="207"/>
      <c r="MSW43" s="207"/>
      <c r="MSX43" s="208"/>
      <c r="MSY43" s="80"/>
      <c r="MSZ43" s="209"/>
      <c r="MTA43" s="207"/>
      <c r="MTB43" s="207"/>
      <c r="MTC43" s="77"/>
      <c r="MTD43" s="210"/>
      <c r="MTE43" s="207"/>
      <c r="MTF43" s="207"/>
      <c r="MTG43" s="211"/>
      <c r="MTH43" s="26"/>
      <c r="MTI43" s="24"/>
      <c r="MTJ43" s="36"/>
      <c r="MTK43" s="24"/>
      <c r="MTL43" s="26"/>
      <c r="MTM43" s="26"/>
      <c r="MTN43" s="205"/>
      <c r="MTO43" s="24"/>
      <c r="MTP43" s="36"/>
      <c r="MTQ43" s="24"/>
      <c r="MTR43" s="26"/>
      <c r="MTS43" s="26"/>
      <c r="MTT43" s="205"/>
      <c r="MTU43" s="205"/>
      <c r="MTV43" s="206"/>
      <c r="MTW43" s="205"/>
      <c r="MTX43" s="24"/>
      <c r="MUA43" s="207"/>
      <c r="MUB43" s="207"/>
      <c r="MUC43" s="208"/>
      <c r="MUD43" s="80"/>
      <c r="MUE43" s="209"/>
      <c r="MUF43" s="207"/>
      <c r="MUG43" s="207"/>
      <c r="MUH43" s="77"/>
      <c r="MUI43" s="210"/>
      <c r="MUJ43" s="207"/>
      <c r="MUK43" s="207"/>
      <c r="MUL43" s="211"/>
      <c r="MUM43" s="26"/>
      <c r="MUN43" s="24"/>
      <c r="MUO43" s="36"/>
      <c r="MUP43" s="24"/>
      <c r="MUQ43" s="26"/>
      <c r="MUR43" s="26"/>
      <c r="MUS43" s="205"/>
      <c r="MUT43" s="24"/>
      <c r="MUU43" s="36"/>
      <c r="MUV43" s="24"/>
      <c r="MUW43" s="26"/>
      <c r="MUX43" s="26"/>
      <c r="MUY43" s="205"/>
      <c r="MUZ43" s="205"/>
      <c r="MVA43" s="206"/>
      <c r="MVB43" s="205"/>
      <c r="MVC43" s="24"/>
      <c r="MVF43" s="207"/>
      <c r="MVG43" s="207"/>
      <c r="MVH43" s="208"/>
      <c r="MVI43" s="80"/>
      <c r="MVJ43" s="209"/>
      <c r="MVK43" s="207"/>
      <c r="MVL43" s="207"/>
      <c r="MVM43" s="77"/>
      <c r="MVN43" s="210"/>
      <c r="MVO43" s="207"/>
      <c r="MVP43" s="207"/>
      <c r="MVQ43" s="211"/>
      <c r="MVR43" s="26"/>
      <c r="MVS43" s="24"/>
      <c r="MVT43" s="36"/>
      <c r="MVU43" s="24"/>
      <c r="MVV43" s="26"/>
      <c r="MVW43" s="26"/>
      <c r="MVX43" s="205"/>
      <c r="MVY43" s="24"/>
      <c r="MVZ43" s="36"/>
      <c r="MWA43" s="24"/>
      <c r="MWB43" s="26"/>
      <c r="MWC43" s="26"/>
      <c r="MWD43" s="205"/>
      <c r="MWE43" s="205"/>
      <c r="MWF43" s="206"/>
      <c r="MWG43" s="205"/>
      <c r="MWH43" s="24"/>
      <c r="MWK43" s="207"/>
      <c r="MWL43" s="207"/>
      <c r="MWM43" s="208"/>
      <c r="MWN43" s="80"/>
      <c r="MWO43" s="209"/>
      <c r="MWP43" s="207"/>
      <c r="MWQ43" s="207"/>
      <c r="MWR43" s="77"/>
      <c r="MWS43" s="210"/>
      <c r="MWT43" s="207"/>
      <c r="MWU43" s="207"/>
      <c r="MWV43" s="211"/>
      <c r="MWW43" s="26"/>
      <c r="MWX43" s="24"/>
      <c r="MWY43" s="36"/>
      <c r="MWZ43" s="24"/>
      <c r="MXA43" s="26"/>
      <c r="MXB43" s="26"/>
      <c r="MXC43" s="205"/>
      <c r="MXD43" s="24"/>
      <c r="MXE43" s="36"/>
      <c r="MXF43" s="24"/>
      <c r="MXG43" s="26"/>
      <c r="MXH43" s="26"/>
      <c r="MXI43" s="205"/>
      <c r="MXJ43" s="205"/>
      <c r="MXK43" s="206"/>
      <c r="MXL43" s="205"/>
      <c r="MXM43" s="24"/>
      <c r="MXP43" s="207"/>
      <c r="MXQ43" s="207"/>
      <c r="MXR43" s="208"/>
      <c r="MXS43" s="80"/>
      <c r="MXT43" s="209"/>
      <c r="MXU43" s="207"/>
      <c r="MXV43" s="207"/>
      <c r="MXW43" s="77"/>
      <c r="MXX43" s="210"/>
      <c r="MXY43" s="207"/>
      <c r="MXZ43" s="207"/>
      <c r="MYA43" s="211"/>
      <c r="MYB43" s="26"/>
      <c r="MYC43" s="24"/>
      <c r="MYD43" s="36"/>
      <c r="MYE43" s="24"/>
      <c r="MYF43" s="26"/>
      <c r="MYG43" s="26"/>
      <c r="MYH43" s="205"/>
      <c r="MYI43" s="24"/>
      <c r="MYJ43" s="36"/>
      <c r="MYK43" s="24"/>
      <c r="MYL43" s="26"/>
      <c r="MYM43" s="26"/>
      <c r="MYN43" s="205"/>
      <c r="MYO43" s="205"/>
      <c r="MYP43" s="206"/>
      <c r="MYQ43" s="205"/>
      <c r="MYR43" s="24"/>
      <c r="MYU43" s="207"/>
      <c r="MYV43" s="207"/>
      <c r="MYW43" s="208"/>
      <c r="MYX43" s="80"/>
      <c r="MYY43" s="209"/>
      <c r="MYZ43" s="207"/>
      <c r="MZA43" s="207"/>
      <c r="MZB43" s="77"/>
      <c r="MZC43" s="210"/>
      <c r="MZD43" s="207"/>
      <c r="MZE43" s="207"/>
      <c r="MZF43" s="211"/>
      <c r="MZG43" s="26"/>
      <c r="MZH43" s="24"/>
      <c r="MZI43" s="36"/>
      <c r="MZJ43" s="24"/>
      <c r="MZK43" s="26"/>
      <c r="MZL43" s="26"/>
      <c r="MZM43" s="205"/>
      <c r="MZN43" s="24"/>
      <c r="MZO43" s="36"/>
      <c r="MZP43" s="24"/>
      <c r="MZQ43" s="26"/>
      <c r="MZR43" s="26"/>
      <c r="MZS43" s="205"/>
      <c r="MZT43" s="205"/>
      <c r="MZU43" s="206"/>
      <c r="MZV43" s="205"/>
      <c r="MZW43" s="24"/>
      <c r="MZZ43" s="207"/>
      <c r="NAA43" s="207"/>
      <c r="NAB43" s="208"/>
      <c r="NAC43" s="80"/>
      <c r="NAD43" s="209"/>
      <c r="NAE43" s="207"/>
      <c r="NAF43" s="207"/>
      <c r="NAG43" s="77"/>
      <c r="NAH43" s="210"/>
      <c r="NAI43" s="207"/>
      <c r="NAJ43" s="207"/>
      <c r="NAK43" s="211"/>
      <c r="NAL43" s="26"/>
      <c r="NAM43" s="24"/>
      <c r="NAN43" s="36"/>
      <c r="NAO43" s="24"/>
      <c r="NAP43" s="26"/>
      <c r="NAQ43" s="26"/>
      <c r="NAR43" s="205"/>
      <c r="NAS43" s="24"/>
      <c r="NAT43" s="36"/>
      <c r="NAU43" s="24"/>
      <c r="NAV43" s="26"/>
      <c r="NAW43" s="26"/>
      <c r="NAX43" s="205"/>
      <c r="NAY43" s="205"/>
      <c r="NAZ43" s="206"/>
      <c r="NBA43" s="205"/>
      <c r="NBB43" s="24"/>
      <c r="NBE43" s="207"/>
      <c r="NBF43" s="207"/>
      <c r="NBG43" s="208"/>
      <c r="NBH43" s="80"/>
      <c r="NBI43" s="209"/>
      <c r="NBJ43" s="207"/>
      <c r="NBK43" s="207"/>
      <c r="NBL43" s="77"/>
      <c r="NBM43" s="210"/>
      <c r="NBN43" s="207"/>
      <c r="NBO43" s="207"/>
      <c r="NBP43" s="211"/>
      <c r="NBQ43" s="26"/>
      <c r="NBR43" s="24"/>
      <c r="NBS43" s="36"/>
      <c r="NBT43" s="24"/>
      <c r="NBU43" s="26"/>
      <c r="NBV43" s="26"/>
      <c r="NBW43" s="205"/>
      <c r="NBX43" s="24"/>
      <c r="NBY43" s="36"/>
      <c r="NBZ43" s="24"/>
      <c r="NCA43" s="26"/>
      <c r="NCB43" s="26"/>
      <c r="NCC43" s="205"/>
      <c r="NCD43" s="205"/>
      <c r="NCE43" s="206"/>
      <c r="NCF43" s="205"/>
      <c r="NCG43" s="24"/>
      <c r="NCJ43" s="207"/>
      <c r="NCK43" s="207"/>
      <c r="NCL43" s="208"/>
      <c r="NCM43" s="80"/>
      <c r="NCN43" s="209"/>
      <c r="NCO43" s="207"/>
      <c r="NCP43" s="207"/>
      <c r="NCQ43" s="77"/>
      <c r="NCR43" s="210"/>
      <c r="NCS43" s="207"/>
      <c r="NCT43" s="207"/>
      <c r="NCU43" s="211"/>
      <c r="NCV43" s="26"/>
      <c r="NCW43" s="24"/>
      <c r="NCX43" s="36"/>
      <c r="NCY43" s="24"/>
      <c r="NCZ43" s="26"/>
      <c r="NDA43" s="26"/>
      <c r="NDB43" s="205"/>
      <c r="NDC43" s="24"/>
      <c r="NDD43" s="36"/>
      <c r="NDE43" s="24"/>
      <c r="NDF43" s="26"/>
      <c r="NDG43" s="26"/>
      <c r="NDH43" s="205"/>
      <c r="NDI43" s="205"/>
      <c r="NDJ43" s="206"/>
      <c r="NDK43" s="205"/>
      <c r="NDL43" s="24"/>
      <c r="NDO43" s="207"/>
      <c r="NDP43" s="207"/>
      <c r="NDQ43" s="208"/>
      <c r="NDR43" s="80"/>
      <c r="NDS43" s="209"/>
      <c r="NDT43" s="207"/>
      <c r="NDU43" s="207"/>
      <c r="NDV43" s="77"/>
      <c r="NDW43" s="210"/>
      <c r="NDX43" s="207"/>
      <c r="NDY43" s="207"/>
      <c r="NDZ43" s="211"/>
      <c r="NEA43" s="26"/>
      <c r="NEB43" s="24"/>
      <c r="NEC43" s="36"/>
      <c r="NED43" s="24"/>
      <c r="NEE43" s="26"/>
      <c r="NEF43" s="26"/>
      <c r="NEG43" s="205"/>
      <c r="NEH43" s="24"/>
      <c r="NEI43" s="36"/>
      <c r="NEJ43" s="24"/>
      <c r="NEK43" s="26"/>
      <c r="NEL43" s="26"/>
      <c r="NEM43" s="205"/>
      <c r="NEN43" s="205"/>
      <c r="NEO43" s="206"/>
      <c r="NEP43" s="205"/>
      <c r="NEQ43" s="24"/>
      <c r="NET43" s="207"/>
      <c r="NEU43" s="207"/>
      <c r="NEV43" s="208"/>
      <c r="NEW43" s="80"/>
      <c r="NEX43" s="209"/>
      <c r="NEY43" s="207"/>
      <c r="NEZ43" s="207"/>
      <c r="NFA43" s="77"/>
      <c r="NFB43" s="210"/>
      <c r="NFC43" s="207"/>
      <c r="NFD43" s="207"/>
      <c r="NFE43" s="211"/>
      <c r="NFF43" s="26"/>
      <c r="NFG43" s="24"/>
      <c r="NFH43" s="36"/>
      <c r="NFI43" s="24"/>
      <c r="NFJ43" s="26"/>
      <c r="NFK43" s="26"/>
      <c r="NFL43" s="205"/>
      <c r="NFM43" s="24"/>
      <c r="NFN43" s="36"/>
      <c r="NFO43" s="24"/>
      <c r="NFP43" s="26"/>
      <c r="NFQ43" s="26"/>
      <c r="NFR43" s="205"/>
      <c r="NFS43" s="205"/>
      <c r="NFT43" s="206"/>
      <c r="NFU43" s="205"/>
      <c r="NFV43" s="24"/>
      <c r="NFY43" s="207"/>
      <c r="NFZ43" s="207"/>
      <c r="NGA43" s="208"/>
      <c r="NGB43" s="80"/>
      <c r="NGC43" s="209"/>
      <c r="NGD43" s="207"/>
      <c r="NGE43" s="207"/>
      <c r="NGF43" s="77"/>
      <c r="NGG43" s="210"/>
      <c r="NGH43" s="207"/>
      <c r="NGI43" s="207"/>
      <c r="NGJ43" s="211"/>
      <c r="NGK43" s="26"/>
      <c r="NGL43" s="24"/>
      <c r="NGM43" s="36"/>
      <c r="NGN43" s="24"/>
      <c r="NGO43" s="26"/>
      <c r="NGP43" s="26"/>
      <c r="NGQ43" s="205"/>
      <c r="NGR43" s="24"/>
      <c r="NGS43" s="36"/>
      <c r="NGT43" s="24"/>
      <c r="NGU43" s="26"/>
      <c r="NGV43" s="26"/>
      <c r="NGW43" s="205"/>
      <c r="NGX43" s="205"/>
      <c r="NGY43" s="206"/>
      <c r="NGZ43" s="205"/>
      <c r="NHA43" s="24"/>
      <c r="NHD43" s="207"/>
      <c r="NHE43" s="207"/>
      <c r="NHF43" s="208"/>
      <c r="NHG43" s="80"/>
      <c r="NHH43" s="209"/>
      <c r="NHI43" s="207"/>
      <c r="NHJ43" s="207"/>
      <c r="NHK43" s="77"/>
      <c r="NHL43" s="210"/>
      <c r="NHM43" s="207"/>
      <c r="NHN43" s="207"/>
      <c r="NHO43" s="211"/>
      <c r="NHP43" s="26"/>
      <c r="NHQ43" s="24"/>
      <c r="NHR43" s="36"/>
      <c r="NHS43" s="24"/>
      <c r="NHT43" s="26"/>
      <c r="NHU43" s="26"/>
      <c r="NHV43" s="205"/>
      <c r="NHW43" s="24"/>
      <c r="NHX43" s="36"/>
      <c r="NHY43" s="24"/>
      <c r="NHZ43" s="26"/>
      <c r="NIA43" s="26"/>
      <c r="NIB43" s="205"/>
      <c r="NIC43" s="205"/>
      <c r="NID43" s="206"/>
      <c r="NIE43" s="205"/>
      <c r="NIF43" s="24"/>
      <c r="NII43" s="207"/>
      <c r="NIJ43" s="207"/>
      <c r="NIK43" s="208"/>
      <c r="NIL43" s="80"/>
      <c r="NIM43" s="209"/>
      <c r="NIN43" s="207"/>
      <c r="NIO43" s="207"/>
      <c r="NIP43" s="77"/>
      <c r="NIQ43" s="210"/>
      <c r="NIR43" s="207"/>
      <c r="NIS43" s="207"/>
      <c r="NIT43" s="211"/>
      <c r="NIU43" s="26"/>
      <c r="NIV43" s="24"/>
      <c r="NIW43" s="36"/>
      <c r="NIX43" s="24"/>
      <c r="NIY43" s="26"/>
      <c r="NIZ43" s="26"/>
      <c r="NJA43" s="205"/>
      <c r="NJB43" s="24"/>
      <c r="NJC43" s="36"/>
      <c r="NJD43" s="24"/>
      <c r="NJE43" s="26"/>
      <c r="NJF43" s="26"/>
      <c r="NJG43" s="205"/>
      <c r="NJH43" s="205"/>
      <c r="NJI43" s="206"/>
      <c r="NJJ43" s="205"/>
      <c r="NJK43" s="24"/>
      <c r="NJN43" s="207"/>
      <c r="NJO43" s="207"/>
      <c r="NJP43" s="208"/>
      <c r="NJQ43" s="80"/>
      <c r="NJR43" s="209"/>
      <c r="NJS43" s="207"/>
      <c r="NJT43" s="207"/>
      <c r="NJU43" s="77"/>
      <c r="NJV43" s="210"/>
      <c r="NJW43" s="207"/>
      <c r="NJX43" s="207"/>
      <c r="NJY43" s="211"/>
      <c r="NJZ43" s="26"/>
      <c r="NKA43" s="24"/>
      <c r="NKB43" s="36"/>
      <c r="NKC43" s="24"/>
      <c r="NKD43" s="26"/>
      <c r="NKE43" s="26"/>
      <c r="NKF43" s="205"/>
      <c r="NKG43" s="24"/>
      <c r="NKH43" s="36"/>
      <c r="NKI43" s="24"/>
      <c r="NKJ43" s="26"/>
      <c r="NKK43" s="26"/>
      <c r="NKL43" s="205"/>
      <c r="NKM43" s="205"/>
      <c r="NKN43" s="206"/>
      <c r="NKO43" s="205"/>
      <c r="NKP43" s="24"/>
      <c r="NKS43" s="207"/>
      <c r="NKT43" s="207"/>
      <c r="NKU43" s="208"/>
      <c r="NKV43" s="80"/>
      <c r="NKW43" s="209"/>
      <c r="NKX43" s="207"/>
      <c r="NKY43" s="207"/>
      <c r="NKZ43" s="77"/>
      <c r="NLA43" s="210"/>
      <c r="NLB43" s="207"/>
      <c r="NLC43" s="207"/>
      <c r="NLD43" s="211"/>
      <c r="NLE43" s="26"/>
      <c r="NLF43" s="24"/>
      <c r="NLG43" s="36"/>
      <c r="NLH43" s="24"/>
      <c r="NLI43" s="26"/>
      <c r="NLJ43" s="26"/>
      <c r="NLK43" s="205"/>
      <c r="NLL43" s="24"/>
      <c r="NLM43" s="36"/>
      <c r="NLN43" s="24"/>
      <c r="NLO43" s="26"/>
      <c r="NLP43" s="26"/>
      <c r="NLQ43" s="205"/>
      <c r="NLR43" s="205"/>
      <c r="NLS43" s="206"/>
      <c r="NLT43" s="205"/>
      <c r="NLU43" s="24"/>
      <c r="NLX43" s="207"/>
      <c r="NLY43" s="207"/>
      <c r="NLZ43" s="208"/>
      <c r="NMA43" s="80"/>
      <c r="NMB43" s="209"/>
      <c r="NMC43" s="207"/>
      <c r="NMD43" s="207"/>
      <c r="NME43" s="77"/>
      <c r="NMF43" s="210"/>
      <c r="NMG43" s="207"/>
      <c r="NMH43" s="207"/>
      <c r="NMI43" s="211"/>
      <c r="NMJ43" s="26"/>
      <c r="NMK43" s="24"/>
      <c r="NML43" s="36"/>
      <c r="NMM43" s="24"/>
      <c r="NMN43" s="26"/>
      <c r="NMO43" s="26"/>
      <c r="NMP43" s="205"/>
      <c r="NMQ43" s="24"/>
      <c r="NMR43" s="36"/>
      <c r="NMS43" s="24"/>
      <c r="NMT43" s="26"/>
      <c r="NMU43" s="26"/>
      <c r="NMV43" s="205"/>
      <c r="NMW43" s="205"/>
      <c r="NMX43" s="206"/>
      <c r="NMY43" s="205"/>
      <c r="NMZ43" s="24"/>
      <c r="NNC43" s="207"/>
      <c r="NND43" s="207"/>
      <c r="NNE43" s="208"/>
      <c r="NNF43" s="80"/>
      <c r="NNG43" s="209"/>
      <c r="NNH43" s="207"/>
      <c r="NNI43" s="207"/>
      <c r="NNJ43" s="77"/>
      <c r="NNK43" s="210"/>
      <c r="NNL43" s="207"/>
      <c r="NNM43" s="207"/>
      <c r="NNN43" s="211"/>
      <c r="NNO43" s="26"/>
      <c r="NNP43" s="24"/>
      <c r="NNQ43" s="36"/>
      <c r="NNR43" s="24"/>
      <c r="NNS43" s="26"/>
      <c r="NNT43" s="26"/>
      <c r="NNU43" s="205"/>
      <c r="NNV43" s="24"/>
      <c r="NNW43" s="36"/>
      <c r="NNX43" s="24"/>
      <c r="NNY43" s="26"/>
      <c r="NNZ43" s="26"/>
      <c r="NOA43" s="205"/>
      <c r="NOB43" s="205"/>
      <c r="NOC43" s="206"/>
      <c r="NOD43" s="205"/>
      <c r="NOE43" s="24"/>
      <c r="NOH43" s="207"/>
      <c r="NOI43" s="207"/>
      <c r="NOJ43" s="208"/>
      <c r="NOK43" s="80"/>
      <c r="NOL43" s="209"/>
      <c r="NOM43" s="207"/>
      <c r="NON43" s="207"/>
      <c r="NOO43" s="77"/>
      <c r="NOP43" s="210"/>
      <c r="NOQ43" s="207"/>
      <c r="NOR43" s="207"/>
      <c r="NOS43" s="211"/>
      <c r="NOT43" s="26"/>
      <c r="NOU43" s="24"/>
      <c r="NOV43" s="36"/>
      <c r="NOW43" s="24"/>
      <c r="NOX43" s="26"/>
      <c r="NOY43" s="26"/>
      <c r="NOZ43" s="205"/>
      <c r="NPA43" s="24"/>
      <c r="NPB43" s="36"/>
      <c r="NPC43" s="24"/>
      <c r="NPD43" s="26"/>
      <c r="NPE43" s="26"/>
      <c r="NPF43" s="205"/>
      <c r="NPG43" s="205"/>
      <c r="NPH43" s="206"/>
      <c r="NPI43" s="205"/>
      <c r="NPJ43" s="24"/>
      <c r="NPM43" s="207"/>
      <c r="NPN43" s="207"/>
      <c r="NPO43" s="208"/>
      <c r="NPP43" s="80"/>
      <c r="NPQ43" s="209"/>
      <c r="NPR43" s="207"/>
      <c r="NPS43" s="207"/>
      <c r="NPT43" s="77"/>
      <c r="NPU43" s="210"/>
      <c r="NPV43" s="207"/>
      <c r="NPW43" s="207"/>
      <c r="NPX43" s="211"/>
      <c r="NPY43" s="26"/>
      <c r="NPZ43" s="24"/>
      <c r="NQA43" s="36"/>
      <c r="NQB43" s="24"/>
      <c r="NQC43" s="26"/>
      <c r="NQD43" s="26"/>
      <c r="NQE43" s="205"/>
      <c r="NQF43" s="24"/>
      <c r="NQG43" s="36"/>
      <c r="NQH43" s="24"/>
      <c r="NQI43" s="26"/>
      <c r="NQJ43" s="26"/>
      <c r="NQK43" s="205"/>
      <c r="NQL43" s="205"/>
      <c r="NQM43" s="206"/>
      <c r="NQN43" s="205"/>
      <c r="NQO43" s="24"/>
      <c r="NQR43" s="207"/>
      <c r="NQS43" s="207"/>
      <c r="NQT43" s="208"/>
      <c r="NQU43" s="80"/>
      <c r="NQV43" s="209"/>
      <c r="NQW43" s="207"/>
      <c r="NQX43" s="207"/>
      <c r="NQY43" s="77"/>
      <c r="NQZ43" s="210"/>
      <c r="NRA43" s="207"/>
      <c r="NRB43" s="207"/>
      <c r="NRC43" s="211"/>
      <c r="NRD43" s="26"/>
      <c r="NRE43" s="24"/>
      <c r="NRF43" s="36"/>
      <c r="NRG43" s="24"/>
      <c r="NRH43" s="26"/>
      <c r="NRI43" s="26"/>
      <c r="NRJ43" s="205"/>
      <c r="NRK43" s="24"/>
      <c r="NRL43" s="36"/>
      <c r="NRM43" s="24"/>
      <c r="NRN43" s="26"/>
      <c r="NRO43" s="26"/>
      <c r="NRP43" s="205"/>
      <c r="NRQ43" s="205"/>
      <c r="NRR43" s="206"/>
      <c r="NRS43" s="205"/>
      <c r="NRT43" s="24"/>
      <c r="NRW43" s="207"/>
      <c r="NRX43" s="207"/>
      <c r="NRY43" s="208"/>
      <c r="NRZ43" s="80"/>
      <c r="NSA43" s="209"/>
      <c r="NSB43" s="207"/>
      <c r="NSC43" s="207"/>
      <c r="NSD43" s="77"/>
      <c r="NSE43" s="210"/>
      <c r="NSF43" s="207"/>
      <c r="NSG43" s="207"/>
      <c r="NSH43" s="211"/>
      <c r="NSI43" s="26"/>
      <c r="NSJ43" s="24"/>
      <c r="NSK43" s="36"/>
      <c r="NSL43" s="24"/>
      <c r="NSM43" s="26"/>
      <c r="NSN43" s="26"/>
      <c r="NSO43" s="205"/>
      <c r="NSP43" s="24"/>
      <c r="NSQ43" s="36"/>
      <c r="NSR43" s="24"/>
      <c r="NSS43" s="26"/>
      <c r="NST43" s="26"/>
      <c r="NSU43" s="205"/>
      <c r="NSV43" s="205"/>
      <c r="NSW43" s="206"/>
      <c r="NSX43" s="205"/>
      <c r="NSY43" s="24"/>
      <c r="NTB43" s="207"/>
      <c r="NTC43" s="207"/>
      <c r="NTD43" s="208"/>
      <c r="NTE43" s="80"/>
      <c r="NTF43" s="209"/>
      <c r="NTG43" s="207"/>
      <c r="NTH43" s="207"/>
      <c r="NTI43" s="77"/>
      <c r="NTJ43" s="210"/>
      <c r="NTK43" s="207"/>
      <c r="NTL43" s="207"/>
      <c r="NTM43" s="211"/>
      <c r="NTN43" s="26"/>
      <c r="NTO43" s="24"/>
      <c r="NTP43" s="36"/>
      <c r="NTQ43" s="24"/>
      <c r="NTR43" s="26"/>
      <c r="NTS43" s="26"/>
      <c r="NTT43" s="205"/>
      <c r="NTU43" s="24"/>
      <c r="NTV43" s="36"/>
      <c r="NTW43" s="24"/>
      <c r="NTX43" s="26"/>
      <c r="NTY43" s="26"/>
      <c r="NTZ43" s="205"/>
      <c r="NUA43" s="205"/>
      <c r="NUB43" s="206"/>
      <c r="NUC43" s="205"/>
      <c r="NUD43" s="24"/>
      <c r="NUG43" s="207"/>
      <c r="NUH43" s="207"/>
      <c r="NUI43" s="208"/>
      <c r="NUJ43" s="80"/>
      <c r="NUK43" s="209"/>
      <c r="NUL43" s="207"/>
      <c r="NUM43" s="207"/>
      <c r="NUN43" s="77"/>
      <c r="NUO43" s="210"/>
      <c r="NUP43" s="207"/>
      <c r="NUQ43" s="207"/>
      <c r="NUR43" s="211"/>
      <c r="NUS43" s="26"/>
      <c r="NUT43" s="24"/>
      <c r="NUU43" s="36"/>
      <c r="NUV43" s="24"/>
      <c r="NUW43" s="26"/>
      <c r="NUX43" s="26"/>
      <c r="NUY43" s="205"/>
      <c r="NUZ43" s="24"/>
      <c r="NVA43" s="36"/>
      <c r="NVB43" s="24"/>
      <c r="NVC43" s="26"/>
      <c r="NVD43" s="26"/>
      <c r="NVE43" s="205"/>
      <c r="NVF43" s="205"/>
      <c r="NVG43" s="206"/>
      <c r="NVH43" s="205"/>
      <c r="NVI43" s="24"/>
      <c r="NVL43" s="207"/>
      <c r="NVM43" s="207"/>
      <c r="NVN43" s="208"/>
      <c r="NVO43" s="80"/>
      <c r="NVP43" s="209"/>
      <c r="NVQ43" s="207"/>
      <c r="NVR43" s="207"/>
      <c r="NVS43" s="77"/>
      <c r="NVT43" s="210"/>
      <c r="NVU43" s="207"/>
      <c r="NVV43" s="207"/>
      <c r="NVW43" s="211"/>
      <c r="NVX43" s="26"/>
      <c r="NVY43" s="24"/>
      <c r="NVZ43" s="36"/>
      <c r="NWA43" s="24"/>
      <c r="NWB43" s="26"/>
      <c r="NWC43" s="26"/>
      <c r="NWD43" s="205"/>
      <c r="NWE43" s="24"/>
      <c r="NWF43" s="36"/>
      <c r="NWG43" s="24"/>
      <c r="NWH43" s="26"/>
      <c r="NWI43" s="26"/>
      <c r="NWJ43" s="205"/>
      <c r="NWK43" s="205"/>
      <c r="NWL43" s="206"/>
      <c r="NWM43" s="205"/>
      <c r="NWN43" s="24"/>
      <c r="NWQ43" s="207"/>
      <c r="NWR43" s="207"/>
      <c r="NWS43" s="208"/>
      <c r="NWT43" s="80"/>
      <c r="NWU43" s="209"/>
      <c r="NWV43" s="207"/>
      <c r="NWW43" s="207"/>
      <c r="NWX43" s="77"/>
      <c r="NWY43" s="210"/>
      <c r="NWZ43" s="207"/>
      <c r="NXA43" s="207"/>
      <c r="NXB43" s="211"/>
      <c r="NXC43" s="26"/>
      <c r="NXD43" s="24"/>
      <c r="NXE43" s="36"/>
      <c r="NXF43" s="24"/>
      <c r="NXG43" s="26"/>
      <c r="NXH43" s="26"/>
      <c r="NXI43" s="205"/>
      <c r="NXJ43" s="24"/>
      <c r="NXK43" s="36"/>
      <c r="NXL43" s="24"/>
      <c r="NXM43" s="26"/>
      <c r="NXN43" s="26"/>
      <c r="NXO43" s="205"/>
      <c r="NXP43" s="205"/>
      <c r="NXQ43" s="206"/>
      <c r="NXR43" s="205"/>
      <c r="NXS43" s="24"/>
      <c r="NXV43" s="207"/>
      <c r="NXW43" s="207"/>
      <c r="NXX43" s="208"/>
      <c r="NXY43" s="80"/>
      <c r="NXZ43" s="209"/>
      <c r="NYA43" s="207"/>
      <c r="NYB43" s="207"/>
      <c r="NYC43" s="77"/>
      <c r="NYD43" s="210"/>
      <c r="NYE43" s="207"/>
      <c r="NYF43" s="207"/>
      <c r="NYG43" s="211"/>
      <c r="NYH43" s="26"/>
      <c r="NYI43" s="24"/>
      <c r="NYJ43" s="36"/>
      <c r="NYK43" s="24"/>
      <c r="NYL43" s="26"/>
      <c r="NYM43" s="26"/>
      <c r="NYN43" s="205"/>
      <c r="NYO43" s="24"/>
      <c r="NYP43" s="36"/>
      <c r="NYQ43" s="24"/>
      <c r="NYR43" s="26"/>
      <c r="NYS43" s="26"/>
      <c r="NYT43" s="205"/>
      <c r="NYU43" s="205"/>
      <c r="NYV43" s="206"/>
      <c r="NYW43" s="205"/>
      <c r="NYX43" s="24"/>
      <c r="NZA43" s="207"/>
      <c r="NZB43" s="207"/>
      <c r="NZC43" s="208"/>
      <c r="NZD43" s="80"/>
      <c r="NZE43" s="209"/>
      <c r="NZF43" s="207"/>
      <c r="NZG43" s="207"/>
      <c r="NZH43" s="77"/>
      <c r="NZI43" s="210"/>
      <c r="NZJ43" s="207"/>
      <c r="NZK43" s="207"/>
      <c r="NZL43" s="211"/>
      <c r="NZM43" s="26"/>
      <c r="NZN43" s="24"/>
      <c r="NZO43" s="36"/>
      <c r="NZP43" s="24"/>
      <c r="NZQ43" s="26"/>
      <c r="NZR43" s="26"/>
      <c r="NZS43" s="205"/>
      <c r="NZT43" s="24"/>
      <c r="NZU43" s="36"/>
      <c r="NZV43" s="24"/>
      <c r="NZW43" s="26"/>
      <c r="NZX43" s="26"/>
      <c r="NZY43" s="205"/>
      <c r="NZZ43" s="205"/>
      <c r="OAA43" s="206"/>
      <c r="OAB43" s="205"/>
      <c r="OAC43" s="24"/>
      <c r="OAF43" s="207"/>
      <c r="OAG43" s="207"/>
      <c r="OAH43" s="208"/>
      <c r="OAI43" s="80"/>
      <c r="OAJ43" s="209"/>
      <c r="OAK43" s="207"/>
      <c r="OAL43" s="207"/>
      <c r="OAM43" s="77"/>
      <c r="OAN43" s="210"/>
      <c r="OAO43" s="207"/>
      <c r="OAP43" s="207"/>
      <c r="OAQ43" s="211"/>
      <c r="OAR43" s="26"/>
      <c r="OAS43" s="24"/>
      <c r="OAT43" s="36"/>
      <c r="OAU43" s="24"/>
      <c r="OAV43" s="26"/>
      <c r="OAW43" s="26"/>
      <c r="OAX43" s="205"/>
      <c r="OAY43" s="24"/>
      <c r="OAZ43" s="36"/>
      <c r="OBA43" s="24"/>
      <c r="OBB43" s="26"/>
      <c r="OBC43" s="26"/>
      <c r="OBD43" s="205"/>
      <c r="OBE43" s="205"/>
      <c r="OBF43" s="206"/>
      <c r="OBG43" s="205"/>
      <c r="OBH43" s="24"/>
      <c r="OBK43" s="207"/>
      <c r="OBL43" s="207"/>
      <c r="OBM43" s="208"/>
      <c r="OBN43" s="80"/>
      <c r="OBO43" s="209"/>
      <c r="OBP43" s="207"/>
      <c r="OBQ43" s="207"/>
      <c r="OBR43" s="77"/>
      <c r="OBS43" s="210"/>
      <c r="OBT43" s="207"/>
      <c r="OBU43" s="207"/>
      <c r="OBV43" s="211"/>
      <c r="OBW43" s="26"/>
      <c r="OBX43" s="24"/>
      <c r="OBY43" s="36"/>
      <c r="OBZ43" s="24"/>
      <c r="OCA43" s="26"/>
      <c r="OCB43" s="26"/>
      <c r="OCC43" s="205"/>
      <c r="OCD43" s="24"/>
      <c r="OCE43" s="36"/>
      <c r="OCF43" s="24"/>
      <c r="OCG43" s="26"/>
      <c r="OCH43" s="26"/>
      <c r="OCI43" s="205"/>
      <c r="OCJ43" s="205"/>
      <c r="OCK43" s="206"/>
      <c r="OCL43" s="205"/>
      <c r="OCM43" s="24"/>
      <c r="OCP43" s="207"/>
      <c r="OCQ43" s="207"/>
      <c r="OCR43" s="208"/>
      <c r="OCS43" s="80"/>
      <c r="OCT43" s="209"/>
      <c r="OCU43" s="207"/>
      <c r="OCV43" s="207"/>
      <c r="OCW43" s="77"/>
      <c r="OCX43" s="210"/>
      <c r="OCY43" s="207"/>
      <c r="OCZ43" s="207"/>
      <c r="ODA43" s="211"/>
      <c r="ODB43" s="26"/>
      <c r="ODC43" s="24"/>
      <c r="ODD43" s="36"/>
      <c r="ODE43" s="24"/>
      <c r="ODF43" s="26"/>
      <c r="ODG43" s="26"/>
      <c r="ODH43" s="205"/>
      <c r="ODI43" s="24"/>
      <c r="ODJ43" s="36"/>
      <c r="ODK43" s="24"/>
      <c r="ODL43" s="26"/>
      <c r="ODM43" s="26"/>
      <c r="ODN43" s="205"/>
      <c r="ODO43" s="205"/>
      <c r="ODP43" s="206"/>
      <c r="ODQ43" s="205"/>
      <c r="ODR43" s="24"/>
      <c r="ODU43" s="207"/>
      <c r="ODV43" s="207"/>
      <c r="ODW43" s="208"/>
      <c r="ODX43" s="80"/>
      <c r="ODY43" s="209"/>
      <c r="ODZ43" s="207"/>
      <c r="OEA43" s="207"/>
      <c r="OEB43" s="77"/>
      <c r="OEC43" s="210"/>
      <c r="OED43" s="207"/>
      <c r="OEE43" s="207"/>
      <c r="OEF43" s="211"/>
      <c r="OEG43" s="26"/>
      <c r="OEH43" s="24"/>
      <c r="OEI43" s="36"/>
      <c r="OEJ43" s="24"/>
      <c r="OEK43" s="26"/>
      <c r="OEL43" s="26"/>
      <c r="OEM43" s="205"/>
      <c r="OEN43" s="24"/>
      <c r="OEO43" s="36"/>
      <c r="OEP43" s="24"/>
      <c r="OEQ43" s="26"/>
      <c r="OER43" s="26"/>
      <c r="OES43" s="205"/>
      <c r="OET43" s="205"/>
      <c r="OEU43" s="206"/>
      <c r="OEV43" s="205"/>
      <c r="OEW43" s="24"/>
      <c r="OEZ43" s="207"/>
      <c r="OFA43" s="207"/>
      <c r="OFB43" s="208"/>
      <c r="OFC43" s="80"/>
      <c r="OFD43" s="209"/>
      <c r="OFE43" s="207"/>
      <c r="OFF43" s="207"/>
      <c r="OFG43" s="77"/>
      <c r="OFH43" s="210"/>
      <c r="OFI43" s="207"/>
      <c r="OFJ43" s="207"/>
      <c r="OFK43" s="211"/>
      <c r="OFL43" s="26"/>
      <c r="OFM43" s="24"/>
      <c r="OFN43" s="36"/>
      <c r="OFO43" s="24"/>
      <c r="OFP43" s="26"/>
      <c r="OFQ43" s="26"/>
      <c r="OFR43" s="205"/>
      <c r="OFS43" s="24"/>
      <c r="OFT43" s="36"/>
      <c r="OFU43" s="24"/>
      <c r="OFV43" s="26"/>
      <c r="OFW43" s="26"/>
      <c r="OFX43" s="205"/>
      <c r="OFY43" s="205"/>
      <c r="OFZ43" s="206"/>
      <c r="OGA43" s="205"/>
      <c r="OGB43" s="24"/>
      <c r="OGE43" s="207"/>
      <c r="OGF43" s="207"/>
      <c r="OGG43" s="208"/>
      <c r="OGH43" s="80"/>
      <c r="OGI43" s="209"/>
      <c r="OGJ43" s="207"/>
      <c r="OGK43" s="207"/>
      <c r="OGL43" s="77"/>
      <c r="OGM43" s="210"/>
      <c r="OGN43" s="207"/>
      <c r="OGO43" s="207"/>
      <c r="OGP43" s="211"/>
      <c r="OGQ43" s="26"/>
      <c r="OGR43" s="24"/>
      <c r="OGS43" s="36"/>
      <c r="OGT43" s="24"/>
      <c r="OGU43" s="26"/>
      <c r="OGV43" s="26"/>
      <c r="OGW43" s="205"/>
      <c r="OGX43" s="24"/>
      <c r="OGY43" s="36"/>
      <c r="OGZ43" s="24"/>
      <c r="OHA43" s="26"/>
      <c r="OHB43" s="26"/>
      <c r="OHC43" s="205"/>
      <c r="OHD43" s="205"/>
      <c r="OHE43" s="206"/>
      <c r="OHF43" s="205"/>
      <c r="OHG43" s="24"/>
      <c r="OHJ43" s="207"/>
      <c r="OHK43" s="207"/>
      <c r="OHL43" s="208"/>
      <c r="OHM43" s="80"/>
      <c r="OHN43" s="209"/>
      <c r="OHO43" s="207"/>
      <c r="OHP43" s="207"/>
      <c r="OHQ43" s="77"/>
      <c r="OHR43" s="210"/>
      <c r="OHS43" s="207"/>
      <c r="OHT43" s="207"/>
      <c r="OHU43" s="211"/>
      <c r="OHV43" s="26"/>
      <c r="OHW43" s="24"/>
      <c r="OHX43" s="36"/>
      <c r="OHY43" s="24"/>
      <c r="OHZ43" s="26"/>
      <c r="OIA43" s="26"/>
      <c r="OIB43" s="205"/>
      <c r="OIC43" s="24"/>
      <c r="OID43" s="36"/>
      <c r="OIE43" s="24"/>
      <c r="OIF43" s="26"/>
      <c r="OIG43" s="26"/>
      <c r="OIH43" s="205"/>
      <c r="OII43" s="205"/>
      <c r="OIJ43" s="206"/>
      <c r="OIK43" s="205"/>
      <c r="OIL43" s="24"/>
      <c r="OIO43" s="207"/>
      <c r="OIP43" s="207"/>
      <c r="OIQ43" s="208"/>
      <c r="OIR43" s="80"/>
      <c r="OIS43" s="209"/>
      <c r="OIT43" s="207"/>
      <c r="OIU43" s="207"/>
      <c r="OIV43" s="77"/>
      <c r="OIW43" s="210"/>
      <c r="OIX43" s="207"/>
      <c r="OIY43" s="207"/>
      <c r="OIZ43" s="211"/>
      <c r="OJA43" s="26"/>
      <c r="OJB43" s="24"/>
      <c r="OJC43" s="36"/>
      <c r="OJD43" s="24"/>
      <c r="OJE43" s="26"/>
      <c r="OJF43" s="26"/>
      <c r="OJG43" s="205"/>
      <c r="OJH43" s="24"/>
      <c r="OJI43" s="36"/>
      <c r="OJJ43" s="24"/>
      <c r="OJK43" s="26"/>
      <c r="OJL43" s="26"/>
      <c r="OJM43" s="205"/>
      <c r="OJN43" s="205"/>
      <c r="OJO43" s="206"/>
      <c r="OJP43" s="205"/>
      <c r="OJQ43" s="24"/>
      <c r="OJT43" s="207"/>
      <c r="OJU43" s="207"/>
      <c r="OJV43" s="208"/>
      <c r="OJW43" s="80"/>
      <c r="OJX43" s="209"/>
      <c r="OJY43" s="207"/>
      <c r="OJZ43" s="207"/>
      <c r="OKA43" s="77"/>
      <c r="OKB43" s="210"/>
      <c r="OKC43" s="207"/>
      <c r="OKD43" s="207"/>
      <c r="OKE43" s="211"/>
      <c r="OKF43" s="26"/>
      <c r="OKG43" s="24"/>
      <c r="OKH43" s="36"/>
      <c r="OKI43" s="24"/>
      <c r="OKJ43" s="26"/>
      <c r="OKK43" s="26"/>
      <c r="OKL43" s="205"/>
      <c r="OKM43" s="24"/>
      <c r="OKN43" s="36"/>
      <c r="OKO43" s="24"/>
      <c r="OKP43" s="26"/>
      <c r="OKQ43" s="26"/>
      <c r="OKR43" s="205"/>
      <c r="OKS43" s="205"/>
      <c r="OKT43" s="206"/>
      <c r="OKU43" s="205"/>
      <c r="OKV43" s="24"/>
      <c r="OKY43" s="207"/>
      <c r="OKZ43" s="207"/>
      <c r="OLA43" s="208"/>
      <c r="OLB43" s="80"/>
      <c r="OLC43" s="209"/>
      <c r="OLD43" s="207"/>
      <c r="OLE43" s="207"/>
      <c r="OLF43" s="77"/>
      <c r="OLG43" s="210"/>
      <c r="OLH43" s="207"/>
      <c r="OLI43" s="207"/>
      <c r="OLJ43" s="211"/>
      <c r="OLK43" s="26"/>
      <c r="OLL43" s="24"/>
      <c r="OLM43" s="36"/>
      <c r="OLN43" s="24"/>
      <c r="OLO43" s="26"/>
      <c r="OLP43" s="26"/>
      <c r="OLQ43" s="205"/>
      <c r="OLR43" s="24"/>
      <c r="OLS43" s="36"/>
      <c r="OLT43" s="24"/>
      <c r="OLU43" s="26"/>
      <c r="OLV43" s="26"/>
      <c r="OLW43" s="205"/>
      <c r="OLX43" s="205"/>
      <c r="OLY43" s="206"/>
      <c r="OLZ43" s="205"/>
      <c r="OMA43" s="24"/>
      <c r="OMD43" s="207"/>
      <c r="OME43" s="207"/>
      <c r="OMF43" s="208"/>
      <c r="OMG43" s="80"/>
      <c r="OMH43" s="209"/>
      <c r="OMI43" s="207"/>
      <c r="OMJ43" s="207"/>
      <c r="OMK43" s="77"/>
      <c r="OML43" s="210"/>
      <c r="OMM43" s="207"/>
      <c r="OMN43" s="207"/>
      <c r="OMO43" s="211"/>
      <c r="OMP43" s="26"/>
      <c r="OMQ43" s="24"/>
      <c r="OMR43" s="36"/>
      <c r="OMS43" s="24"/>
      <c r="OMT43" s="26"/>
      <c r="OMU43" s="26"/>
      <c r="OMV43" s="205"/>
      <c r="OMW43" s="24"/>
      <c r="OMX43" s="36"/>
      <c r="OMY43" s="24"/>
      <c r="OMZ43" s="26"/>
      <c r="ONA43" s="26"/>
      <c r="ONB43" s="205"/>
      <c r="ONC43" s="205"/>
      <c r="OND43" s="206"/>
      <c r="ONE43" s="205"/>
      <c r="ONF43" s="24"/>
      <c r="ONI43" s="207"/>
      <c r="ONJ43" s="207"/>
      <c r="ONK43" s="208"/>
      <c r="ONL43" s="80"/>
      <c r="ONM43" s="209"/>
      <c r="ONN43" s="207"/>
      <c r="ONO43" s="207"/>
      <c r="ONP43" s="77"/>
      <c r="ONQ43" s="210"/>
      <c r="ONR43" s="207"/>
      <c r="ONS43" s="207"/>
      <c r="ONT43" s="211"/>
      <c r="ONU43" s="26"/>
      <c r="ONV43" s="24"/>
      <c r="ONW43" s="36"/>
      <c r="ONX43" s="24"/>
      <c r="ONY43" s="26"/>
      <c r="ONZ43" s="26"/>
      <c r="OOA43" s="205"/>
      <c r="OOB43" s="24"/>
      <c r="OOC43" s="36"/>
      <c r="OOD43" s="24"/>
      <c r="OOE43" s="26"/>
      <c r="OOF43" s="26"/>
      <c r="OOG43" s="205"/>
      <c r="OOH43" s="205"/>
      <c r="OOI43" s="206"/>
      <c r="OOJ43" s="205"/>
      <c r="OOK43" s="24"/>
      <c r="OON43" s="207"/>
      <c r="OOO43" s="207"/>
      <c r="OOP43" s="208"/>
      <c r="OOQ43" s="80"/>
      <c r="OOR43" s="209"/>
      <c r="OOS43" s="207"/>
      <c r="OOT43" s="207"/>
      <c r="OOU43" s="77"/>
      <c r="OOV43" s="210"/>
      <c r="OOW43" s="207"/>
      <c r="OOX43" s="207"/>
      <c r="OOY43" s="211"/>
      <c r="OOZ43" s="26"/>
      <c r="OPA43" s="24"/>
      <c r="OPB43" s="36"/>
      <c r="OPC43" s="24"/>
      <c r="OPD43" s="26"/>
      <c r="OPE43" s="26"/>
      <c r="OPF43" s="205"/>
      <c r="OPG43" s="24"/>
      <c r="OPH43" s="36"/>
      <c r="OPI43" s="24"/>
      <c r="OPJ43" s="26"/>
      <c r="OPK43" s="26"/>
      <c r="OPL43" s="205"/>
      <c r="OPM43" s="205"/>
      <c r="OPN43" s="206"/>
      <c r="OPO43" s="205"/>
      <c r="OPP43" s="24"/>
      <c r="OPS43" s="207"/>
      <c r="OPT43" s="207"/>
      <c r="OPU43" s="208"/>
      <c r="OPV43" s="80"/>
      <c r="OPW43" s="209"/>
      <c r="OPX43" s="207"/>
      <c r="OPY43" s="207"/>
      <c r="OPZ43" s="77"/>
      <c r="OQA43" s="210"/>
      <c r="OQB43" s="207"/>
      <c r="OQC43" s="207"/>
      <c r="OQD43" s="211"/>
      <c r="OQE43" s="26"/>
      <c r="OQF43" s="24"/>
      <c r="OQG43" s="36"/>
      <c r="OQH43" s="24"/>
      <c r="OQI43" s="26"/>
      <c r="OQJ43" s="26"/>
      <c r="OQK43" s="205"/>
      <c r="OQL43" s="24"/>
      <c r="OQM43" s="36"/>
      <c r="OQN43" s="24"/>
      <c r="OQO43" s="26"/>
      <c r="OQP43" s="26"/>
      <c r="OQQ43" s="205"/>
      <c r="OQR43" s="205"/>
      <c r="OQS43" s="206"/>
      <c r="OQT43" s="205"/>
      <c r="OQU43" s="24"/>
      <c r="OQX43" s="207"/>
      <c r="OQY43" s="207"/>
      <c r="OQZ43" s="208"/>
      <c r="ORA43" s="80"/>
      <c r="ORB43" s="209"/>
      <c r="ORC43" s="207"/>
      <c r="ORD43" s="207"/>
      <c r="ORE43" s="77"/>
      <c r="ORF43" s="210"/>
      <c r="ORG43" s="207"/>
      <c r="ORH43" s="207"/>
      <c r="ORI43" s="211"/>
      <c r="ORJ43" s="26"/>
      <c r="ORK43" s="24"/>
      <c r="ORL43" s="36"/>
      <c r="ORM43" s="24"/>
      <c r="ORN43" s="26"/>
      <c r="ORO43" s="26"/>
      <c r="ORP43" s="205"/>
      <c r="ORQ43" s="24"/>
      <c r="ORR43" s="36"/>
      <c r="ORS43" s="24"/>
      <c r="ORT43" s="26"/>
      <c r="ORU43" s="26"/>
      <c r="ORV43" s="205"/>
      <c r="ORW43" s="205"/>
      <c r="ORX43" s="206"/>
      <c r="ORY43" s="205"/>
      <c r="ORZ43" s="24"/>
      <c r="OSC43" s="207"/>
      <c r="OSD43" s="207"/>
      <c r="OSE43" s="208"/>
      <c r="OSF43" s="80"/>
      <c r="OSG43" s="209"/>
      <c r="OSH43" s="207"/>
      <c r="OSI43" s="207"/>
      <c r="OSJ43" s="77"/>
      <c r="OSK43" s="210"/>
      <c r="OSL43" s="207"/>
      <c r="OSM43" s="207"/>
      <c r="OSN43" s="211"/>
      <c r="OSO43" s="26"/>
      <c r="OSP43" s="24"/>
      <c r="OSQ43" s="36"/>
      <c r="OSR43" s="24"/>
      <c r="OSS43" s="26"/>
      <c r="OST43" s="26"/>
      <c r="OSU43" s="205"/>
      <c r="OSV43" s="24"/>
      <c r="OSW43" s="36"/>
      <c r="OSX43" s="24"/>
      <c r="OSY43" s="26"/>
      <c r="OSZ43" s="26"/>
      <c r="OTA43" s="205"/>
      <c r="OTB43" s="205"/>
      <c r="OTC43" s="206"/>
      <c r="OTD43" s="205"/>
      <c r="OTE43" s="24"/>
      <c r="OTH43" s="207"/>
      <c r="OTI43" s="207"/>
      <c r="OTJ43" s="208"/>
      <c r="OTK43" s="80"/>
      <c r="OTL43" s="209"/>
      <c r="OTM43" s="207"/>
      <c r="OTN43" s="207"/>
      <c r="OTO43" s="77"/>
      <c r="OTP43" s="210"/>
      <c r="OTQ43" s="207"/>
      <c r="OTR43" s="207"/>
      <c r="OTS43" s="211"/>
      <c r="OTT43" s="26"/>
      <c r="OTU43" s="24"/>
      <c r="OTV43" s="36"/>
      <c r="OTW43" s="24"/>
      <c r="OTX43" s="26"/>
      <c r="OTY43" s="26"/>
      <c r="OTZ43" s="205"/>
      <c r="OUA43" s="24"/>
      <c r="OUB43" s="36"/>
      <c r="OUC43" s="24"/>
      <c r="OUD43" s="26"/>
      <c r="OUE43" s="26"/>
      <c r="OUF43" s="205"/>
      <c r="OUG43" s="205"/>
      <c r="OUH43" s="206"/>
      <c r="OUI43" s="205"/>
      <c r="OUJ43" s="24"/>
      <c r="OUM43" s="207"/>
      <c r="OUN43" s="207"/>
      <c r="OUO43" s="208"/>
      <c r="OUP43" s="80"/>
      <c r="OUQ43" s="209"/>
      <c r="OUR43" s="207"/>
      <c r="OUS43" s="207"/>
      <c r="OUT43" s="77"/>
      <c r="OUU43" s="210"/>
      <c r="OUV43" s="207"/>
      <c r="OUW43" s="207"/>
      <c r="OUX43" s="211"/>
      <c r="OUY43" s="26"/>
      <c r="OUZ43" s="24"/>
      <c r="OVA43" s="36"/>
      <c r="OVB43" s="24"/>
      <c r="OVC43" s="26"/>
      <c r="OVD43" s="26"/>
      <c r="OVE43" s="205"/>
      <c r="OVF43" s="24"/>
      <c r="OVG43" s="36"/>
      <c r="OVH43" s="24"/>
      <c r="OVI43" s="26"/>
      <c r="OVJ43" s="26"/>
      <c r="OVK43" s="205"/>
      <c r="OVL43" s="205"/>
      <c r="OVM43" s="206"/>
      <c r="OVN43" s="205"/>
      <c r="OVO43" s="24"/>
      <c r="OVR43" s="207"/>
      <c r="OVS43" s="207"/>
      <c r="OVT43" s="208"/>
      <c r="OVU43" s="80"/>
      <c r="OVV43" s="209"/>
      <c r="OVW43" s="207"/>
      <c r="OVX43" s="207"/>
      <c r="OVY43" s="77"/>
      <c r="OVZ43" s="210"/>
      <c r="OWA43" s="207"/>
      <c r="OWB43" s="207"/>
      <c r="OWC43" s="211"/>
      <c r="OWD43" s="26"/>
      <c r="OWE43" s="24"/>
      <c r="OWF43" s="36"/>
      <c r="OWG43" s="24"/>
      <c r="OWH43" s="26"/>
      <c r="OWI43" s="26"/>
      <c r="OWJ43" s="205"/>
      <c r="OWK43" s="24"/>
      <c r="OWL43" s="36"/>
      <c r="OWM43" s="24"/>
      <c r="OWN43" s="26"/>
      <c r="OWO43" s="26"/>
      <c r="OWP43" s="205"/>
      <c r="OWQ43" s="205"/>
      <c r="OWR43" s="206"/>
      <c r="OWS43" s="205"/>
      <c r="OWT43" s="24"/>
      <c r="OWW43" s="207"/>
      <c r="OWX43" s="207"/>
      <c r="OWY43" s="208"/>
      <c r="OWZ43" s="80"/>
      <c r="OXA43" s="209"/>
      <c r="OXB43" s="207"/>
      <c r="OXC43" s="207"/>
      <c r="OXD43" s="77"/>
      <c r="OXE43" s="210"/>
      <c r="OXF43" s="207"/>
      <c r="OXG43" s="207"/>
      <c r="OXH43" s="211"/>
      <c r="OXI43" s="26"/>
      <c r="OXJ43" s="24"/>
      <c r="OXK43" s="36"/>
      <c r="OXL43" s="24"/>
      <c r="OXM43" s="26"/>
      <c r="OXN43" s="26"/>
      <c r="OXO43" s="205"/>
      <c r="OXP43" s="24"/>
      <c r="OXQ43" s="36"/>
      <c r="OXR43" s="24"/>
      <c r="OXS43" s="26"/>
      <c r="OXT43" s="26"/>
      <c r="OXU43" s="205"/>
      <c r="OXV43" s="205"/>
      <c r="OXW43" s="206"/>
      <c r="OXX43" s="205"/>
      <c r="OXY43" s="24"/>
      <c r="OYB43" s="207"/>
      <c r="OYC43" s="207"/>
      <c r="OYD43" s="208"/>
      <c r="OYE43" s="80"/>
      <c r="OYF43" s="209"/>
      <c r="OYG43" s="207"/>
      <c r="OYH43" s="207"/>
      <c r="OYI43" s="77"/>
      <c r="OYJ43" s="210"/>
      <c r="OYK43" s="207"/>
      <c r="OYL43" s="207"/>
      <c r="OYM43" s="211"/>
      <c r="OYN43" s="26"/>
      <c r="OYO43" s="24"/>
      <c r="OYP43" s="36"/>
      <c r="OYQ43" s="24"/>
      <c r="OYR43" s="26"/>
      <c r="OYS43" s="26"/>
      <c r="OYT43" s="205"/>
      <c r="OYU43" s="24"/>
      <c r="OYV43" s="36"/>
      <c r="OYW43" s="24"/>
      <c r="OYX43" s="26"/>
      <c r="OYY43" s="26"/>
      <c r="OYZ43" s="205"/>
      <c r="OZA43" s="205"/>
      <c r="OZB43" s="206"/>
      <c r="OZC43" s="205"/>
      <c r="OZD43" s="24"/>
      <c r="OZG43" s="207"/>
      <c r="OZH43" s="207"/>
      <c r="OZI43" s="208"/>
      <c r="OZJ43" s="80"/>
      <c r="OZK43" s="209"/>
      <c r="OZL43" s="207"/>
      <c r="OZM43" s="207"/>
      <c r="OZN43" s="77"/>
      <c r="OZO43" s="210"/>
      <c r="OZP43" s="207"/>
      <c r="OZQ43" s="207"/>
      <c r="OZR43" s="211"/>
      <c r="OZS43" s="26"/>
      <c r="OZT43" s="24"/>
      <c r="OZU43" s="36"/>
      <c r="OZV43" s="24"/>
      <c r="OZW43" s="26"/>
      <c r="OZX43" s="26"/>
      <c r="OZY43" s="205"/>
      <c r="OZZ43" s="24"/>
      <c r="PAA43" s="36"/>
      <c r="PAB43" s="24"/>
      <c r="PAC43" s="26"/>
      <c r="PAD43" s="26"/>
      <c r="PAE43" s="205"/>
      <c r="PAF43" s="205"/>
      <c r="PAG43" s="206"/>
      <c r="PAH43" s="205"/>
      <c r="PAI43" s="24"/>
      <c r="PAL43" s="207"/>
      <c r="PAM43" s="207"/>
      <c r="PAN43" s="208"/>
      <c r="PAO43" s="80"/>
      <c r="PAP43" s="209"/>
      <c r="PAQ43" s="207"/>
      <c r="PAR43" s="207"/>
      <c r="PAS43" s="77"/>
      <c r="PAT43" s="210"/>
      <c r="PAU43" s="207"/>
      <c r="PAV43" s="207"/>
      <c r="PAW43" s="211"/>
      <c r="PAX43" s="26"/>
      <c r="PAY43" s="24"/>
      <c r="PAZ43" s="36"/>
      <c r="PBA43" s="24"/>
      <c r="PBB43" s="26"/>
      <c r="PBC43" s="26"/>
      <c r="PBD43" s="205"/>
      <c r="PBE43" s="24"/>
      <c r="PBF43" s="36"/>
      <c r="PBG43" s="24"/>
      <c r="PBH43" s="26"/>
      <c r="PBI43" s="26"/>
      <c r="PBJ43" s="205"/>
      <c r="PBK43" s="205"/>
      <c r="PBL43" s="206"/>
      <c r="PBM43" s="205"/>
      <c r="PBN43" s="24"/>
      <c r="PBQ43" s="207"/>
      <c r="PBR43" s="207"/>
      <c r="PBS43" s="208"/>
      <c r="PBT43" s="80"/>
      <c r="PBU43" s="209"/>
      <c r="PBV43" s="207"/>
      <c r="PBW43" s="207"/>
      <c r="PBX43" s="77"/>
      <c r="PBY43" s="210"/>
      <c r="PBZ43" s="207"/>
      <c r="PCA43" s="207"/>
      <c r="PCB43" s="211"/>
      <c r="PCC43" s="26"/>
      <c r="PCD43" s="24"/>
      <c r="PCE43" s="36"/>
      <c r="PCF43" s="24"/>
      <c r="PCG43" s="26"/>
      <c r="PCH43" s="26"/>
      <c r="PCI43" s="205"/>
      <c r="PCJ43" s="24"/>
      <c r="PCK43" s="36"/>
      <c r="PCL43" s="24"/>
      <c r="PCM43" s="26"/>
      <c r="PCN43" s="26"/>
      <c r="PCO43" s="205"/>
      <c r="PCP43" s="205"/>
      <c r="PCQ43" s="206"/>
      <c r="PCR43" s="205"/>
      <c r="PCS43" s="24"/>
      <c r="PCV43" s="207"/>
      <c r="PCW43" s="207"/>
      <c r="PCX43" s="208"/>
      <c r="PCY43" s="80"/>
      <c r="PCZ43" s="209"/>
      <c r="PDA43" s="207"/>
      <c r="PDB43" s="207"/>
      <c r="PDC43" s="77"/>
      <c r="PDD43" s="210"/>
      <c r="PDE43" s="207"/>
      <c r="PDF43" s="207"/>
      <c r="PDG43" s="211"/>
      <c r="PDH43" s="26"/>
      <c r="PDI43" s="24"/>
      <c r="PDJ43" s="36"/>
      <c r="PDK43" s="24"/>
      <c r="PDL43" s="26"/>
      <c r="PDM43" s="26"/>
      <c r="PDN43" s="205"/>
      <c r="PDO43" s="24"/>
      <c r="PDP43" s="36"/>
      <c r="PDQ43" s="24"/>
      <c r="PDR43" s="26"/>
      <c r="PDS43" s="26"/>
      <c r="PDT43" s="205"/>
      <c r="PDU43" s="205"/>
      <c r="PDV43" s="206"/>
      <c r="PDW43" s="205"/>
      <c r="PDX43" s="24"/>
      <c r="PEA43" s="207"/>
      <c r="PEB43" s="207"/>
      <c r="PEC43" s="208"/>
      <c r="PED43" s="80"/>
      <c r="PEE43" s="209"/>
      <c r="PEF43" s="207"/>
      <c r="PEG43" s="207"/>
      <c r="PEH43" s="77"/>
      <c r="PEI43" s="210"/>
      <c r="PEJ43" s="207"/>
      <c r="PEK43" s="207"/>
      <c r="PEL43" s="211"/>
      <c r="PEM43" s="26"/>
      <c r="PEN43" s="24"/>
      <c r="PEO43" s="36"/>
      <c r="PEP43" s="24"/>
      <c r="PEQ43" s="26"/>
      <c r="PER43" s="26"/>
      <c r="PES43" s="205"/>
      <c r="PET43" s="24"/>
      <c r="PEU43" s="36"/>
      <c r="PEV43" s="24"/>
      <c r="PEW43" s="26"/>
      <c r="PEX43" s="26"/>
      <c r="PEY43" s="205"/>
      <c r="PEZ43" s="205"/>
      <c r="PFA43" s="206"/>
      <c r="PFB43" s="205"/>
      <c r="PFC43" s="24"/>
      <c r="PFF43" s="207"/>
      <c r="PFG43" s="207"/>
      <c r="PFH43" s="208"/>
      <c r="PFI43" s="80"/>
      <c r="PFJ43" s="209"/>
      <c r="PFK43" s="207"/>
      <c r="PFL43" s="207"/>
      <c r="PFM43" s="77"/>
      <c r="PFN43" s="210"/>
      <c r="PFO43" s="207"/>
      <c r="PFP43" s="207"/>
      <c r="PFQ43" s="211"/>
      <c r="PFR43" s="26"/>
      <c r="PFS43" s="24"/>
      <c r="PFT43" s="36"/>
      <c r="PFU43" s="24"/>
      <c r="PFV43" s="26"/>
      <c r="PFW43" s="26"/>
      <c r="PFX43" s="205"/>
      <c r="PFY43" s="24"/>
      <c r="PFZ43" s="36"/>
      <c r="PGA43" s="24"/>
      <c r="PGB43" s="26"/>
      <c r="PGC43" s="26"/>
      <c r="PGD43" s="205"/>
      <c r="PGE43" s="205"/>
      <c r="PGF43" s="206"/>
      <c r="PGG43" s="205"/>
      <c r="PGH43" s="24"/>
      <c r="PGK43" s="207"/>
      <c r="PGL43" s="207"/>
      <c r="PGM43" s="208"/>
      <c r="PGN43" s="80"/>
      <c r="PGO43" s="209"/>
      <c r="PGP43" s="207"/>
      <c r="PGQ43" s="207"/>
      <c r="PGR43" s="77"/>
      <c r="PGS43" s="210"/>
      <c r="PGT43" s="207"/>
      <c r="PGU43" s="207"/>
      <c r="PGV43" s="211"/>
      <c r="PGW43" s="26"/>
      <c r="PGX43" s="24"/>
      <c r="PGY43" s="36"/>
      <c r="PGZ43" s="24"/>
      <c r="PHA43" s="26"/>
      <c r="PHB43" s="26"/>
      <c r="PHC43" s="205"/>
      <c r="PHD43" s="24"/>
      <c r="PHE43" s="36"/>
      <c r="PHF43" s="24"/>
      <c r="PHG43" s="26"/>
      <c r="PHH43" s="26"/>
      <c r="PHI43" s="205"/>
      <c r="PHJ43" s="205"/>
      <c r="PHK43" s="206"/>
      <c r="PHL43" s="205"/>
      <c r="PHM43" s="24"/>
      <c r="PHP43" s="207"/>
      <c r="PHQ43" s="207"/>
      <c r="PHR43" s="208"/>
      <c r="PHS43" s="80"/>
      <c r="PHT43" s="209"/>
      <c r="PHU43" s="207"/>
      <c r="PHV43" s="207"/>
      <c r="PHW43" s="77"/>
      <c r="PHX43" s="210"/>
      <c r="PHY43" s="207"/>
      <c r="PHZ43" s="207"/>
      <c r="PIA43" s="211"/>
      <c r="PIB43" s="26"/>
      <c r="PIC43" s="24"/>
      <c r="PID43" s="36"/>
      <c r="PIE43" s="24"/>
      <c r="PIF43" s="26"/>
      <c r="PIG43" s="26"/>
      <c r="PIH43" s="205"/>
      <c r="PII43" s="24"/>
      <c r="PIJ43" s="36"/>
      <c r="PIK43" s="24"/>
      <c r="PIL43" s="26"/>
      <c r="PIM43" s="26"/>
      <c r="PIN43" s="205"/>
      <c r="PIO43" s="205"/>
      <c r="PIP43" s="206"/>
      <c r="PIQ43" s="205"/>
      <c r="PIR43" s="24"/>
      <c r="PIU43" s="207"/>
      <c r="PIV43" s="207"/>
      <c r="PIW43" s="208"/>
      <c r="PIX43" s="80"/>
      <c r="PIY43" s="209"/>
      <c r="PIZ43" s="207"/>
      <c r="PJA43" s="207"/>
      <c r="PJB43" s="77"/>
      <c r="PJC43" s="210"/>
      <c r="PJD43" s="207"/>
      <c r="PJE43" s="207"/>
      <c r="PJF43" s="211"/>
      <c r="PJG43" s="26"/>
      <c r="PJH43" s="24"/>
      <c r="PJI43" s="36"/>
      <c r="PJJ43" s="24"/>
      <c r="PJK43" s="26"/>
      <c r="PJL43" s="26"/>
      <c r="PJM43" s="205"/>
      <c r="PJN43" s="24"/>
      <c r="PJO43" s="36"/>
      <c r="PJP43" s="24"/>
      <c r="PJQ43" s="26"/>
      <c r="PJR43" s="26"/>
      <c r="PJS43" s="205"/>
      <c r="PJT43" s="205"/>
      <c r="PJU43" s="206"/>
      <c r="PJV43" s="205"/>
      <c r="PJW43" s="24"/>
      <c r="PJZ43" s="207"/>
      <c r="PKA43" s="207"/>
      <c r="PKB43" s="208"/>
      <c r="PKC43" s="80"/>
      <c r="PKD43" s="209"/>
      <c r="PKE43" s="207"/>
      <c r="PKF43" s="207"/>
      <c r="PKG43" s="77"/>
      <c r="PKH43" s="210"/>
      <c r="PKI43" s="207"/>
      <c r="PKJ43" s="207"/>
      <c r="PKK43" s="211"/>
      <c r="PKL43" s="26"/>
      <c r="PKM43" s="24"/>
      <c r="PKN43" s="36"/>
      <c r="PKO43" s="24"/>
      <c r="PKP43" s="26"/>
      <c r="PKQ43" s="26"/>
      <c r="PKR43" s="205"/>
      <c r="PKS43" s="24"/>
      <c r="PKT43" s="36"/>
      <c r="PKU43" s="24"/>
      <c r="PKV43" s="26"/>
      <c r="PKW43" s="26"/>
      <c r="PKX43" s="205"/>
      <c r="PKY43" s="205"/>
      <c r="PKZ43" s="206"/>
      <c r="PLA43" s="205"/>
      <c r="PLB43" s="24"/>
      <c r="PLE43" s="207"/>
      <c r="PLF43" s="207"/>
      <c r="PLG43" s="208"/>
      <c r="PLH43" s="80"/>
      <c r="PLI43" s="209"/>
      <c r="PLJ43" s="207"/>
      <c r="PLK43" s="207"/>
      <c r="PLL43" s="77"/>
      <c r="PLM43" s="210"/>
      <c r="PLN43" s="207"/>
      <c r="PLO43" s="207"/>
      <c r="PLP43" s="211"/>
      <c r="PLQ43" s="26"/>
      <c r="PLR43" s="24"/>
      <c r="PLS43" s="36"/>
      <c r="PLT43" s="24"/>
      <c r="PLU43" s="26"/>
      <c r="PLV43" s="26"/>
      <c r="PLW43" s="205"/>
      <c r="PLX43" s="24"/>
      <c r="PLY43" s="36"/>
      <c r="PLZ43" s="24"/>
      <c r="PMA43" s="26"/>
      <c r="PMB43" s="26"/>
      <c r="PMC43" s="205"/>
      <c r="PMD43" s="205"/>
      <c r="PME43" s="206"/>
      <c r="PMF43" s="205"/>
      <c r="PMG43" s="24"/>
      <c r="PMJ43" s="207"/>
      <c r="PMK43" s="207"/>
      <c r="PML43" s="208"/>
      <c r="PMM43" s="80"/>
      <c r="PMN43" s="209"/>
      <c r="PMO43" s="207"/>
      <c r="PMP43" s="207"/>
      <c r="PMQ43" s="77"/>
      <c r="PMR43" s="210"/>
      <c r="PMS43" s="207"/>
      <c r="PMT43" s="207"/>
      <c r="PMU43" s="211"/>
      <c r="PMV43" s="26"/>
      <c r="PMW43" s="24"/>
      <c r="PMX43" s="36"/>
      <c r="PMY43" s="24"/>
      <c r="PMZ43" s="26"/>
      <c r="PNA43" s="26"/>
      <c r="PNB43" s="205"/>
      <c r="PNC43" s="24"/>
      <c r="PND43" s="36"/>
      <c r="PNE43" s="24"/>
      <c r="PNF43" s="26"/>
      <c r="PNG43" s="26"/>
      <c r="PNH43" s="205"/>
      <c r="PNI43" s="205"/>
      <c r="PNJ43" s="206"/>
      <c r="PNK43" s="205"/>
      <c r="PNL43" s="24"/>
      <c r="PNO43" s="207"/>
      <c r="PNP43" s="207"/>
      <c r="PNQ43" s="208"/>
      <c r="PNR43" s="80"/>
      <c r="PNS43" s="209"/>
      <c r="PNT43" s="207"/>
      <c r="PNU43" s="207"/>
      <c r="PNV43" s="77"/>
      <c r="PNW43" s="210"/>
      <c r="PNX43" s="207"/>
      <c r="PNY43" s="207"/>
      <c r="PNZ43" s="211"/>
      <c r="POA43" s="26"/>
      <c r="POB43" s="24"/>
      <c r="POC43" s="36"/>
      <c r="POD43" s="24"/>
      <c r="POE43" s="26"/>
      <c r="POF43" s="26"/>
      <c r="POG43" s="205"/>
      <c r="POH43" s="24"/>
      <c r="POI43" s="36"/>
      <c r="POJ43" s="24"/>
      <c r="POK43" s="26"/>
      <c r="POL43" s="26"/>
      <c r="POM43" s="205"/>
      <c r="PON43" s="205"/>
      <c r="POO43" s="206"/>
      <c r="POP43" s="205"/>
      <c r="POQ43" s="24"/>
      <c r="POT43" s="207"/>
      <c r="POU43" s="207"/>
      <c r="POV43" s="208"/>
      <c r="POW43" s="80"/>
      <c r="POX43" s="209"/>
      <c r="POY43" s="207"/>
      <c r="POZ43" s="207"/>
      <c r="PPA43" s="77"/>
      <c r="PPB43" s="210"/>
      <c r="PPC43" s="207"/>
      <c r="PPD43" s="207"/>
      <c r="PPE43" s="211"/>
      <c r="PPF43" s="26"/>
      <c r="PPG43" s="24"/>
      <c r="PPH43" s="36"/>
      <c r="PPI43" s="24"/>
      <c r="PPJ43" s="26"/>
      <c r="PPK43" s="26"/>
      <c r="PPL43" s="205"/>
      <c r="PPM43" s="24"/>
      <c r="PPN43" s="36"/>
      <c r="PPO43" s="24"/>
      <c r="PPP43" s="26"/>
      <c r="PPQ43" s="26"/>
      <c r="PPR43" s="205"/>
      <c r="PPS43" s="205"/>
      <c r="PPT43" s="206"/>
      <c r="PPU43" s="205"/>
      <c r="PPV43" s="24"/>
      <c r="PPY43" s="207"/>
      <c r="PPZ43" s="207"/>
      <c r="PQA43" s="208"/>
      <c r="PQB43" s="80"/>
      <c r="PQC43" s="209"/>
      <c r="PQD43" s="207"/>
      <c r="PQE43" s="207"/>
      <c r="PQF43" s="77"/>
      <c r="PQG43" s="210"/>
      <c r="PQH43" s="207"/>
      <c r="PQI43" s="207"/>
      <c r="PQJ43" s="211"/>
      <c r="PQK43" s="26"/>
      <c r="PQL43" s="24"/>
      <c r="PQM43" s="36"/>
      <c r="PQN43" s="24"/>
      <c r="PQO43" s="26"/>
      <c r="PQP43" s="26"/>
      <c r="PQQ43" s="205"/>
      <c r="PQR43" s="24"/>
      <c r="PQS43" s="36"/>
      <c r="PQT43" s="24"/>
      <c r="PQU43" s="26"/>
      <c r="PQV43" s="26"/>
      <c r="PQW43" s="205"/>
      <c r="PQX43" s="205"/>
      <c r="PQY43" s="206"/>
      <c r="PQZ43" s="205"/>
      <c r="PRA43" s="24"/>
      <c r="PRD43" s="207"/>
      <c r="PRE43" s="207"/>
      <c r="PRF43" s="208"/>
      <c r="PRG43" s="80"/>
      <c r="PRH43" s="209"/>
      <c r="PRI43" s="207"/>
      <c r="PRJ43" s="207"/>
      <c r="PRK43" s="77"/>
      <c r="PRL43" s="210"/>
      <c r="PRM43" s="207"/>
      <c r="PRN43" s="207"/>
      <c r="PRO43" s="211"/>
      <c r="PRP43" s="26"/>
      <c r="PRQ43" s="24"/>
      <c r="PRR43" s="36"/>
      <c r="PRS43" s="24"/>
      <c r="PRT43" s="26"/>
      <c r="PRU43" s="26"/>
      <c r="PRV43" s="205"/>
      <c r="PRW43" s="24"/>
      <c r="PRX43" s="36"/>
      <c r="PRY43" s="24"/>
      <c r="PRZ43" s="26"/>
      <c r="PSA43" s="26"/>
      <c r="PSB43" s="205"/>
      <c r="PSC43" s="205"/>
      <c r="PSD43" s="206"/>
      <c r="PSE43" s="205"/>
      <c r="PSF43" s="24"/>
      <c r="PSI43" s="207"/>
      <c r="PSJ43" s="207"/>
      <c r="PSK43" s="208"/>
      <c r="PSL43" s="80"/>
      <c r="PSM43" s="209"/>
      <c r="PSN43" s="207"/>
      <c r="PSO43" s="207"/>
      <c r="PSP43" s="77"/>
      <c r="PSQ43" s="210"/>
      <c r="PSR43" s="207"/>
      <c r="PSS43" s="207"/>
      <c r="PST43" s="211"/>
      <c r="PSU43" s="26"/>
      <c r="PSV43" s="24"/>
      <c r="PSW43" s="36"/>
      <c r="PSX43" s="24"/>
      <c r="PSY43" s="26"/>
      <c r="PSZ43" s="26"/>
      <c r="PTA43" s="205"/>
      <c r="PTB43" s="24"/>
      <c r="PTC43" s="36"/>
      <c r="PTD43" s="24"/>
      <c r="PTE43" s="26"/>
      <c r="PTF43" s="26"/>
      <c r="PTG43" s="205"/>
      <c r="PTH43" s="205"/>
      <c r="PTI43" s="206"/>
      <c r="PTJ43" s="205"/>
      <c r="PTK43" s="24"/>
      <c r="PTN43" s="207"/>
      <c r="PTO43" s="207"/>
      <c r="PTP43" s="208"/>
      <c r="PTQ43" s="80"/>
      <c r="PTR43" s="209"/>
      <c r="PTS43" s="207"/>
      <c r="PTT43" s="207"/>
      <c r="PTU43" s="77"/>
      <c r="PTV43" s="210"/>
      <c r="PTW43" s="207"/>
      <c r="PTX43" s="207"/>
      <c r="PTY43" s="211"/>
      <c r="PTZ43" s="26"/>
      <c r="PUA43" s="24"/>
      <c r="PUB43" s="36"/>
      <c r="PUC43" s="24"/>
      <c r="PUD43" s="26"/>
      <c r="PUE43" s="26"/>
      <c r="PUF43" s="205"/>
      <c r="PUG43" s="24"/>
      <c r="PUH43" s="36"/>
      <c r="PUI43" s="24"/>
      <c r="PUJ43" s="26"/>
      <c r="PUK43" s="26"/>
      <c r="PUL43" s="205"/>
      <c r="PUM43" s="205"/>
      <c r="PUN43" s="206"/>
      <c r="PUO43" s="205"/>
      <c r="PUP43" s="24"/>
      <c r="PUS43" s="207"/>
      <c r="PUT43" s="207"/>
      <c r="PUU43" s="208"/>
      <c r="PUV43" s="80"/>
      <c r="PUW43" s="209"/>
      <c r="PUX43" s="207"/>
      <c r="PUY43" s="207"/>
      <c r="PUZ43" s="77"/>
      <c r="PVA43" s="210"/>
      <c r="PVB43" s="207"/>
      <c r="PVC43" s="207"/>
      <c r="PVD43" s="211"/>
      <c r="PVE43" s="26"/>
      <c r="PVF43" s="24"/>
      <c r="PVG43" s="36"/>
      <c r="PVH43" s="24"/>
      <c r="PVI43" s="26"/>
      <c r="PVJ43" s="26"/>
      <c r="PVK43" s="205"/>
      <c r="PVL43" s="24"/>
      <c r="PVM43" s="36"/>
      <c r="PVN43" s="24"/>
      <c r="PVO43" s="26"/>
      <c r="PVP43" s="26"/>
      <c r="PVQ43" s="205"/>
      <c r="PVR43" s="205"/>
      <c r="PVS43" s="206"/>
      <c r="PVT43" s="205"/>
      <c r="PVU43" s="24"/>
      <c r="PVX43" s="207"/>
      <c r="PVY43" s="207"/>
      <c r="PVZ43" s="208"/>
      <c r="PWA43" s="80"/>
      <c r="PWB43" s="209"/>
      <c r="PWC43" s="207"/>
      <c r="PWD43" s="207"/>
      <c r="PWE43" s="77"/>
      <c r="PWF43" s="210"/>
      <c r="PWG43" s="207"/>
      <c r="PWH43" s="207"/>
      <c r="PWI43" s="211"/>
      <c r="PWJ43" s="26"/>
      <c r="PWK43" s="24"/>
      <c r="PWL43" s="36"/>
      <c r="PWM43" s="24"/>
      <c r="PWN43" s="26"/>
      <c r="PWO43" s="26"/>
      <c r="PWP43" s="205"/>
      <c r="PWQ43" s="24"/>
      <c r="PWR43" s="36"/>
      <c r="PWS43" s="24"/>
      <c r="PWT43" s="26"/>
      <c r="PWU43" s="26"/>
      <c r="PWV43" s="205"/>
      <c r="PWW43" s="205"/>
      <c r="PWX43" s="206"/>
      <c r="PWY43" s="205"/>
      <c r="PWZ43" s="24"/>
      <c r="PXC43" s="207"/>
      <c r="PXD43" s="207"/>
      <c r="PXE43" s="208"/>
      <c r="PXF43" s="80"/>
      <c r="PXG43" s="209"/>
      <c r="PXH43" s="207"/>
      <c r="PXI43" s="207"/>
      <c r="PXJ43" s="77"/>
      <c r="PXK43" s="210"/>
      <c r="PXL43" s="207"/>
      <c r="PXM43" s="207"/>
      <c r="PXN43" s="211"/>
      <c r="PXO43" s="26"/>
      <c r="PXP43" s="24"/>
      <c r="PXQ43" s="36"/>
      <c r="PXR43" s="24"/>
      <c r="PXS43" s="26"/>
      <c r="PXT43" s="26"/>
      <c r="PXU43" s="205"/>
      <c r="PXV43" s="24"/>
      <c r="PXW43" s="36"/>
      <c r="PXX43" s="24"/>
      <c r="PXY43" s="26"/>
      <c r="PXZ43" s="26"/>
      <c r="PYA43" s="205"/>
      <c r="PYB43" s="205"/>
      <c r="PYC43" s="206"/>
      <c r="PYD43" s="205"/>
      <c r="PYE43" s="24"/>
      <c r="PYH43" s="207"/>
      <c r="PYI43" s="207"/>
      <c r="PYJ43" s="208"/>
      <c r="PYK43" s="80"/>
      <c r="PYL43" s="209"/>
      <c r="PYM43" s="207"/>
      <c r="PYN43" s="207"/>
      <c r="PYO43" s="77"/>
      <c r="PYP43" s="210"/>
      <c r="PYQ43" s="207"/>
      <c r="PYR43" s="207"/>
      <c r="PYS43" s="211"/>
      <c r="PYT43" s="26"/>
      <c r="PYU43" s="24"/>
      <c r="PYV43" s="36"/>
      <c r="PYW43" s="24"/>
      <c r="PYX43" s="26"/>
      <c r="PYY43" s="26"/>
      <c r="PYZ43" s="205"/>
      <c r="PZA43" s="24"/>
      <c r="PZB43" s="36"/>
      <c r="PZC43" s="24"/>
      <c r="PZD43" s="26"/>
      <c r="PZE43" s="26"/>
      <c r="PZF43" s="205"/>
      <c r="PZG43" s="205"/>
      <c r="PZH43" s="206"/>
      <c r="PZI43" s="205"/>
      <c r="PZJ43" s="24"/>
      <c r="PZM43" s="207"/>
      <c r="PZN43" s="207"/>
      <c r="PZO43" s="208"/>
      <c r="PZP43" s="80"/>
      <c r="PZQ43" s="209"/>
      <c r="PZR43" s="207"/>
      <c r="PZS43" s="207"/>
      <c r="PZT43" s="77"/>
      <c r="PZU43" s="210"/>
      <c r="PZV43" s="207"/>
      <c r="PZW43" s="207"/>
      <c r="PZX43" s="211"/>
      <c r="PZY43" s="26"/>
      <c r="PZZ43" s="24"/>
      <c r="QAA43" s="36"/>
      <c r="QAB43" s="24"/>
      <c r="QAC43" s="26"/>
      <c r="QAD43" s="26"/>
      <c r="QAE43" s="205"/>
      <c r="QAF43" s="24"/>
      <c r="QAG43" s="36"/>
      <c r="QAH43" s="24"/>
      <c r="QAI43" s="26"/>
      <c r="QAJ43" s="26"/>
      <c r="QAK43" s="205"/>
      <c r="QAL43" s="205"/>
      <c r="QAM43" s="206"/>
      <c r="QAN43" s="205"/>
      <c r="QAO43" s="24"/>
      <c r="QAR43" s="207"/>
      <c r="QAS43" s="207"/>
      <c r="QAT43" s="208"/>
      <c r="QAU43" s="80"/>
      <c r="QAV43" s="209"/>
      <c r="QAW43" s="207"/>
      <c r="QAX43" s="207"/>
      <c r="QAY43" s="77"/>
      <c r="QAZ43" s="210"/>
      <c r="QBA43" s="207"/>
      <c r="QBB43" s="207"/>
      <c r="QBC43" s="211"/>
      <c r="QBD43" s="26"/>
      <c r="QBE43" s="24"/>
      <c r="QBF43" s="36"/>
      <c r="QBG43" s="24"/>
      <c r="QBH43" s="26"/>
      <c r="QBI43" s="26"/>
      <c r="QBJ43" s="205"/>
      <c r="QBK43" s="24"/>
      <c r="QBL43" s="36"/>
      <c r="QBM43" s="24"/>
      <c r="QBN43" s="26"/>
      <c r="QBO43" s="26"/>
      <c r="QBP43" s="205"/>
      <c r="QBQ43" s="205"/>
      <c r="QBR43" s="206"/>
      <c r="QBS43" s="205"/>
      <c r="QBT43" s="24"/>
      <c r="QBW43" s="207"/>
      <c r="QBX43" s="207"/>
      <c r="QBY43" s="208"/>
      <c r="QBZ43" s="80"/>
      <c r="QCA43" s="209"/>
      <c r="QCB43" s="207"/>
      <c r="QCC43" s="207"/>
      <c r="QCD43" s="77"/>
      <c r="QCE43" s="210"/>
      <c r="QCF43" s="207"/>
      <c r="QCG43" s="207"/>
      <c r="QCH43" s="211"/>
      <c r="QCI43" s="26"/>
      <c r="QCJ43" s="24"/>
      <c r="QCK43" s="36"/>
      <c r="QCL43" s="24"/>
      <c r="QCM43" s="26"/>
      <c r="QCN43" s="26"/>
      <c r="QCO43" s="205"/>
      <c r="QCP43" s="24"/>
      <c r="QCQ43" s="36"/>
      <c r="QCR43" s="24"/>
      <c r="QCS43" s="26"/>
      <c r="QCT43" s="26"/>
      <c r="QCU43" s="205"/>
      <c r="QCV43" s="205"/>
      <c r="QCW43" s="206"/>
      <c r="QCX43" s="205"/>
      <c r="QCY43" s="24"/>
      <c r="QDB43" s="207"/>
      <c r="QDC43" s="207"/>
      <c r="QDD43" s="208"/>
      <c r="QDE43" s="80"/>
      <c r="QDF43" s="209"/>
      <c r="QDG43" s="207"/>
      <c r="QDH43" s="207"/>
      <c r="QDI43" s="77"/>
      <c r="QDJ43" s="210"/>
      <c r="QDK43" s="207"/>
      <c r="QDL43" s="207"/>
      <c r="QDM43" s="211"/>
      <c r="QDN43" s="26"/>
      <c r="QDO43" s="24"/>
      <c r="QDP43" s="36"/>
      <c r="QDQ43" s="24"/>
      <c r="QDR43" s="26"/>
      <c r="QDS43" s="26"/>
      <c r="QDT43" s="205"/>
      <c r="QDU43" s="24"/>
      <c r="QDV43" s="36"/>
      <c r="QDW43" s="24"/>
      <c r="QDX43" s="26"/>
      <c r="QDY43" s="26"/>
      <c r="QDZ43" s="205"/>
      <c r="QEA43" s="205"/>
      <c r="QEB43" s="206"/>
      <c r="QEC43" s="205"/>
      <c r="QED43" s="24"/>
      <c r="QEG43" s="207"/>
      <c r="QEH43" s="207"/>
      <c r="QEI43" s="208"/>
      <c r="QEJ43" s="80"/>
      <c r="QEK43" s="209"/>
      <c r="QEL43" s="207"/>
      <c r="QEM43" s="207"/>
      <c r="QEN43" s="77"/>
      <c r="QEO43" s="210"/>
      <c r="QEP43" s="207"/>
      <c r="QEQ43" s="207"/>
      <c r="QER43" s="211"/>
      <c r="QES43" s="26"/>
      <c r="QET43" s="24"/>
      <c r="QEU43" s="36"/>
      <c r="QEV43" s="24"/>
      <c r="QEW43" s="26"/>
      <c r="QEX43" s="26"/>
      <c r="QEY43" s="205"/>
      <c r="QEZ43" s="24"/>
      <c r="QFA43" s="36"/>
      <c r="QFB43" s="24"/>
      <c r="QFC43" s="26"/>
      <c r="QFD43" s="26"/>
      <c r="QFE43" s="205"/>
      <c r="QFF43" s="205"/>
      <c r="QFG43" s="206"/>
      <c r="QFH43" s="205"/>
      <c r="QFI43" s="24"/>
      <c r="QFL43" s="207"/>
      <c r="QFM43" s="207"/>
      <c r="QFN43" s="208"/>
      <c r="QFO43" s="80"/>
      <c r="QFP43" s="209"/>
      <c r="QFQ43" s="207"/>
      <c r="QFR43" s="207"/>
      <c r="QFS43" s="77"/>
      <c r="QFT43" s="210"/>
      <c r="QFU43" s="207"/>
      <c r="QFV43" s="207"/>
      <c r="QFW43" s="211"/>
      <c r="QFX43" s="26"/>
      <c r="QFY43" s="24"/>
      <c r="QFZ43" s="36"/>
      <c r="QGA43" s="24"/>
      <c r="QGB43" s="26"/>
      <c r="QGC43" s="26"/>
      <c r="QGD43" s="205"/>
      <c r="QGE43" s="24"/>
      <c r="QGF43" s="36"/>
      <c r="QGG43" s="24"/>
      <c r="QGH43" s="26"/>
      <c r="QGI43" s="26"/>
      <c r="QGJ43" s="205"/>
      <c r="QGK43" s="205"/>
      <c r="QGL43" s="206"/>
      <c r="QGM43" s="205"/>
      <c r="QGN43" s="24"/>
      <c r="QGQ43" s="207"/>
      <c r="QGR43" s="207"/>
      <c r="QGS43" s="208"/>
      <c r="QGT43" s="80"/>
      <c r="QGU43" s="209"/>
      <c r="QGV43" s="207"/>
      <c r="QGW43" s="207"/>
      <c r="QGX43" s="77"/>
      <c r="QGY43" s="210"/>
      <c r="QGZ43" s="207"/>
      <c r="QHA43" s="207"/>
      <c r="QHB43" s="211"/>
      <c r="QHC43" s="26"/>
      <c r="QHD43" s="24"/>
      <c r="QHE43" s="36"/>
      <c r="QHF43" s="24"/>
      <c r="QHG43" s="26"/>
      <c r="QHH43" s="26"/>
      <c r="QHI43" s="205"/>
      <c r="QHJ43" s="24"/>
      <c r="QHK43" s="36"/>
      <c r="QHL43" s="24"/>
      <c r="QHM43" s="26"/>
      <c r="QHN43" s="26"/>
      <c r="QHO43" s="205"/>
      <c r="QHP43" s="205"/>
      <c r="QHQ43" s="206"/>
      <c r="QHR43" s="205"/>
      <c r="QHS43" s="24"/>
      <c r="QHV43" s="207"/>
      <c r="QHW43" s="207"/>
      <c r="QHX43" s="208"/>
      <c r="QHY43" s="80"/>
      <c r="QHZ43" s="209"/>
      <c r="QIA43" s="207"/>
      <c r="QIB43" s="207"/>
      <c r="QIC43" s="77"/>
      <c r="QID43" s="210"/>
      <c r="QIE43" s="207"/>
      <c r="QIF43" s="207"/>
      <c r="QIG43" s="211"/>
      <c r="QIH43" s="26"/>
      <c r="QII43" s="24"/>
      <c r="QIJ43" s="36"/>
      <c r="QIK43" s="24"/>
      <c r="QIL43" s="26"/>
      <c r="QIM43" s="26"/>
      <c r="QIN43" s="205"/>
      <c r="QIO43" s="24"/>
      <c r="QIP43" s="36"/>
      <c r="QIQ43" s="24"/>
      <c r="QIR43" s="26"/>
      <c r="QIS43" s="26"/>
      <c r="QIT43" s="205"/>
      <c r="QIU43" s="205"/>
      <c r="QIV43" s="206"/>
      <c r="QIW43" s="205"/>
      <c r="QIX43" s="24"/>
      <c r="QJA43" s="207"/>
      <c r="QJB43" s="207"/>
      <c r="QJC43" s="208"/>
      <c r="QJD43" s="80"/>
      <c r="QJE43" s="209"/>
      <c r="QJF43" s="207"/>
      <c r="QJG43" s="207"/>
      <c r="QJH43" s="77"/>
      <c r="QJI43" s="210"/>
      <c r="QJJ43" s="207"/>
      <c r="QJK43" s="207"/>
      <c r="QJL43" s="211"/>
      <c r="QJM43" s="26"/>
      <c r="QJN43" s="24"/>
      <c r="QJO43" s="36"/>
      <c r="QJP43" s="24"/>
      <c r="QJQ43" s="26"/>
      <c r="QJR43" s="26"/>
      <c r="QJS43" s="205"/>
      <c r="QJT43" s="24"/>
      <c r="QJU43" s="36"/>
      <c r="QJV43" s="24"/>
      <c r="QJW43" s="26"/>
      <c r="QJX43" s="26"/>
      <c r="QJY43" s="205"/>
      <c r="QJZ43" s="205"/>
      <c r="QKA43" s="206"/>
      <c r="QKB43" s="205"/>
      <c r="QKC43" s="24"/>
      <c r="QKF43" s="207"/>
      <c r="QKG43" s="207"/>
      <c r="QKH43" s="208"/>
      <c r="QKI43" s="80"/>
      <c r="QKJ43" s="209"/>
      <c r="QKK43" s="207"/>
      <c r="QKL43" s="207"/>
      <c r="QKM43" s="77"/>
      <c r="QKN43" s="210"/>
      <c r="QKO43" s="207"/>
      <c r="QKP43" s="207"/>
      <c r="QKQ43" s="211"/>
      <c r="QKR43" s="26"/>
      <c r="QKS43" s="24"/>
      <c r="QKT43" s="36"/>
      <c r="QKU43" s="24"/>
      <c r="QKV43" s="26"/>
      <c r="QKW43" s="26"/>
      <c r="QKX43" s="205"/>
      <c r="QKY43" s="24"/>
      <c r="QKZ43" s="36"/>
      <c r="QLA43" s="24"/>
      <c r="QLB43" s="26"/>
      <c r="QLC43" s="26"/>
      <c r="QLD43" s="205"/>
      <c r="QLE43" s="205"/>
      <c r="QLF43" s="206"/>
      <c r="QLG43" s="205"/>
      <c r="QLH43" s="24"/>
      <c r="QLK43" s="207"/>
      <c r="QLL43" s="207"/>
      <c r="QLM43" s="208"/>
      <c r="QLN43" s="80"/>
      <c r="QLO43" s="209"/>
      <c r="QLP43" s="207"/>
      <c r="QLQ43" s="207"/>
      <c r="QLR43" s="77"/>
      <c r="QLS43" s="210"/>
      <c r="QLT43" s="207"/>
      <c r="QLU43" s="207"/>
      <c r="QLV43" s="211"/>
      <c r="QLW43" s="26"/>
      <c r="QLX43" s="24"/>
      <c r="QLY43" s="36"/>
      <c r="QLZ43" s="24"/>
      <c r="QMA43" s="26"/>
      <c r="QMB43" s="26"/>
      <c r="QMC43" s="205"/>
      <c r="QMD43" s="24"/>
      <c r="QME43" s="36"/>
      <c r="QMF43" s="24"/>
      <c r="QMG43" s="26"/>
      <c r="QMH43" s="26"/>
      <c r="QMI43" s="205"/>
      <c r="QMJ43" s="205"/>
      <c r="QMK43" s="206"/>
      <c r="QML43" s="205"/>
      <c r="QMM43" s="24"/>
      <c r="QMP43" s="207"/>
      <c r="QMQ43" s="207"/>
      <c r="QMR43" s="208"/>
      <c r="QMS43" s="80"/>
      <c r="QMT43" s="209"/>
      <c r="QMU43" s="207"/>
      <c r="QMV43" s="207"/>
      <c r="QMW43" s="77"/>
      <c r="QMX43" s="210"/>
      <c r="QMY43" s="207"/>
      <c r="QMZ43" s="207"/>
      <c r="QNA43" s="211"/>
      <c r="QNB43" s="26"/>
      <c r="QNC43" s="24"/>
      <c r="QND43" s="36"/>
      <c r="QNE43" s="24"/>
      <c r="QNF43" s="26"/>
      <c r="QNG43" s="26"/>
      <c r="QNH43" s="205"/>
      <c r="QNI43" s="24"/>
      <c r="QNJ43" s="36"/>
      <c r="QNK43" s="24"/>
      <c r="QNL43" s="26"/>
      <c r="QNM43" s="26"/>
      <c r="QNN43" s="205"/>
      <c r="QNO43" s="205"/>
      <c r="QNP43" s="206"/>
      <c r="QNQ43" s="205"/>
      <c r="QNR43" s="24"/>
      <c r="QNU43" s="207"/>
      <c r="QNV43" s="207"/>
      <c r="QNW43" s="208"/>
      <c r="QNX43" s="80"/>
      <c r="QNY43" s="209"/>
      <c r="QNZ43" s="207"/>
      <c r="QOA43" s="207"/>
      <c r="QOB43" s="77"/>
      <c r="QOC43" s="210"/>
      <c r="QOD43" s="207"/>
      <c r="QOE43" s="207"/>
      <c r="QOF43" s="211"/>
      <c r="QOG43" s="26"/>
      <c r="QOH43" s="24"/>
      <c r="QOI43" s="36"/>
      <c r="QOJ43" s="24"/>
      <c r="QOK43" s="26"/>
      <c r="QOL43" s="26"/>
      <c r="QOM43" s="205"/>
      <c r="QON43" s="24"/>
      <c r="QOO43" s="36"/>
      <c r="QOP43" s="24"/>
      <c r="QOQ43" s="26"/>
      <c r="QOR43" s="26"/>
      <c r="QOS43" s="205"/>
      <c r="QOT43" s="205"/>
      <c r="QOU43" s="206"/>
      <c r="QOV43" s="205"/>
      <c r="QOW43" s="24"/>
      <c r="QOZ43" s="207"/>
      <c r="QPA43" s="207"/>
      <c r="QPB43" s="208"/>
      <c r="QPC43" s="80"/>
      <c r="QPD43" s="209"/>
      <c r="QPE43" s="207"/>
      <c r="QPF43" s="207"/>
      <c r="QPG43" s="77"/>
      <c r="QPH43" s="210"/>
      <c r="QPI43" s="207"/>
      <c r="QPJ43" s="207"/>
      <c r="QPK43" s="211"/>
      <c r="QPL43" s="26"/>
      <c r="QPM43" s="24"/>
      <c r="QPN43" s="36"/>
      <c r="QPO43" s="24"/>
      <c r="QPP43" s="26"/>
      <c r="QPQ43" s="26"/>
      <c r="QPR43" s="205"/>
      <c r="QPS43" s="24"/>
      <c r="QPT43" s="36"/>
      <c r="QPU43" s="24"/>
      <c r="QPV43" s="26"/>
      <c r="QPW43" s="26"/>
      <c r="QPX43" s="205"/>
      <c r="QPY43" s="205"/>
      <c r="QPZ43" s="206"/>
      <c r="QQA43" s="205"/>
      <c r="QQB43" s="24"/>
      <c r="QQE43" s="207"/>
      <c r="QQF43" s="207"/>
      <c r="QQG43" s="208"/>
      <c r="QQH43" s="80"/>
      <c r="QQI43" s="209"/>
      <c r="QQJ43" s="207"/>
      <c r="QQK43" s="207"/>
      <c r="QQL43" s="77"/>
      <c r="QQM43" s="210"/>
      <c r="QQN43" s="207"/>
      <c r="QQO43" s="207"/>
      <c r="QQP43" s="211"/>
      <c r="QQQ43" s="26"/>
      <c r="QQR43" s="24"/>
      <c r="QQS43" s="36"/>
      <c r="QQT43" s="24"/>
      <c r="QQU43" s="26"/>
      <c r="QQV43" s="26"/>
      <c r="QQW43" s="205"/>
      <c r="QQX43" s="24"/>
      <c r="QQY43" s="36"/>
      <c r="QQZ43" s="24"/>
      <c r="QRA43" s="26"/>
      <c r="QRB43" s="26"/>
      <c r="QRC43" s="205"/>
      <c r="QRD43" s="205"/>
      <c r="QRE43" s="206"/>
      <c r="QRF43" s="205"/>
      <c r="QRG43" s="24"/>
      <c r="QRJ43" s="207"/>
      <c r="QRK43" s="207"/>
      <c r="QRL43" s="208"/>
      <c r="QRM43" s="80"/>
      <c r="QRN43" s="209"/>
      <c r="QRO43" s="207"/>
      <c r="QRP43" s="207"/>
      <c r="QRQ43" s="77"/>
      <c r="QRR43" s="210"/>
      <c r="QRS43" s="207"/>
      <c r="QRT43" s="207"/>
      <c r="QRU43" s="211"/>
      <c r="QRV43" s="26"/>
      <c r="QRW43" s="24"/>
      <c r="QRX43" s="36"/>
      <c r="QRY43" s="24"/>
      <c r="QRZ43" s="26"/>
      <c r="QSA43" s="26"/>
      <c r="QSB43" s="205"/>
      <c r="QSC43" s="24"/>
      <c r="QSD43" s="36"/>
      <c r="QSE43" s="24"/>
      <c r="QSF43" s="26"/>
      <c r="QSG43" s="26"/>
      <c r="QSH43" s="205"/>
      <c r="QSI43" s="205"/>
      <c r="QSJ43" s="206"/>
      <c r="QSK43" s="205"/>
      <c r="QSL43" s="24"/>
      <c r="QSO43" s="207"/>
      <c r="QSP43" s="207"/>
      <c r="QSQ43" s="208"/>
      <c r="QSR43" s="80"/>
      <c r="QSS43" s="209"/>
      <c r="QST43" s="207"/>
      <c r="QSU43" s="207"/>
      <c r="QSV43" s="77"/>
      <c r="QSW43" s="210"/>
      <c r="QSX43" s="207"/>
      <c r="QSY43" s="207"/>
      <c r="QSZ43" s="211"/>
      <c r="QTA43" s="26"/>
      <c r="QTB43" s="24"/>
      <c r="QTC43" s="36"/>
      <c r="QTD43" s="24"/>
      <c r="QTE43" s="26"/>
      <c r="QTF43" s="26"/>
      <c r="QTG43" s="205"/>
      <c r="QTH43" s="24"/>
      <c r="QTI43" s="36"/>
      <c r="QTJ43" s="24"/>
      <c r="QTK43" s="26"/>
      <c r="QTL43" s="26"/>
      <c r="QTM43" s="205"/>
      <c r="QTN43" s="205"/>
      <c r="QTO43" s="206"/>
      <c r="QTP43" s="205"/>
      <c r="QTQ43" s="24"/>
      <c r="QTT43" s="207"/>
      <c r="QTU43" s="207"/>
      <c r="QTV43" s="208"/>
      <c r="QTW43" s="80"/>
      <c r="QTX43" s="209"/>
      <c r="QTY43" s="207"/>
      <c r="QTZ43" s="207"/>
      <c r="QUA43" s="77"/>
      <c r="QUB43" s="210"/>
      <c r="QUC43" s="207"/>
      <c r="QUD43" s="207"/>
      <c r="QUE43" s="211"/>
      <c r="QUF43" s="26"/>
      <c r="QUG43" s="24"/>
      <c r="QUH43" s="36"/>
      <c r="QUI43" s="24"/>
      <c r="QUJ43" s="26"/>
      <c r="QUK43" s="26"/>
      <c r="QUL43" s="205"/>
      <c r="QUM43" s="24"/>
      <c r="QUN43" s="36"/>
      <c r="QUO43" s="24"/>
      <c r="QUP43" s="26"/>
      <c r="QUQ43" s="26"/>
      <c r="QUR43" s="205"/>
      <c r="QUS43" s="205"/>
      <c r="QUT43" s="206"/>
      <c r="QUU43" s="205"/>
      <c r="QUV43" s="24"/>
      <c r="QUY43" s="207"/>
      <c r="QUZ43" s="207"/>
      <c r="QVA43" s="208"/>
      <c r="QVB43" s="80"/>
      <c r="QVC43" s="209"/>
      <c r="QVD43" s="207"/>
      <c r="QVE43" s="207"/>
      <c r="QVF43" s="77"/>
      <c r="QVG43" s="210"/>
      <c r="QVH43" s="207"/>
      <c r="QVI43" s="207"/>
      <c r="QVJ43" s="211"/>
      <c r="QVK43" s="26"/>
      <c r="QVL43" s="24"/>
      <c r="QVM43" s="36"/>
      <c r="QVN43" s="24"/>
      <c r="QVO43" s="26"/>
      <c r="QVP43" s="26"/>
      <c r="QVQ43" s="205"/>
      <c r="QVR43" s="24"/>
      <c r="QVS43" s="36"/>
      <c r="QVT43" s="24"/>
      <c r="QVU43" s="26"/>
      <c r="QVV43" s="26"/>
      <c r="QVW43" s="205"/>
      <c r="QVX43" s="205"/>
      <c r="QVY43" s="206"/>
      <c r="QVZ43" s="205"/>
      <c r="QWA43" s="24"/>
      <c r="QWD43" s="207"/>
      <c r="QWE43" s="207"/>
      <c r="QWF43" s="208"/>
      <c r="QWG43" s="80"/>
      <c r="QWH43" s="209"/>
      <c r="QWI43" s="207"/>
      <c r="QWJ43" s="207"/>
      <c r="QWK43" s="77"/>
      <c r="QWL43" s="210"/>
      <c r="QWM43" s="207"/>
      <c r="QWN43" s="207"/>
      <c r="QWO43" s="211"/>
      <c r="QWP43" s="26"/>
      <c r="QWQ43" s="24"/>
      <c r="QWR43" s="36"/>
      <c r="QWS43" s="24"/>
      <c r="QWT43" s="26"/>
      <c r="QWU43" s="26"/>
      <c r="QWV43" s="205"/>
      <c r="QWW43" s="24"/>
      <c r="QWX43" s="36"/>
      <c r="QWY43" s="24"/>
      <c r="QWZ43" s="26"/>
      <c r="QXA43" s="26"/>
      <c r="QXB43" s="205"/>
      <c r="QXC43" s="205"/>
      <c r="QXD43" s="206"/>
      <c r="QXE43" s="205"/>
      <c r="QXF43" s="24"/>
      <c r="QXI43" s="207"/>
      <c r="QXJ43" s="207"/>
      <c r="QXK43" s="208"/>
      <c r="QXL43" s="80"/>
      <c r="QXM43" s="209"/>
      <c r="QXN43" s="207"/>
      <c r="QXO43" s="207"/>
      <c r="QXP43" s="77"/>
      <c r="QXQ43" s="210"/>
      <c r="QXR43" s="207"/>
      <c r="QXS43" s="207"/>
      <c r="QXT43" s="211"/>
      <c r="QXU43" s="26"/>
      <c r="QXV43" s="24"/>
      <c r="QXW43" s="36"/>
      <c r="QXX43" s="24"/>
      <c r="QXY43" s="26"/>
      <c r="QXZ43" s="26"/>
      <c r="QYA43" s="205"/>
      <c r="QYB43" s="24"/>
      <c r="QYC43" s="36"/>
      <c r="QYD43" s="24"/>
      <c r="QYE43" s="26"/>
      <c r="QYF43" s="26"/>
      <c r="QYG43" s="205"/>
      <c r="QYH43" s="205"/>
      <c r="QYI43" s="206"/>
      <c r="QYJ43" s="205"/>
      <c r="QYK43" s="24"/>
      <c r="QYN43" s="207"/>
      <c r="QYO43" s="207"/>
      <c r="QYP43" s="208"/>
      <c r="QYQ43" s="80"/>
      <c r="QYR43" s="209"/>
      <c r="QYS43" s="207"/>
      <c r="QYT43" s="207"/>
      <c r="QYU43" s="77"/>
      <c r="QYV43" s="210"/>
      <c r="QYW43" s="207"/>
      <c r="QYX43" s="207"/>
      <c r="QYY43" s="211"/>
      <c r="QYZ43" s="26"/>
      <c r="QZA43" s="24"/>
      <c r="QZB43" s="36"/>
      <c r="QZC43" s="24"/>
      <c r="QZD43" s="26"/>
      <c r="QZE43" s="26"/>
      <c r="QZF43" s="205"/>
      <c r="QZG43" s="24"/>
      <c r="QZH43" s="36"/>
      <c r="QZI43" s="24"/>
      <c r="QZJ43" s="26"/>
      <c r="QZK43" s="26"/>
      <c r="QZL43" s="205"/>
      <c r="QZM43" s="205"/>
      <c r="QZN43" s="206"/>
      <c r="QZO43" s="205"/>
      <c r="QZP43" s="24"/>
      <c r="QZS43" s="207"/>
      <c r="QZT43" s="207"/>
      <c r="QZU43" s="208"/>
      <c r="QZV43" s="80"/>
      <c r="QZW43" s="209"/>
      <c r="QZX43" s="207"/>
      <c r="QZY43" s="207"/>
      <c r="QZZ43" s="77"/>
      <c r="RAA43" s="210"/>
      <c r="RAB43" s="207"/>
      <c r="RAC43" s="207"/>
      <c r="RAD43" s="211"/>
      <c r="RAE43" s="26"/>
      <c r="RAF43" s="24"/>
      <c r="RAG43" s="36"/>
      <c r="RAH43" s="24"/>
      <c r="RAI43" s="26"/>
      <c r="RAJ43" s="26"/>
      <c r="RAK43" s="205"/>
      <c r="RAL43" s="24"/>
      <c r="RAM43" s="36"/>
      <c r="RAN43" s="24"/>
      <c r="RAO43" s="26"/>
      <c r="RAP43" s="26"/>
      <c r="RAQ43" s="205"/>
      <c r="RAR43" s="205"/>
      <c r="RAS43" s="206"/>
      <c r="RAT43" s="205"/>
      <c r="RAU43" s="24"/>
      <c r="RAX43" s="207"/>
      <c r="RAY43" s="207"/>
      <c r="RAZ43" s="208"/>
      <c r="RBA43" s="80"/>
      <c r="RBB43" s="209"/>
      <c r="RBC43" s="207"/>
      <c r="RBD43" s="207"/>
      <c r="RBE43" s="77"/>
      <c r="RBF43" s="210"/>
      <c r="RBG43" s="207"/>
      <c r="RBH43" s="207"/>
      <c r="RBI43" s="211"/>
      <c r="RBJ43" s="26"/>
      <c r="RBK43" s="24"/>
      <c r="RBL43" s="36"/>
      <c r="RBM43" s="24"/>
      <c r="RBN43" s="26"/>
      <c r="RBO43" s="26"/>
      <c r="RBP43" s="205"/>
      <c r="RBQ43" s="24"/>
      <c r="RBR43" s="36"/>
      <c r="RBS43" s="24"/>
      <c r="RBT43" s="26"/>
      <c r="RBU43" s="26"/>
      <c r="RBV43" s="205"/>
      <c r="RBW43" s="205"/>
      <c r="RBX43" s="206"/>
      <c r="RBY43" s="205"/>
      <c r="RBZ43" s="24"/>
      <c r="RCC43" s="207"/>
      <c r="RCD43" s="207"/>
      <c r="RCE43" s="208"/>
      <c r="RCF43" s="80"/>
      <c r="RCG43" s="209"/>
      <c r="RCH43" s="207"/>
      <c r="RCI43" s="207"/>
      <c r="RCJ43" s="77"/>
      <c r="RCK43" s="210"/>
      <c r="RCL43" s="207"/>
      <c r="RCM43" s="207"/>
      <c r="RCN43" s="211"/>
      <c r="RCO43" s="26"/>
      <c r="RCP43" s="24"/>
      <c r="RCQ43" s="36"/>
      <c r="RCR43" s="24"/>
      <c r="RCS43" s="26"/>
      <c r="RCT43" s="26"/>
      <c r="RCU43" s="205"/>
      <c r="RCV43" s="24"/>
      <c r="RCW43" s="36"/>
      <c r="RCX43" s="24"/>
      <c r="RCY43" s="26"/>
      <c r="RCZ43" s="26"/>
      <c r="RDA43" s="205"/>
      <c r="RDB43" s="205"/>
      <c r="RDC43" s="206"/>
      <c r="RDD43" s="205"/>
      <c r="RDE43" s="24"/>
      <c r="RDH43" s="207"/>
      <c r="RDI43" s="207"/>
      <c r="RDJ43" s="208"/>
      <c r="RDK43" s="80"/>
      <c r="RDL43" s="209"/>
      <c r="RDM43" s="207"/>
      <c r="RDN43" s="207"/>
      <c r="RDO43" s="77"/>
      <c r="RDP43" s="210"/>
      <c r="RDQ43" s="207"/>
      <c r="RDR43" s="207"/>
      <c r="RDS43" s="211"/>
      <c r="RDT43" s="26"/>
      <c r="RDU43" s="24"/>
      <c r="RDV43" s="36"/>
      <c r="RDW43" s="24"/>
      <c r="RDX43" s="26"/>
      <c r="RDY43" s="26"/>
      <c r="RDZ43" s="205"/>
      <c r="REA43" s="24"/>
      <c r="REB43" s="36"/>
      <c r="REC43" s="24"/>
      <c r="RED43" s="26"/>
      <c r="REE43" s="26"/>
      <c r="REF43" s="205"/>
      <c r="REG43" s="205"/>
      <c r="REH43" s="206"/>
      <c r="REI43" s="205"/>
      <c r="REJ43" s="24"/>
      <c r="REM43" s="207"/>
      <c r="REN43" s="207"/>
      <c r="REO43" s="208"/>
      <c r="REP43" s="80"/>
      <c r="REQ43" s="209"/>
      <c r="RER43" s="207"/>
      <c r="RES43" s="207"/>
      <c r="RET43" s="77"/>
      <c r="REU43" s="210"/>
      <c r="REV43" s="207"/>
      <c r="REW43" s="207"/>
      <c r="REX43" s="211"/>
      <c r="REY43" s="26"/>
      <c r="REZ43" s="24"/>
      <c r="RFA43" s="36"/>
      <c r="RFB43" s="24"/>
      <c r="RFC43" s="26"/>
      <c r="RFD43" s="26"/>
      <c r="RFE43" s="205"/>
      <c r="RFF43" s="24"/>
      <c r="RFG43" s="36"/>
      <c r="RFH43" s="24"/>
      <c r="RFI43" s="26"/>
      <c r="RFJ43" s="26"/>
      <c r="RFK43" s="205"/>
      <c r="RFL43" s="205"/>
      <c r="RFM43" s="206"/>
      <c r="RFN43" s="205"/>
      <c r="RFO43" s="24"/>
      <c r="RFR43" s="207"/>
      <c r="RFS43" s="207"/>
      <c r="RFT43" s="208"/>
      <c r="RFU43" s="80"/>
      <c r="RFV43" s="209"/>
      <c r="RFW43" s="207"/>
      <c r="RFX43" s="207"/>
      <c r="RFY43" s="77"/>
      <c r="RFZ43" s="210"/>
      <c r="RGA43" s="207"/>
      <c r="RGB43" s="207"/>
      <c r="RGC43" s="211"/>
      <c r="RGD43" s="26"/>
      <c r="RGE43" s="24"/>
      <c r="RGF43" s="36"/>
      <c r="RGG43" s="24"/>
      <c r="RGH43" s="26"/>
      <c r="RGI43" s="26"/>
      <c r="RGJ43" s="205"/>
      <c r="RGK43" s="24"/>
      <c r="RGL43" s="36"/>
      <c r="RGM43" s="24"/>
      <c r="RGN43" s="26"/>
      <c r="RGO43" s="26"/>
      <c r="RGP43" s="205"/>
      <c r="RGQ43" s="205"/>
      <c r="RGR43" s="206"/>
      <c r="RGS43" s="205"/>
      <c r="RGT43" s="24"/>
      <c r="RGW43" s="207"/>
      <c r="RGX43" s="207"/>
      <c r="RGY43" s="208"/>
      <c r="RGZ43" s="80"/>
      <c r="RHA43" s="209"/>
      <c r="RHB43" s="207"/>
      <c r="RHC43" s="207"/>
      <c r="RHD43" s="77"/>
      <c r="RHE43" s="210"/>
      <c r="RHF43" s="207"/>
      <c r="RHG43" s="207"/>
      <c r="RHH43" s="211"/>
      <c r="RHI43" s="26"/>
      <c r="RHJ43" s="24"/>
      <c r="RHK43" s="36"/>
      <c r="RHL43" s="24"/>
      <c r="RHM43" s="26"/>
      <c r="RHN43" s="26"/>
      <c r="RHO43" s="205"/>
      <c r="RHP43" s="24"/>
      <c r="RHQ43" s="36"/>
      <c r="RHR43" s="24"/>
      <c r="RHS43" s="26"/>
      <c r="RHT43" s="26"/>
      <c r="RHU43" s="205"/>
      <c r="RHV43" s="205"/>
      <c r="RHW43" s="206"/>
      <c r="RHX43" s="205"/>
      <c r="RHY43" s="24"/>
      <c r="RIB43" s="207"/>
      <c r="RIC43" s="207"/>
      <c r="RID43" s="208"/>
      <c r="RIE43" s="80"/>
      <c r="RIF43" s="209"/>
      <c r="RIG43" s="207"/>
      <c r="RIH43" s="207"/>
      <c r="RII43" s="77"/>
      <c r="RIJ43" s="210"/>
      <c r="RIK43" s="207"/>
      <c r="RIL43" s="207"/>
      <c r="RIM43" s="211"/>
      <c r="RIN43" s="26"/>
      <c r="RIO43" s="24"/>
      <c r="RIP43" s="36"/>
      <c r="RIQ43" s="24"/>
      <c r="RIR43" s="26"/>
      <c r="RIS43" s="26"/>
      <c r="RIT43" s="205"/>
      <c r="RIU43" s="24"/>
      <c r="RIV43" s="36"/>
      <c r="RIW43" s="24"/>
      <c r="RIX43" s="26"/>
      <c r="RIY43" s="26"/>
      <c r="RIZ43" s="205"/>
      <c r="RJA43" s="205"/>
      <c r="RJB43" s="206"/>
      <c r="RJC43" s="205"/>
      <c r="RJD43" s="24"/>
      <c r="RJG43" s="207"/>
      <c r="RJH43" s="207"/>
      <c r="RJI43" s="208"/>
      <c r="RJJ43" s="80"/>
      <c r="RJK43" s="209"/>
      <c r="RJL43" s="207"/>
      <c r="RJM43" s="207"/>
      <c r="RJN43" s="77"/>
      <c r="RJO43" s="210"/>
      <c r="RJP43" s="207"/>
      <c r="RJQ43" s="207"/>
      <c r="RJR43" s="211"/>
      <c r="RJS43" s="26"/>
      <c r="RJT43" s="24"/>
      <c r="RJU43" s="36"/>
      <c r="RJV43" s="24"/>
      <c r="RJW43" s="26"/>
      <c r="RJX43" s="26"/>
      <c r="RJY43" s="205"/>
      <c r="RJZ43" s="24"/>
      <c r="RKA43" s="36"/>
      <c r="RKB43" s="24"/>
      <c r="RKC43" s="26"/>
      <c r="RKD43" s="26"/>
      <c r="RKE43" s="205"/>
      <c r="RKF43" s="205"/>
      <c r="RKG43" s="206"/>
      <c r="RKH43" s="205"/>
      <c r="RKI43" s="24"/>
      <c r="RKL43" s="207"/>
      <c r="RKM43" s="207"/>
      <c r="RKN43" s="208"/>
      <c r="RKO43" s="80"/>
      <c r="RKP43" s="209"/>
      <c r="RKQ43" s="207"/>
      <c r="RKR43" s="207"/>
      <c r="RKS43" s="77"/>
      <c r="RKT43" s="210"/>
      <c r="RKU43" s="207"/>
      <c r="RKV43" s="207"/>
      <c r="RKW43" s="211"/>
      <c r="RKX43" s="26"/>
      <c r="RKY43" s="24"/>
      <c r="RKZ43" s="36"/>
      <c r="RLA43" s="24"/>
      <c r="RLB43" s="26"/>
      <c r="RLC43" s="26"/>
      <c r="RLD43" s="205"/>
      <c r="RLE43" s="24"/>
      <c r="RLF43" s="36"/>
      <c r="RLG43" s="24"/>
      <c r="RLH43" s="26"/>
      <c r="RLI43" s="26"/>
      <c r="RLJ43" s="205"/>
      <c r="RLK43" s="205"/>
      <c r="RLL43" s="206"/>
      <c r="RLM43" s="205"/>
      <c r="RLN43" s="24"/>
      <c r="RLQ43" s="207"/>
      <c r="RLR43" s="207"/>
      <c r="RLS43" s="208"/>
      <c r="RLT43" s="80"/>
      <c r="RLU43" s="209"/>
      <c r="RLV43" s="207"/>
      <c r="RLW43" s="207"/>
      <c r="RLX43" s="77"/>
      <c r="RLY43" s="210"/>
      <c r="RLZ43" s="207"/>
      <c r="RMA43" s="207"/>
      <c r="RMB43" s="211"/>
      <c r="RMC43" s="26"/>
      <c r="RMD43" s="24"/>
      <c r="RME43" s="36"/>
      <c r="RMF43" s="24"/>
      <c r="RMG43" s="26"/>
      <c r="RMH43" s="26"/>
      <c r="RMI43" s="205"/>
      <c r="RMJ43" s="24"/>
      <c r="RMK43" s="36"/>
      <c r="RML43" s="24"/>
      <c r="RMM43" s="26"/>
      <c r="RMN43" s="26"/>
      <c r="RMO43" s="205"/>
      <c r="RMP43" s="205"/>
      <c r="RMQ43" s="206"/>
      <c r="RMR43" s="205"/>
      <c r="RMS43" s="24"/>
      <c r="RMV43" s="207"/>
      <c r="RMW43" s="207"/>
      <c r="RMX43" s="208"/>
      <c r="RMY43" s="80"/>
      <c r="RMZ43" s="209"/>
      <c r="RNA43" s="207"/>
      <c r="RNB43" s="207"/>
      <c r="RNC43" s="77"/>
      <c r="RND43" s="210"/>
      <c r="RNE43" s="207"/>
      <c r="RNF43" s="207"/>
      <c r="RNG43" s="211"/>
      <c r="RNH43" s="26"/>
      <c r="RNI43" s="24"/>
      <c r="RNJ43" s="36"/>
      <c r="RNK43" s="24"/>
      <c r="RNL43" s="26"/>
      <c r="RNM43" s="26"/>
      <c r="RNN43" s="205"/>
      <c r="RNO43" s="24"/>
      <c r="RNP43" s="36"/>
      <c r="RNQ43" s="24"/>
      <c r="RNR43" s="26"/>
      <c r="RNS43" s="26"/>
      <c r="RNT43" s="205"/>
      <c r="RNU43" s="205"/>
      <c r="RNV43" s="206"/>
      <c r="RNW43" s="205"/>
      <c r="RNX43" s="24"/>
      <c r="ROA43" s="207"/>
      <c r="ROB43" s="207"/>
      <c r="ROC43" s="208"/>
      <c r="ROD43" s="80"/>
      <c r="ROE43" s="209"/>
      <c r="ROF43" s="207"/>
      <c r="ROG43" s="207"/>
      <c r="ROH43" s="77"/>
      <c r="ROI43" s="210"/>
      <c r="ROJ43" s="207"/>
      <c r="ROK43" s="207"/>
      <c r="ROL43" s="211"/>
      <c r="ROM43" s="26"/>
      <c r="RON43" s="24"/>
      <c r="ROO43" s="36"/>
      <c r="ROP43" s="24"/>
      <c r="ROQ43" s="26"/>
      <c r="ROR43" s="26"/>
      <c r="ROS43" s="205"/>
      <c r="ROT43" s="24"/>
      <c r="ROU43" s="36"/>
      <c r="ROV43" s="24"/>
      <c r="ROW43" s="26"/>
      <c r="ROX43" s="26"/>
      <c r="ROY43" s="205"/>
      <c r="ROZ43" s="205"/>
      <c r="RPA43" s="206"/>
      <c r="RPB43" s="205"/>
      <c r="RPC43" s="24"/>
      <c r="RPF43" s="207"/>
      <c r="RPG43" s="207"/>
      <c r="RPH43" s="208"/>
      <c r="RPI43" s="80"/>
      <c r="RPJ43" s="209"/>
      <c r="RPK43" s="207"/>
      <c r="RPL43" s="207"/>
      <c r="RPM43" s="77"/>
      <c r="RPN43" s="210"/>
      <c r="RPO43" s="207"/>
      <c r="RPP43" s="207"/>
      <c r="RPQ43" s="211"/>
      <c r="RPR43" s="26"/>
      <c r="RPS43" s="24"/>
      <c r="RPT43" s="36"/>
      <c r="RPU43" s="24"/>
      <c r="RPV43" s="26"/>
      <c r="RPW43" s="26"/>
      <c r="RPX43" s="205"/>
      <c r="RPY43" s="24"/>
      <c r="RPZ43" s="36"/>
      <c r="RQA43" s="24"/>
      <c r="RQB43" s="26"/>
      <c r="RQC43" s="26"/>
      <c r="RQD43" s="205"/>
      <c r="RQE43" s="205"/>
      <c r="RQF43" s="206"/>
      <c r="RQG43" s="205"/>
      <c r="RQH43" s="24"/>
      <c r="RQK43" s="207"/>
      <c r="RQL43" s="207"/>
      <c r="RQM43" s="208"/>
      <c r="RQN43" s="80"/>
      <c r="RQO43" s="209"/>
      <c r="RQP43" s="207"/>
      <c r="RQQ43" s="207"/>
      <c r="RQR43" s="77"/>
      <c r="RQS43" s="210"/>
      <c r="RQT43" s="207"/>
      <c r="RQU43" s="207"/>
      <c r="RQV43" s="211"/>
      <c r="RQW43" s="26"/>
      <c r="RQX43" s="24"/>
      <c r="RQY43" s="36"/>
      <c r="RQZ43" s="24"/>
      <c r="RRA43" s="26"/>
      <c r="RRB43" s="26"/>
      <c r="RRC43" s="205"/>
      <c r="RRD43" s="24"/>
      <c r="RRE43" s="36"/>
      <c r="RRF43" s="24"/>
      <c r="RRG43" s="26"/>
      <c r="RRH43" s="26"/>
      <c r="RRI43" s="205"/>
      <c r="RRJ43" s="205"/>
      <c r="RRK43" s="206"/>
      <c r="RRL43" s="205"/>
      <c r="RRM43" s="24"/>
      <c r="RRP43" s="207"/>
      <c r="RRQ43" s="207"/>
      <c r="RRR43" s="208"/>
      <c r="RRS43" s="80"/>
      <c r="RRT43" s="209"/>
      <c r="RRU43" s="207"/>
      <c r="RRV43" s="207"/>
      <c r="RRW43" s="77"/>
      <c r="RRX43" s="210"/>
      <c r="RRY43" s="207"/>
      <c r="RRZ43" s="207"/>
      <c r="RSA43" s="211"/>
      <c r="RSB43" s="26"/>
      <c r="RSC43" s="24"/>
      <c r="RSD43" s="36"/>
      <c r="RSE43" s="24"/>
      <c r="RSF43" s="26"/>
      <c r="RSG43" s="26"/>
      <c r="RSH43" s="205"/>
      <c r="RSI43" s="24"/>
      <c r="RSJ43" s="36"/>
      <c r="RSK43" s="24"/>
      <c r="RSL43" s="26"/>
      <c r="RSM43" s="26"/>
      <c r="RSN43" s="205"/>
      <c r="RSO43" s="205"/>
      <c r="RSP43" s="206"/>
      <c r="RSQ43" s="205"/>
      <c r="RSR43" s="24"/>
      <c r="RSU43" s="207"/>
      <c r="RSV43" s="207"/>
      <c r="RSW43" s="208"/>
      <c r="RSX43" s="80"/>
      <c r="RSY43" s="209"/>
      <c r="RSZ43" s="207"/>
      <c r="RTA43" s="207"/>
      <c r="RTB43" s="77"/>
      <c r="RTC43" s="210"/>
      <c r="RTD43" s="207"/>
      <c r="RTE43" s="207"/>
      <c r="RTF43" s="211"/>
      <c r="RTG43" s="26"/>
      <c r="RTH43" s="24"/>
      <c r="RTI43" s="36"/>
      <c r="RTJ43" s="24"/>
      <c r="RTK43" s="26"/>
      <c r="RTL43" s="26"/>
      <c r="RTM43" s="205"/>
      <c r="RTN43" s="24"/>
      <c r="RTO43" s="36"/>
      <c r="RTP43" s="24"/>
      <c r="RTQ43" s="26"/>
      <c r="RTR43" s="26"/>
      <c r="RTS43" s="205"/>
      <c r="RTT43" s="205"/>
      <c r="RTU43" s="206"/>
      <c r="RTV43" s="205"/>
      <c r="RTW43" s="24"/>
      <c r="RTZ43" s="207"/>
      <c r="RUA43" s="207"/>
      <c r="RUB43" s="208"/>
      <c r="RUC43" s="80"/>
      <c r="RUD43" s="209"/>
      <c r="RUE43" s="207"/>
      <c r="RUF43" s="207"/>
      <c r="RUG43" s="77"/>
      <c r="RUH43" s="210"/>
      <c r="RUI43" s="207"/>
      <c r="RUJ43" s="207"/>
      <c r="RUK43" s="211"/>
      <c r="RUL43" s="26"/>
      <c r="RUM43" s="24"/>
      <c r="RUN43" s="36"/>
      <c r="RUO43" s="24"/>
      <c r="RUP43" s="26"/>
      <c r="RUQ43" s="26"/>
      <c r="RUR43" s="205"/>
      <c r="RUS43" s="24"/>
      <c r="RUT43" s="36"/>
      <c r="RUU43" s="24"/>
      <c r="RUV43" s="26"/>
      <c r="RUW43" s="26"/>
      <c r="RUX43" s="205"/>
      <c r="RUY43" s="205"/>
      <c r="RUZ43" s="206"/>
      <c r="RVA43" s="205"/>
      <c r="RVB43" s="24"/>
      <c r="RVE43" s="207"/>
      <c r="RVF43" s="207"/>
      <c r="RVG43" s="208"/>
      <c r="RVH43" s="80"/>
      <c r="RVI43" s="209"/>
      <c r="RVJ43" s="207"/>
      <c r="RVK43" s="207"/>
      <c r="RVL43" s="77"/>
      <c r="RVM43" s="210"/>
      <c r="RVN43" s="207"/>
      <c r="RVO43" s="207"/>
      <c r="RVP43" s="211"/>
      <c r="RVQ43" s="26"/>
      <c r="RVR43" s="24"/>
      <c r="RVS43" s="36"/>
      <c r="RVT43" s="24"/>
      <c r="RVU43" s="26"/>
      <c r="RVV43" s="26"/>
      <c r="RVW43" s="205"/>
      <c r="RVX43" s="24"/>
      <c r="RVY43" s="36"/>
      <c r="RVZ43" s="24"/>
      <c r="RWA43" s="26"/>
      <c r="RWB43" s="26"/>
      <c r="RWC43" s="205"/>
      <c r="RWD43" s="205"/>
      <c r="RWE43" s="206"/>
      <c r="RWF43" s="205"/>
      <c r="RWG43" s="24"/>
      <c r="RWJ43" s="207"/>
      <c r="RWK43" s="207"/>
      <c r="RWL43" s="208"/>
      <c r="RWM43" s="80"/>
      <c r="RWN43" s="209"/>
      <c r="RWO43" s="207"/>
      <c r="RWP43" s="207"/>
      <c r="RWQ43" s="77"/>
      <c r="RWR43" s="210"/>
      <c r="RWS43" s="207"/>
      <c r="RWT43" s="207"/>
      <c r="RWU43" s="211"/>
      <c r="RWV43" s="26"/>
      <c r="RWW43" s="24"/>
      <c r="RWX43" s="36"/>
      <c r="RWY43" s="24"/>
      <c r="RWZ43" s="26"/>
      <c r="RXA43" s="26"/>
      <c r="RXB43" s="205"/>
      <c r="RXC43" s="24"/>
      <c r="RXD43" s="36"/>
      <c r="RXE43" s="24"/>
      <c r="RXF43" s="26"/>
      <c r="RXG43" s="26"/>
      <c r="RXH43" s="205"/>
      <c r="RXI43" s="205"/>
      <c r="RXJ43" s="206"/>
      <c r="RXK43" s="205"/>
      <c r="RXL43" s="24"/>
      <c r="RXO43" s="207"/>
      <c r="RXP43" s="207"/>
      <c r="RXQ43" s="208"/>
      <c r="RXR43" s="80"/>
      <c r="RXS43" s="209"/>
      <c r="RXT43" s="207"/>
      <c r="RXU43" s="207"/>
      <c r="RXV43" s="77"/>
      <c r="RXW43" s="210"/>
      <c r="RXX43" s="207"/>
      <c r="RXY43" s="207"/>
      <c r="RXZ43" s="211"/>
      <c r="RYA43" s="26"/>
      <c r="RYB43" s="24"/>
      <c r="RYC43" s="36"/>
      <c r="RYD43" s="24"/>
      <c r="RYE43" s="26"/>
      <c r="RYF43" s="26"/>
      <c r="RYG43" s="205"/>
      <c r="RYH43" s="24"/>
      <c r="RYI43" s="36"/>
      <c r="RYJ43" s="24"/>
      <c r="RYK43" s="26"/>
      <c r="RYL43" s="26"/>
      <c r="RYM43" s="205"/>
      <c r="RYN43" s="205"/>
      <c r="RYO43" s="206"/>
      <c r="RYP43" s="205"/>
      <c r="RYQ43" s="24"/>
      <c r="RYT43" s="207"/>
      <c r="RYU43" s="207"/>
      <c r="RYV43" s="208"/>
      <c r="RYW43" s="80"/>
      <c r="RYX43" s="209"/>
      <c r="RYY43" s="207"/>
      <c r="RYZ43" s="207"/>
      <c r="RZA43" s="77"/>
      <c r="RZB43" s="210"/>
      <c r="RZC43" s="207"/>
      <c r="RZD43" s="207"/>
      <c r="RZE43" s="211"/>
      <c r="RZF43" s="26"/>
      <c r="RZG43" s="24"/>
      <c r="RZH43" s="36"/>
      <c r="RZI43" s="24"/>
      <c r="RZJ43" s="26"/>
      <c r="RZK43" s="26"/>
      <c r="RZL43" s="205"/>
      <c r="RZM43" s="24"/>
      <c r="RZN43" s="36"/>
      <c r="RZO43" s="24"/>
      <c r="RZP43" s="26"/>
      <c r="RZQ43" s="26"/>
      <c r="RZR43" s="205"/>
      <c r="RZS43" s="205"/>
      <c r="RZT43" s="206"/>
      <c r="RZU43" s="205"/>
      <c r="RZV43" s="24"/>
      <c r="RZY43" s="207"/>
      <c r="RZZ43" s="207"/>
      <c r="SAA43" s="208"/>
      <c r="SAB43" s="80"/>
      <c r="SAC43" s="209"/>
      <c r="SAD43" s="207"/>
      <c r="SAE43" s="207"/>
      <c r="SAF43" s="77"/>
      <c r="SAG43" s="210"/>
      <c r="SAH43" s="207"/>
      <c r="SAI43" s="207"/>
      <c r="SAJ43" s="211"/>
      <c r="SAK43" s="26"/>
      <c r="SAL43" s="24"/>
      <c r="SAM43" s="36"/>
      <c r="SAN43" s="24"/>
      <c r="SAO43" s="26"/>
      <c r="SAP43" s="26"/>
      <c r="SAQ43" s="205"/>
      <c r="SAR43" s="24"/>
      <c r="SAS43" s="36"/>
      <c r="SAT43" s="24"/>
      <c r="SAU43" s="26"/>
      <c r="SAV43" s="26"/>
      <c r="SAW43" s="205"/>
      <c r="SAX43" s="205"/>
      <c r="SAY43" s="206"/>
      <c r="SAZ43" s="205"/>
      <c r="SBA43" s="24"/>
      <c r="SBD43" s="207"/>
      <c r="SBE43" s="207"/>
      <c r="SBF43" s="208"/>
      <c r="SBG43" s="80"/>
      <c r="SBH43" s="209"/>
      <c r="SBI43" s="207"/>
      <c r="SBJ43" s="207"/>
      <c r="SBK43" s="77"/>
      <c r="SBL43" s="210"/>
      <c r="SBM43" s="207"/>
      <c r="SBN43" s="207"/>
      <c r="SBO43" s="211"/>
      <c r="SBP43" s="26"/>
      <c r="SBQ43" s="24"/>
      <c r="SBR43" s="36"/>
      <c r="SBS43" s="24"/>
      <c r="SBT43" s="26"/>
      <c r="SBU43" s="26"/>
      <c r="SBV43" s="205"/>
      <c r="SBW43" s="24"/>
      <c r="SBX43" s="36"/>
      <c r="SBY43" s="24"/>
      <c r="SBZ43" s="26"/>
      <c r="SCA43" s="26"/>
      <c r="SCB43" s="205"/>
      <c r="SCC43" s="205"/>
      <c r="SCD43" s="206"/>
      <c r="SCE43" s="205"/>
      <c r="SCF43" s="24"/>
      <c r="SCI43" s="207"/>
      <c r="SCJ43" s="207"/>
      <c r="SCK43" s="208"/>
      <c r="SCL43" s="80"/>
      <c r="SCM43" s="209"/>
      <c r="SCN43" s="207"/>
      <c r="SCO43" s="207"/>
      <c r="SCP43" s="77"/>
      <c r="SCQ43" s="210"/>
      <c r="SCR43" s="207"/>
      <c r="SCS43" s="207"/>
      <c r="SCT43" s="211"/>
      <c r="SCU43" s="26"/>
      <c r="SCV43" s="24"/>
      <c r="SCW43" s="36"/>
      <c r="SCX43" s="24"/>
      <c r="SCY43" s="26"/>
      <c r="SCZ43" s="26"/>
      <c r="SDA43" s="205"/>
      <c r="SDB43" s="24"/>
      <c r="SDC43" s="36"/>
      <c r="SDD43" s="24"/>
      <c r="SDE43" s="26"/>
      <c r="SDF43" s="26"/>
      <c r="SDG43" s="205"/>
      <c r="SDH43" s="205"/>
      <c r="SDI43" s="206"/>
      <c r="SDJ43" s="205"/>
      <c r="SDK43" s="24"/>
      <c r="SDN43" s="207"/>
      <c r="SDO43" s="207"/>
      <c r="SDP43" s="208"/>
      <c r="SDQ43" s="80"/>
      <c r="SDR43" s="209"/>
      <c r="SDS43" s="207"/>
      <c r="SDT43" s="207"/>
      <c r="SDU43" s="77"/>
      <c r="SDV43" s="210"/>
      <c r="SDW43" s="207"/>
      <c r="SDX43" s="207"/>
      <c r="SDY43" s="211"/>
      <c r="SDZ43" s="26"/>
      <c r="SEA43" s="24"/>
      <c r="SEB43" s="36"/>
      <c r="SEC43" s="24"/>
      <c r="SED43" s="26"/>
      <c r="SEE43" s="26"/>
      <c r="SEF43" s="205"/>
      <c r="SEG43" s="24"/>
      <c r="SEH43" s="36"/>
      <c r="SEI43" s="24"/>
      <c r="SEJ43" s="26"/>
      <c r="SEK43" s="26"/>
      <c r="SEL43" s="205"/>
      <c r="SEM43" s="205"/>
      <c r="SEN43" s="206"/>
      <c r="SEO43" s="205"/>
      <c r="SEP43" s="24"/>
      <c r="SES43" s="207"/>
      <c r="SET43" s="207"/>
      <c r="SEU43" s="208"/>
      <c r="SEV43" s="80"/>
      <c r="SEW43" s="209"/>
      <c r="SEX43" s="207"/>
      <c r="SEY43" s="207"/>
      <c r="SEZ43" s="77"/>
      <c r="SFA43" s="210"/>
      <c r="SFB43" s="207"/>
      <c r="SFC43" s="207"/>
      <c r="SFD43" s="211"/>
      <c r="SFE43" s="26"/>
      <c r="SFF43" s="24"/>
      <c r="SFG43" s="36"/>
      <c r="SFH43" s="24"/>
      <c r="SFI43" s="26"/>
      <c r="SFJ43" s="26"/>
      <c r="SFK43" s="205"/>
      <c r="SFL43" s="24"/>
      <c r="SFM43" s="36"/>
      <c r="SFN43" s="24"/>
      <c r="SFO43" s="26"/>
      <c r="SFP43" s="26"/>
      <c r="SFQ43" s="205"/>
      <c r="SFR43" s="205"/>
      <c r="SFS43" s="206"/>
      <c r="SFT43" s="205"/>
      <c r="SFU43" s="24"/>
      <c r="SFX43" s="207"/>
      <c r="SFY43" s="207"/>
      <c r="SFZ43" s="208"/>
      <c r="SGA43" s="80"/>
      <c r="SGB43" s="209"/>
      <c r="SGC43" s="207"/>
      <c r="SGD43" s="207"/>
      <c r="SGE43" s="77"/>
      <c r="SGF43" s="210"/>
      <c r="SGG43" s="207"/>
      <c r="SGH43" s="207"/>
      <c r="SGI43" s="211"/>
      <c r="SGJ43" s="26"/>
      <c r="SGK43" s="24"/>
      <c r="SGL43" s="36"/>
      <c r="SGM43" s="24"/>
      <c r="SGN43" s="26"/>
      <c r="SGO43" s="26"/>
      <c r="SGP43" s="205"/>
      <c r="SGQ43" s="24"/>
      <c r="SGR43" s="36"/>
      <c r="SGS43" s="24"/>
      <c r="SGT43" s="26"/>
      <c r="SGU43" s="26"/>
      <c r="SGV43" s="205"/>
      <c r="SGW43" s="205"/>
      <c r="SGX43" s="206"/>
      <c r="SGY43" s="205"/>
      <c r="SGZ43" s="24"/>
      <c r="SHC43" s="207"/>
      <c r="SHD43" s="207"/>
      <c r="SHE43" s="208"/>
      <c r="SHF43" s="80"/>
      <c r="SHG43" s="209"/>
      <c r="SHH43" s="207"/>
      <c r="SHI43" s="207"/>
      <c r="SHJ43" s="77"/>
      <c r="SHK43" s="210"/>
      <c r="SHL43" s="207"/>
      <c r="SHM43" s="207"/>
      <c r="SHN43" s="211"/>
      <c r="SHO43" s="26"/>
      <c r="SHP43" s="24"/>
      <c r="SHQ43" s="36"/>
      <c r="SHR43" s="24"/>
      <c r="SHS43" s="26"/>
      <c r="SHT43" s="26"/>
      <c r="SHU43" s="205"/>
      <c r="SHV43" s="24"/>
      <c r="SHW43" s="36"/>
      <c r="SHX43" s="24"/>
      <c r="SHY43" s="26"/>
      <c r="SHZ43" s="26"/>
      <c r="SIA43" s="205"/>
      <c r="SIB43" s="205"/>
      <c r="SIC43" s="206"/>
      <c r="SID43" s="205"/>
      <c r="SIE43" s="24"/>
      <c r="SIH43" s="207"/>
      <c r="SII43" s="207"/>
      <c r="SIJ43" s="208"/>
      <c r="SIK43" s="80"/>
      <c r="SIL43" s="209"/>
      <c r="SIM43" s="207"/>
      <c r="SIN43" s="207"/>
      <c r="SIO43" s="77"/>
      <c r="SIP43" s="210"/>
      <c r="SIQ43" s="207"/>
      <c r="SIR43" s="207"/>
      <c r="SIS43" s="211"/>
      <c r="SIT43" s="26"/>
      <c r="SIU43" s="24"/>
      <c r="SIV43" s="36"/>
      <c r="SIW43" s="24"/>
      <c r="SIX43" s="26"/>
      <c r="SIY43" s="26"/>
      <c r="SIZ43" s="205"/>
      <c r="SJA43" s="24"/>
      <c r="SJB43" s="36"/>
      <c r="SJC43" s="24"/>
      <c r="SJD43" s="26"/>
      <c r="SJE43" s="26"/>
      <c r="SJF43" s="205"/>
      <c r="SJG43" s="205"/>
      <c r="SJH43" s="206"/>
      <c r="SJI43" s="205"/>
      <c r="SJJ43" s="24"/>
      <c r="SJM43" s="207"/>
      <c r="SJN43" s="207"/>
      <c r="SJO43" s="208"/>
      <c r="SJP43" s="80"/>
      <c r="SJQ43" s="209"/>
      <c r="SJR43" s="207"/>
      <c r="SJS43" s="207"/>
      <c r="SJT43" s="77"/>
      <c r="SJU43" s="210"/>
      <c r="SJV43" s="207"/>
      <c r="SJW43" s="207"/>
      <c r="SJX43" s="211"/>
      <c r="SJY43" s="26"/>
      <c r="SJZ43" s="24"/>
      <c r="SKA43" s="36"/>
      <c r="SKB43" s="24"/>
      <c r="SKC43" s="26"/>
      <c r="SKD43" s="26"/>
      <c r="SKE43" s="205"/>
      <c r="SKF43" s="24"/>
      <c r="SKG43" s="36"/>
      <c r="SKH43" s="24"/>
      <c r="SKI43" s="26"/>
      <c r="SKJ43" s="26"/>
      <c r="SKK43" s="205"/>
      <c r="SKL43" s="205"/>
      <c r="SKM43" s="206"/>
      <c r="SKN43" s="205"/>
      <c r="SKO43" s="24"/>
      <c r="SKR43" s="207"/>
      <c r="SKS43" s="207"/>
      <c r="SKT43" s="208"/>
      <c r="SKU43" s="80"/>
      <c r="SKV43" s="209"/>
      <c r="SKW43" s="207"/>
      <c r="SKX43" s="207"/>
      <c r="SKY43" s="77"/>
      <c r="SKZ43" s="210"/>
      <c r="SLA43" s="207"/>
      <c r="SLB43" s="207"/>
      <c r="SLC43" s="211"/>
      <c r="SLD43" s="26"/>
      <c r="SLE43" s="24"/>
      <c r="SLF43" s="36"/>
      <c r="SLG43" s="24"/>
      <c r="SLH43" s="26"/>
      <c r="SLI43" s="26"/>
      <c r="SLJ43" s="205"/>
      <c r="SLK43" s="24"/>
      <c r="SLL43" s="36"/>
      <c r="SLM43" s="24"/>
      <c r="SLN43" s="26"/>
      <c r="SLO43" s="26"/>
      <c r="SLP43" s="205"/>
      <c r="SLQ43" s="205"/>
      <c r="SLR43" s="206"/>
      <c r="SLS43" s="205"/>
      <c r="SLT43" s="24"/>
      <c r="SLW43" s="207"/>
      <c r="SLX43" s="207"/>
      <c r="SLY43" s="208"/>
      <c r="SLZ43" s="80"/>
      <c r="SMA43" s="209"/>
      <c r="SMB43" s="207"/>
      <c r="SMC43" s="207"/>
      <c r="SMD43" s="77"/>
      <c r="SME43" s="210"/>
      <c r="SMF43" s="207"/>
      <c r="SMG43" s="207"/>
      <c r="SMH43" s="211"/>
      <c r="SMI43" s="26"/>
      <c r="SMJ43" s="24"/>
      <c r="SMK43" s="36"/>
      <c r="SML43" s="24"/>
      <c r="SMM43" s="26"/>
      <c r="SMN43" s="26"/>
      <c r="SMO43" s="205"/>
      <c r="SMP43" s="24"/>
      <c r="SMQ43" s="36"/>
      <c r="SMR43" s="24"/>
      <c r="SMS43" s="26"/>
      <c r="SMT43" s="26"/>
      <c r="SMU43" s="205"/>
      <c r="SMV43" s="205"/>
      <c r="SMW43" s="206"/>
      <c r="SMX43" s="205"/>
      <c r="SMY43" s="24"/>
      <c r="SNB43" s="207"/>
      <c r="SNC43" s="207"/>
      <c r="SND43" s="208"/>
      <c r="SNE43" s="80"/>
      <c r="SNF43" s="209"/>
      <c r="SNG43" s="207"/>
      <c r="SNH43" s="207"/>
      <c r="SNI43" s="77"/>
      <c r="SNJ43" s="210"/>
      <c r="SNK43" s="207"/>
      <c r="SNL43" s="207"/>
      <c r="SNM43" s="211"/>
      <c r="SNN43" s="26"/>
      <c r="SNO43" s="24"/>
      <c r="SNP43" s="36"/>
      <c r="SNQ43" s="24"/>
      <c r="SNR43" s="26"/>
      <c r="SNS43" s="26"/>
      <c r="SNT43" s="205"/>
      <c r="SNU43" s="24"/>
      <c r="SNV43" s="36"/>
      <c r="SNW43" s="24"/>
      <c r="SNX43" s="26"/>
      <c r="SNY43" s="26"/>
      <c r="SNZ43" s="205"/>
      <c r="SOA43" s="205"/>
      <c r="SOB43" s="206"/>
      <c r="SOC43" s="205"/>
      <c r="SOD43" s="24"/>
      <c r="SOG43" s="207"/>
      <c r="SOH43" s="207"/>
      <c r="SOI43" s="208"/>
      <c r="SOJ43" s="80"/>
      <c r="SOK43" s="209"/>
      <c r="SOL43" s="207"/>
      <c r="SOM43" s="207"/>
      <c r="SON43" s="77"/>
      <c r="SOO43" s="210"/>
      <c r="SOP43" s="207"/>
      <c r="SOQ43" s="207"/>
      <c r="SOR43" s="211"/>
      <c r="SOS43" s="26"/>
      <c r="SOT43" s="24"/>
      <c r="SOU43" s="36"/>
      <c r="SOV43" s="24"/>
      <c r="SOW43" s="26"/>
      <c r="SOX43" s="26"/>
      <c r="SOY43" s="205"/>
      <c r="SOZ43" s="24"/>
      <c r="SPA43" s="36"/>
      <c r="SPB43" s="24"/>
      <c r="SPC43" s="26"/>
      <c r="SPD43" s="26"/>
      <c r="SPE43" s="205"/>
      <c r="SPF43" s="205"/>
      <c r="SPG43" s="206"/>
      <c r="SPH43" s="205"/>
      <c r="SPI43" s="24"/>
      <c r="SPL43" s="207"/>
      <c r="SPM43" s="207"/>
      <c r="SPN43" s="208"/>
      <c r="SPO43" s="80"/>
      <c r="SPP43" s="209"/>
      <c r="SPQ43" s="207"/>
      <c r="SPR43" s="207"/>
      <c r="SPS43" s="77"/>
      <c r="SPT43" s="210"/>
      <c r="SPU43" s="207"/>
      <c r="SPV43" s="207"/>
      <c r="SPW43" s="211"/>
      <c r="SPX43" s="26"/>
      <c r="SPY43" s="24"/>
      <c r="SPZ43" s="36"/>
      <c r="SQA43" s="24"/>
      <c r="SQB43" s="26"/>
      <c r="SQC43" s="26"/>
      <c r="SQD43" s="205"/>
      <c r="SQE43" s="24"/>
      <c r="SQF43" s="36"/>
      <c r="SQG43" s="24"/>
      <c r="SQH43" s="26"/>
      <c r="SQI43" s="26"/>
      <c r="SQJ43" s="205"/>
      <c r="SQK43" s="205"/>
      <c r="SQL43" s="206"/>
      <c r="SQM43" s="205"/>
      <c r="SQN43" s="24"/>
      <c r="SQQ43" s="207"/>
      <c r="SQR43" s="207"/>
      <c r="SQS43" s="208"/>
      <c r="SQT43" s="80"/>
      <c r="SQU43" s="209"/>
      <c r="SQV43" s="207"/>
      <c r="SQW43" s="207"/>
      <c r="SQX43" s="77"/>
      <c r="SQY43" s="210"/>
      <c r="SQZ43" s="207"/>
      <c r="SRA43" s="207"/>
      <c r="SRB43" s="211"/>
      <c r="SRC43" s="26"/>
      <c r="SRD43" s="24"/>
      <c r="SRE43" s="36"/>
      <c r="SRF43" s="24"/>
      <c r="SRG43" s="26"/>
      <c r="SRH43" s="26"/>
      <c r="SRI43" s="205"/>
      <c r="SRJ43" s="24"/>
      <c r="SRK43" s="36"/>
      <c r="SRL43" s="24"/>
      <c r="SRM43" s="26"/>
      <c r="SRN43" s="26"/>
      <c r="SRO43" s="205"/>
      <c r="SRP43" s="205"/>
      <c r="SRQ43" s="206"/>
      <c r="SRR43" s="205"/>
      <c r="SRS43" s="24"/>
      <c r="SRV43" s="207"/>
      <c r="SRW43" s="207"/>
      <c r="SRX43" s="208"/>
      <c r="SRY43" s="80"/>
      <c r="SRZ43" s="209"/>
      <c r="SSA43" s="207"/>
      <c r="SSB43" s="207"/>
      <c r="SSC43" s="77"/>
      <c r="SSD43" s="210"/>
      <c r="SSE43" s="207"/>
      <c r="SSF43" s="207"/>
      <c r="SSG43" s="211"/>
      <c r="SSH43" s="26"/>
      <c r="SSI43" s="24"/>
      <c r="SSJ43" s="36"/>
      <c r="SSK43" s="24"/>
      <c r="SSL43" s="26"/>
      <c r="SSM43" s="26"/>
      <c r="SSN43" s="205"/>
      <c r="SSO43" s="24"/>
      <c r="SSP43" s="36"/>
      <c r="SSQ43" s="24"/>
      <c r="SSR43" s="26"/>
      <c r="SSS43" s="26"/>
      <c r="SST43" s="205"/>
      <c r="SSU43" s="205"/>
      <c r="SSV43" s="206"/>
      <c r="SSW43" s="205"/>
      <c r="SSX43" s="24"/>
      <c r="STA43" s="207"/>
      <c r="STB43" s="207"/>
      <c r="STC43" s="208"/>
      <c r="STD43" s="80"/>
      <c r="STE43" s="209"/>
      <c r="STF43" s="207"/>
      <c r="STG43" s="207"/>
      <c r="STH43" s="77"/>
      <c r="STI43" s="210"/>
      <c r="STJ43" s="207"/>
      <c r="STK43" s="207"/>
      <c r="STL43" s="211"/>
      <c r="STM43" s="26"/>
      <c r="STN43" s="24"/>
      <c r="STO43" s="36"/>
      <c r="STP43" s="24"/>
      <c r="STQ43" s="26"/>
      <c r="STR43" s="26"/>
      <c r="STS43" s="205"/>
      <c r="STT43" s="24"/>
      <c r="STU43" s="36"/>
      <c r="STV43" s="24"/>
      <c r="STW43" s="26"/>
      <c r="STX43" s="26"/>
      <c r="STY43" s="205"/>
      <c r="STZ43" s="205"/>
      <c r="SUA43" s="206"/>
      <c r="SUB43" s="205"/>
      <c r="SUC43" s="24"/>
      <c r="SUF43" s="207"/>
      <c r="SUG43" s="207"/>
      <c r="SUH43" s="208"/>
      <c r="SUI43" s="80"/>
      <c r="SUJ43" s="209"/>
      <c r="SUK43" s="207"/>
      <c r="SUL43" s="207"/>
      <c r="SUM43" s="77"/>
      <c r="SUN43" s="210"/>
      <c r="SUO43" s="207"/>
      <c r="SUP43" s="207"/>
      <c r="SUQ43" s="211"/>
      <c r="SUR43" s="26"/>
      <c r="SUS43" s="24"/>
      <c r="SUT43" s="36"/>
      <c r="SUU43" s="24"/>
      <c r="SUV43" s="26"/>
      <c r="SUW43" s="26"/>
      <c r="SUX43" s="205"/>
      <c r="SUY43" s="24"/>
      <c r="SUZ43" s="36"/>
      <c r="SVA43" s="24"/>
      <c r="SVB43" s="26"/>
      <c r="SVC43" s="26"/>
      <c r="SVD43" s="205"/>
      <c r="SVE43" s="205"/>
      <c r="SVF43" s="206"/>
      <c r="SVG43" s="205"/>
      <c r="SVH43" s="24"/>
      <c r="SVK43" s="207"/>
      <c r="SVL43" s="207"/>
      <c r="SVM43" s="208"/>
      <c r="SVN43" s="80"/>
      <c r="SVO43" s="209"/>
      <c r="SVP43" s="207"/>
      <c r="SVQ43" s="207"/>
      <c r="SVR43" s="77"/>
      <c r="SVS43" s="210"/>
      <c r="SVT43" s="207"/>
      <c r="SVU43" s="207"/>
      <c r="SVV43" s="211"/>
      <c r="SVW43" s="26"/>
      <c r="SVX43" s="24"/>
      <c r="SVY43" s="36"/>
      <c r="SVZ43" s="24"/>
      <c r="SWA43" s="26"/>
      <c r="SWB43" s="26"/>
      <c r="SWC43" s="205"/>
      <c r="SWD43" s="24"/>
      <c r="SWE43" s="36"/>
      <c r="SWF43" s="24"/>
      <c r="SWG43" s="26"/>
      <c r="SWH43" s="26"/>
      <c r="SWI43" s="205"/>
      <c r="SWJ43" s="205"/>
      <c r="SWK43" s="206"/>
      <c r="SWL43" s="205"/>
      <c r="SWM43" s="24"/>
      <c r="SWP43" s="207"/>
      <c r="SWQ43" s="207"/>
      <c r="SWR43" s="208"/>
      <c r="SWS43" s="80"/>
      <c r="SWT43" s="209"/>
      <c r="SWU43" s="207"/>
      <c r="SWV43" s="207"/>
      <c r="SWW43" s="77"/>
      <c r="SWX43" s="210"/>
      <c r="SWY43" s="207"/>
      <c r="SWZ43" s="207"/>
      <c r="SXA43" s="211"/>
      <c r="SXB43" s="26"/>
      <c r="SXC43" s="24"/>
      <c r="SXD43" s="36"/>
      <c r="SXE43" s="24"/>
      <c r="SXF43" s="26"/>
      <c r="SXG43" s="26"/>
      <c r="SXH43" s="205"/>
      <c r="SXI43" s="24"/>
      <c r="SXJ43" s="36"/>
      <c r="SXK43" s="24"/>
      <c r="SXL43" s="26"/>
      <c r="SXM43" s="26"/>
      <c r="SXN43" s="205"/>
      <c r="SXO43" s="205"/>
      <c r="SXP43" s="206"/>
      <c r="SXQ43" s="205"/>
      <c r="SXR43" s="24"/>
      <c r="SXU43" s="207"/>
      <c r="SXV43" s="207"/>
      <c r="SXW43" s="208"/>
      <c r="SXX43" s="80"/>
      <c r="SXY43" s="209"/>
      <c r="SXZ43" s="207"/>
      <c r="SYA43" s="207"/>
      <c r="SYB43" s="77"/>
      <c r="SYC43" s="210"/>
      <c r="SYD43" s="207"/>
      <c r="SYE43" s="207"/>
      <c r="SYF43" s="211"/>
      <c r="SYG43" s="26"/>
      <c r="SYH43" s="24"/>
      <c r="SYI43" s="36"/>
      <c r="SYJ43" s="24"/>
      <c r="SYK43" s="26"/>
      <c r="SYL43" s="26"/>
      <c r="SYM43" s="205"/>
      <c r="SYN43" s="24"/>
      <c r="SYO43" s="36"/>
      <c r="SYP43" s="24"/>
      <c r="SYQ43" s="26"/>
      <c r="SYR43" s="26"/>
      <c r="SYS43" s="205"/>
      <c r="SYT43" s="205"/>
      <c r="SYU43" s="206"/>
      <c r="SYV43" s="205"/>
      <c r="SYW43" s="24"/>
      <c r="SYZ43" s="207"/>
      <c r="SZA43" s="207"/>
      <c r="SZB43" s="208"/>
      <c r="SZC43" s="80"/>
      <c r="SZD43" s="209"/>
      <c r="SZE43" s="207"/>
      <c r="SZF43" s="207"/>
      <c r="SZG43" s="77"/>
      <c r="SZH43" s="210"/>
      <c r="SZI43" s="207"/>
      <c r="SZJ43" s="207"/>
      <c r="SZK43" s="211"/>
      <c r="SZL43" s="26"/>
      <c r="SZM43" s="24"/>
      <c r="SZN43" s="36"/>
      <c r="SZO43" s="24"/>
      <c r="SZP43" s="26"/>
      <c r="SZQ43" s="26"/>
      <c r="SZR43" s="205"/>
      <c r="SZS43" s="24"/>
      <c r="SZT43" s="36"/>
      <c r="SZU43" s="24"/>
      <c r="SZV43" s="26"/>
      <c r="SZW43" s="26"/>
      <c r="SZX43" s="205"/>
      <c r="SZY43" s="205"/>
      <c r="SZZ43" s="206"/>
      <c r="TAA43" s="205"/>
      <c r="TAB43" s="24"/>
      <c r="TAE43" s="207"/>
      <c r="TAF43" s="207"/>
      <c r="TAG43" s="208"/>
      <c r="TAH43" s="80"/>
      <c r="TAI43" s="209"/>
      <c r="TAJ43" s="207"/>
      <c r="TAK43" s="207"/>
      <c r="TAL43" s="77"/>
      <c r="TAM43" s="210"/>
      <c r="TAN43" s="207"/>
      <c r="TAO43" s="207"/>
      <c r="TAP43" s="211"/>
      <c r="TAQ43" s="26"/>
      <c r="TAR43" s="24"/>
      <c r="TAS43" s="36"/>
      <c r="TAT43" s="24"/>
      <c r="TAU43" s="26"/>
      <c r="TAV43" s="26"/>
      <c r="TAW43" s="205"/>
      <c r="TAX43" s="24"/>
      <c r="TAY43" s="36"/>
      <c r="TAZ43" s="24"/>
      <c r="TBA43" s="26"/>
      <c r="TBB43" s="26"/>
      <c r="TBC43" s="205"/>
      <c r="TBD43" s="205"/>
      <c r="TBE43" s="206"/>
      <c r="TBF43" s="205"/>
      <c r="TBG43" s="24"/>
      <c r="TBJ43" s="207"/>
      <c r="TBK43" s="207"/>
      <c r="TBL43" s="208"/>
      <c r="TBM43" s="80"/>
      <c r="TBN43" s="209"/>
      <c r="TBO43" s="207"/>
      <c r="TBP43" s="207"/>
      <c r="TBQ43" s="77"/>
      <c r="TBR43" s="210"/>
      <c r="TBS43" s="207"/>
      <c r="TBT43" s="207"/>
      <c r="TBU43" s="211"/>
      <c r="TBV43" s="26"/>
      <c r="TBW43" s="24"/>
      <c r="TBX43" s="36"/>
      <c r="TBY43" s="24"/>
      <c r="TBZ43" s="26"/>
      <c r="TCA43" s="26"/>
      <c r="TCB43" s="205"/>
      <c r="TCC43" s="24"/>
      <c r="TCD43" s="36"/>
      <c r="TCE43" s="24"/>
      <c r="TCF43" s="26"/>
      <c r="TCG43" s="26"/>
      <c r="TCH43" s="205"/>
      <c r="TCI43" s="205"/>
      <c r="TCJ43" s="206"/>
      <c r="TCK43" s="205"/>
      <c r="TCL43" s="24"/>
      <c r="TCO43" s="207"/>
      <c r="TCP43" s="207"/>
      <c r="TCQ43" s="208"/>
      <c r="TCR43" s="80"/>
      <c r="TCS43" s="209"/>
      <c r="TCT43" s="207"/>
      <c r="TCU43" s="207"/>
      <c r="TCV43" s="77"/>
      <c r="TCW43" s="210"/>
      <c r="TCX43" s="207"/>
      <c r="TCY43" s="207"/>
      <c r="TCZ43" s="211"/>
      <c r="TDA43" s="26"/>
      <c r="TDB43" s="24"/>
      <c r="TDC43" s="36"/>
      <c r="TDD43" s="24"/>
      <c r="TDE43" s="26"/>
      <c r="TDF43" s="26"/>
      <c r="TDG43" s="205"/>
      <c r="TDH43" s="24"/>
      <c r="TDI43" s="36"/>
      <c r="TDJ43" s="24"/>
      <c r="TDK43" s="26"/>
      <c r="TDL43" s="26"/>
      <c r="TDM43" s="205"/>
      <c r="TDN43" s="205"/>
      <c r="TDO43" s="206"/>
      <c r="TDP43" s="205"/>
      <c r="TDQ43" s="24"/>
      <c r="TDT43" s="207"/>
      <c r="TDU43" s="207"/>
      <c r="TDV43" s="208"/>
      <c r="TDW43" s="80"/>
      <c r="TDX43" s="209"/>
      <c r="TDY43" s="207"/>
      <c r="TDZ43" s="207"/>
      <c r="TEA43" s="77"/>
      <c r="TEB43" s="210"/>
      <c r="TEC43" s="207"/>
      <c r="TED43" s="207"/>
      <c r="TEE43" s="211"/>
      <c r="TEF43" s="26"/>
      <c r="TEG43" s="24"/>
      <c r="TEH43" s="36"/>
      <c r="TEI43" s="24"/>
      <c r="TEJ43" s="26"/>
      <c r="TEK43" s="26"/>
      <c r="TEL43" s="205"/>
      <c r="TEM43" s="24"/>
      <c r="TEN43" s="36"/>
      <c r="TEO43" s="24"/>
      <c r="TEP43" s="26"/>
      <c r="TEQ43" s="26"/>
      <c r="TER43" s="205"/>
      <c r="TES43" s="205"/>
      <c r="TET43" s="206"/>
      <c r="TEU43" s="205"/>
      <c r="TEV43" s="24"/>
      <c r="TEY43" s="207"/>
      <c r="TEZ43" s="207"/>
      <c r="TFA43" s="208"/>
      <c r="TFB43" s="80"/>
      <c r="TFC43" s="209"/>
      <c r="TFD43" s="207"/>
      <c r="TFE43" s="207"/>
      <c r="TFF43" s="77"/>
      <c r="TFG43" s="210"/>
      <c r="TFH43" s="207"/>
      <c r="TFI43" s="207"/>
      <c r="TFJ43" s="211"/>
      <c r="TFK43" s="26"/>
      <c r="TFL43" s="24"/>
      <c r="TFM43" s="36"/>
      <c r="TFN43" s="24"/>
      <c r="TFO43" s="26"/>
      <c r="TFP43" s="26"/>
      <c r="TFQ43" s="205"/>
      <c r="TFR43" s="24"/>
      <c r="TFS43" s="36"/>
      <c r="TFT43" s="24"/>
      <c r="TFU43" s="26"/>
      <c r="TFV43" s="26"/>
      <c r="TFW43" s="205"/>
      <c r="TFX43" s="205"/>
      <c r="TFY43" s="206"/>
      <c r="TFZ43" s="205"/>
      <c r="TGA43" s="24"/>
      <c r="TGD43" s="207"/>
      <c r="TGE43" s="207"/>
      <c r="TGF43" s="208"/>
      <c r="TGG43" s="80"/>
      <c r="TGH43" s="209"/>
      <c r="TGI43" s="207"/>
      <c r="TGJ43" s="207"/>
      <c r="TGK43" s="77"/>
      <c r="TGL43" s="210"/>
      <c r="TGM43" s="207"/>
      <c r="TGN43" s="207"/>
      <c r="TGO43" s="211"/>
      <c r="TGP43" s="26"/>
      <c r="TGQ43" s="24"/>
      <c r="TGR43" s="36"/>
      <c r="TGS43" s="24"/>
      <c r="TGT43" s="26"/>
      <c r="TGU43" s="26"/>
      <c r="TGV43" s="205"/>
      <c r="TGW43" s="24"/>
      <c r="TGX43" s="36"/>
      <c r="TGY43" s="24"/>
      <c r="TGZ43" s="26"/>
      <c r="THA43" s="26"/>
      <c r="THB43" s="205"/>
      <c r="THC43" s="205"/>
      <c r="THD43" s="206"/>
      <c r="THE43" s="205"/>
      <c r="THF43" s="24"/>
      <c r="THI43" s="207"/>
      <c r="THJ43" s="207"/>
      <c r="THK43" s="208"/>
      <c r="THL43" s="80"/>
      <c r="THM43" s="209"/>
      <c r="THN43" s="207"/>
      <c r="THO43" s="207"/>
      <c r="THP43" s="77"/>
      <c r="THQ43" s="210"/>
      <c r="THR43" s="207"/>
      <c r="THS43" s="207"/>
      <c r="THT43" s="211"/>
      <c r="THU43" s="26"/>
      <c r="THV43" s="24"/>
      <c r="THW43" s="36"/>
      <c r="THX43" s="24"/>
      <c r="THY43" s="26"/>
      <c r="THZ43" s="26"/>
      <c r="TIA43" s="205"/>
      <c r="TIB43" s="24"/>
      <c r="TIC43" s="36"/>
      <c r="TID43" s="24"/>
      <c r="TIE43" s="26"/>
      <c r="TIF43" s="26"/>
      <c r="TIG43" s="205"/>
      <c r="TIH43" s="205"/>
      <c r="TII43" s="206"/>
      <c r="TIJ43" s="205"/>
      <c r="TIK43" s="24"/>
      <c r="TIN43" s="207"/>
      <c r="TIO43" s="207"/>
      <c r="TIP43" s="208"/>
      <c r="TIQ43" s="80"/>
      <c r="TIR43" s="209"/>
      <c r="TIS43" s="207"/>
      <c r="TIT43" s="207"/>
      <c r="TIU43" s="77"/>
      <c r="TIV43" s="210"/>
      <c r="TIW43" s="207"/>
      <c r="TIX43" s="207"/>
      <c r="TIY43" s="211"/>
      <c r="TIZ43" s="26"/>
      <c r="TJA43" s="24"/>
      <c r="TJB43" s="36"/>
      <c r="TJC43" s="24"/>
      <c r="TJD43" s="26"/>
      <c r="TJE43" s="26"/>
      <c r="TJF43" s="205"/>
      <c r="TJG43" s="24"/>
      <c r="TJH43" s="36"/>
      <c r="TJI43" s="24"/>
      <c r="TJJ43" s="26"/>
      <c r="TJK43" s="26"/>
      <c r="TJL43" s="205"/>
      <c r="TJM43" s="205"/>
      <c r="TJN43" s="206"/>
      <c r="TJO43" s="205"/>
      <c r="TJP43" s="24"/>
      <c r="TJS43" s="207"/>
      <c r="TJT43" s="207"/>
      <c r="TJU43" s="208"/>
      <c r="TJV43" s="80"/>
      <c r="TJW43" s="209"/>
      <c r="TJX43" s="207"/>
      <c r="TJY43" s="207"/>
      <c r="TJZ43" s="77"/>
      <c r="TKA43" s="210"/>
      <c r="TKB43" s="207"/>
      <c r="TKC43" s="207"/>
      <c r="TKD43" s="211"/>
      <c r="TKE43" s="26"/>
      <c r="TKF43" s="24"/>
      <c r="TKG43" s="36"/>
      <c r="TKH43" s="24"/>
      <c r="TKI43" s="26"/>
      <c r="TKJ43" s="26"/>
      <c r="TKK43" s="205"/>
      <c r="TKL43" s="24"/>
      <c r="TKM43" s="36"/>
      <c r="TKN43" s="24"/>
      <c r="TKO43" s="26"/>
      <c r="TKP43" s="26"/>
      <c r="TKQ43" s="205"/>
      <c r="TKR43" s="205"/>
      <c r="TKS43" s="206"/>
      <c r="TKT43" s="205"/>
      <c r="TKU43" s="24"/>
      <c r="TKX43" s="207"/>
      <c r="TKY43" s="207"/>
      <c r="TKZ43" s="208"/>
      <c r="TLA43" s="80"/>
      <c r="TLB43" s="209"/>
      <c r="TLC43" s="207"/>
      <c r="TLD43" s="207"/>
      <c r="TLE43" s="77"/>
      <c r="TLF43" s="210"/>
      <c r="TLG43" s="207"/>
      <c r="TLH43" s="207"/>
      <c r="TLI43" s="211"/>
      <c r="TLJ43" s="26"/>
      <c r="TLK43" s="24"/>
      <c r="TLL43" s="36"/>
      <c r="TLM43" s="24"/>
      <c r="TLN43" s="26"/>
      <c r="TLO43" s="26"/>
      <c r="TLP43" s="205"/>
      <c r="TLQ43" s="24"/>
      <c r="TLR43" s="36"/>
      <c r="TLS43" s="24"/>
      <c r="TLT43" s="26"/>
      <c r="TLU43" s="26"/>
      <c r="TLV43" s="205"/>
      <c r="TLW43" s="205"/>
      <c r="TLX43" s="206"/>
      <c r="TLY43" s="205"/>
      <c r="TLZ43" s="24"/>
      <c r="TMC43" s="207"/>
      <c r="TMD43" s="207"/>
      <c r="TME43" s="208"/>
      <c r="TMF43" s="80"/>
      <c r="TMG43" s="209"/>
      <c r="TMH43" s="207"/>
      <c r="TMI43" s="207"/>
      <c r="TMJ43" s="77"/>
      <c r="TMK43" s="210"/>
      <c r="TML43" s="207"/>
      <c r="TMM43" s="207"/>
      <c r="TMN43" s="211"/>
      <c r="TMO43" s="26"/>
      <c r="TMP43" s="24"/>
      <c r="TMQ43" s="36"/>
      <c r="TMR43" s="24"/>
      <c r="TMS43" s="26"/>
      <c r="TMT43" s="26"/>
      <c r="TMU43" s="205"/>
      <c r="TMV43" s="24"/>
      <c r="TMW43" s="36"/>
      <c r="TMX43" s="24"/>
      <c r="TMY43" s="26"/>
      <c r="TMZ43" s="26"/>
      <c r="TNA43" s="205"/>
      <c r="TNB43" s="205"/>
      <c r="TNC43" s="206"/>
      <c r="TND43" s="205"/>
      <c r="TNE43" s="24"/>
      <c r="TNH43" s="207"/>
      <c r="TNI43" s="207"/>
      <c r="TNJ43" s="208"/>
      <c r="TNK43" s="80"/>
      <c r="TNL43" s="209"/>
      <c r="TNM43" s="207"/>
      <c r="TNN43" s="207"/>
      <c r="TNO43" s="77"/>
      <c r="TNP43" s="210"/>
      <c r="TNQ43" s="207"/>
      <c r="TNR43" s="207"/>
      <c r="TNS43" s="211"/>
      <c r="TNT43" s="26"/>
      <c r="TNU43" s="24"/>
      <c r="TNV43" s="36"/>
      <c r="TNW43" s="24"/>
      <c r="TNX43" s="26"/>
      <c r="TNY43" s="26"/>
      <c r="TNZ43" s="205"/>
      <c r="TOA43" s="24"/>
      <c r="TOB43" s="36"/>
      <c r="TOC43" s="24"/>
      <c r="TOD43" s="26"/>
      <c r="TOE43" s="26"/>
      <c r="TOF43" s="205"/>
      <c r="TOG43" s="205"/>
      <c r="TOH43" s="206"/>
      <c r="TOI43" s="205"/>
      <c r="TOJ43" s="24"/>
      <c r="TOM43" s="207"/>
      <c r="TON43" s="207"/>
      <c r="TOO43" s="208"/>
      <c r="TOP43" s="80"/>
      <c r="TOQ43" s="209"/>
      <c r="TOR43" s="207"/>
      <c r="TOS43" s="207"/>
      <c r="TOT43" s="77"/>
      <c r="TOU43" s="210"/>
      <c r="TOV43" s="207"/>
      <c r="TOW43" s="207"/>
      <c r="TOX43" s="211"/>
      <c r="TOY43" s="26"/>
      <c r="TOZ43" s="24"/>
      <c r="TPA43" s="36"/>
      <c r="TPB43" s="24"/>
      <c r="TPC43" s="26"/>
      <c r="TPD43" s="26"/>
      <c r="TPE43" s="205"/>
      <c r="TPF43" s="24"/>
      <c r="TPG43" s="36"/>
      <c r="TPH43" s="24"/>
      <c r="TPI43" s="26"/>
      <c r="TPJ43" s="26"/>
      <c r="TPK43" s="205"/>
      <c r="TPL43" s="205"/>
      <c r="TPM43" s="206"/>
      <c r="TPN43" s="205"/>
      <c r="TPO43" s="24"/>
      <c r="TPR43" s="207"/>
      <c r="TPS43" s="207"/>
      <c r="TPT43" s="208"/>
      <c r="TPU43" s="80"/>
      <c r="TPV43" s="209"/>
      <c r="TPW43" s="207"/>
      <c r="TPX43" s="207"/>
      <c r="TPY43" s="77"/>
      <c r="TPZ43" s="210"/>
      <c r="TQA43" s="207"/>
      <c r="TQB43" s="207"/>
      <c r="TQC43" s="211"/>
      <c r="TQD43" s="26"/>
      <c r="TQE43" s="24"/>
      <c r="TQF43" s="36"/>
      <c r="TQG43" s="24"/>
      <c r="TQH43" s="26"/>
      <c r="TQI43" s="26"/>
      <c r="TQJ43" s="205"/>
      <c r="TQK43" s="24"/>
      <c r="TQL43" s="36"/>
      <c r="TQM43" s="24"/>
      <c r="TQN43" s="26"/>
      <c r="TQO43" s="26"/>
      <c r="TQP43" s="205"/>
      <c r="TQQ43" s="205"/>
      <c r="TQR43" s="206"/>
      <c r="TQS43" s="205"/>
      <c r="TQT43" s="24"/>
      <c r="TQW43" s="207"/>
      <c r="TQX43" s="207"/>
      <c r="TQY43" s="208"/>
      <c r="TQZ43" s="80"/>
      <c r="TRA43" s="209"/>
      <c r="TRB43" s="207"/>
      <c r="TRC43" s="207"/>
      <c r="TRD43" s="77"/>
      <c r="TRE43" s="210"/>
      <c r="TRF43" s="207"/>
      <c r="TRG43" s="207"/>
      <c r="TRH43" s="211"/>
      <c r="TRI43" s="26"/>
      <c r="TRJ43" s="24"/>
      <c r="TRK43" s="36"/>
      <c r="TRL43" s="24"/>
      <c r="TRM43" s="26"/>
      <c r="TRN43" s="26"/>
      <c r="TRO43" s="205"/>
      <c r="TRP43" s="24"/>
      <c r="TRQ43" s="36"/>
      <c r="TRR43" s="24"/>
      <c r="TRS43" s="26"/>
      <c r="TRT43" s="26"/>
      <c r="TRU43" s="205"/>
      <c r="TRV43" s="205"/>
      <c r="TRW43" s="206"/>
      <c r="TRX43" s="205"/>
      <c r="TRY43" s="24"/>
      <c r="TSB43" s="207"/>
      <c r="TSC43" s="207"/>
      <c r="TSD43" s="208"/>
      <c r="TSE43" s="80"/>
      <c r="TSF43" s="209"/>
      <c r="TSG43" s="207"/>
      <c r="TSH43" s="207"/>
      <c r="TSI43" s="77"/>
      <c r="TSJ43" s="210"/>
      <c r="TSK43" s="207"/>
      <c r="TSL43" s="207"/>
      <c r="TSM43" s="211"/>
      <c r="TSN43" s="26"/>
      <c r="TSO43" s="24"/>
      <c r="TSP43" s="36"/>
      <c r="TSQ43" s="24"/>
      <c r="TSR43" s="26"/>
      <c r="TSS43" s="26"/>
      <c r="TST43" s="205"/>
      <c r="TSU43" s="24"/>
      <c r="TSV43" s="36"/>
      <c r="TSW43" s="24"/>
      <c r="TSX43" s="26"/>
      <c r="TSY43" s="26"/>
      <c r="TSZ43" s="205"/>
      <c r="TTA43" s="205"/>
      <c r="TTB43" s="206"/>
      <c r="TTC43" s="205"/>
      <c r="TTD43" s="24"/>
      <c r="TTG43" s="207"/>
      <c r="TTH43" s="207"/>
      <c r="TTI43" s="208"/>
      <c r="TTJ43" s="80"/>
      <c r="TTK43" s="209"/>
      <c r="TTL43" s="207"/>
      <c r="TTM43" s="207"/>
      <c r="TTN43" s="77"/>
      <c r="TTO43" s="210"/>
      <c r="TTP43" s="207"/>
      <c r="TTQ43" s="207"/>
      <c r="TTR43" s="211"/>
      <c r="TTS43" s="26"/>
      <c r="TTT43" s="24"/>
      <c r="TTU43" s="36"/>
      <c r="TTV43" s="24"/>
      <c r="TTW43" s="26"/>
      <c r="TTX43" s="26"/>
      <c r="TTY43" s="205"/>
      <c r="TTZ43" s="24"/>
      <c r="TUA43" s="36"/>
      <c r="TUB43" s="24"/>
      <c r="TUC43" s="26"/>
      <c r="TUD43" s="26"/>
      <c r="TUE43" s="205"/>
      <c r="TUF43" s="205"/>
      <c r="TUG43" s="206"/>
      <c r="TUH43" s="205"/>
      <c r="TUI43" s="24"/>
      <c r="TUL43" s="207"/>
      <c r="TUM43" s="207"/>
      <c r="TUN43" s="208"/>
      <c r="TUO43" s="80"/>
      <c r="TUP43" s="209"/>
      <c r="TUQ43" s="207"/>
      <c r="TUR43" s="207"/>
      <c r="TUS43" s="77"/>
      <c r="TUT43" s="210"/>
      <c r="TUU43" s="207"/>
      <c r="TUV43" s="207"/>
      <c r="TUW43" s="211"/>
      <c r="TUX43" s="26"/>
      <c r="TUY43" s="24"/>
      <c r="TUZ43" s="36"/>
      <c r="TVA43" s="24"/>
      <c r="TVB43" s="26"/>
      <c r="TVC43" s="26"/>
      <c r="TVD43" s="205"/>
      <c r="TVE43" s="24"/>
      <c r="TVF43" s="36"/>
      <c r="TVG43" s="24"/>
      <c r="TVH43" s="26"/>
      <c r="TVI43" s="26"/>
      <c r="TVJ43" s="205"/>
      <c r="TVK43" s="205"/>
      <c r="TVL43" s="206"/>
      <c r="TVM43" s="205"/>
      <c r="TVN43" s="24"/>
      <c r="TVQ43" s="207"/>
      <c r="TVR43" s="207"/>
      <c r="TVS43" s="208"/>
      <c r="TVT43" s="80"/>
      <c r="TVU43" s="209"/>
      <c r="TVV43" s="207"/>
      <c r="TVW43" s="207"/>
      <c r="TVX43" s="77"/>
      <c r="TVY43" s="210"/>
      <c r="TVZ43" s="207"/>
      <c r="TWA43" s="207"/>
      <c r="TWB43" s="211"/>
      <c r="TWC43" s="26"/>
      <c r="TWD43" s="24"/>
      <c r="TWE43" s="36"/>
      <c r="TWF43" s="24"/>
      <c r="TWG43" s="26"/>
      <c r="TWH43" s="26"/>
      <c r="TWI43" s="205"/>
      <c r="TWJ43" s="24"/>
      <c r="TWK43" s="36"/>
      <c r="TWL43" s="24"/>
      <c r="TWM43" s="26"/>
      <c r="TWN43" s="26"/>
      <c r="TWO43" s="205"/>
      <c r="TWP43" s="205"/>
      <c r="TWQ43" s="206"/>
      <c r="TWR43" s="205"/>
      <c r="TWS43" s="24"/>
      <c r="TWV43" s="207"/>
      <c r="TWW43" s="207"/>
      <c r="TWX43" s="208"/>
      <c r="TWY43" s="80"/>
      <c r="TWZ43" s="209"/>
      <c r="TXA43" s="207"/>
      <c r="TXB43" s="207"/>
      <c r="TXC43" s="77"/>
      <c r="TXD43" s="210"/>
      <c r="TXE43" s="207"/>
      <c r="TXF43" s="207"/>
      <c r="TXG43" s="211"/>
      <c r="TXH43" s="26"/>
      <c r="TXI43" s="24"/>
      <c r="TXJ43" s="36"/>
      <c r="TXK43" s="24"/>
      <c r="TXL43" s="26"/>
      <c r="TXM43" s="26"/>
      <c r="TXN43" s="205"/>
      <c r="TXO43" s="24"/>
      <c r="TXP43" s="36"/>
      <c r="TXQ43" s="24"/>
      <c r="TXR43" s="26"/>
      <c r="TXS43" s="26"/>
      <c r="TXT43" s="205"/>
      <c r="TXU43" s="205"/>
      <c r="TXV43" s="206"/>
      <c r="TXW43" s="205"/>
      <c r="TXX43" s="24"/>
      <c r="TYA43" s="207"/>
      <c r="TYB43" s="207"/>
      <c r="TYC43" s="208"/>
      <c r="TYD43" s="80"/>
      <c r="TYE43" s="209"/>
      <c r="TYF43" s="207"/>
      <c r="TYG43" s="207"/>
      <c r="TYH43" s="77"/>
      <c r="TYI43" s="210"/>
      <c r="TYJ43" s="207"/>
      <c r="TYK43" s="207"/>
      <c r="TYL43" s="211"/>
      <c r="TYM43" s="26"/>
      <c r="TYN43" s="24"/>
      <c r="TYO43" s="36"/>
      <c r="TYP43" s="24"/>
      <c r="TYQ43" s="26"/>
      <c r="TYR43" s="26"/>
      <c r="TYS43" s="205"/>
      <c r="TYT43" s="24"/>
      <c r="TYU43" s="36"/>
      <c r="TYV43" s="24"/>
      <c r="TYW43" s="26"/>
      <c r="TYX43" s="26"/>
      <c r="TYY43" s="205"/>
      <c r="TYZ43" s="205"/>
      <c r="TZA43" s="206"/>
      <c r="TZB43" s="205"/>
      <c r="TZC43" s="24"/>
      <c r="TZF43" s="207"/>
      <c r="TZG43" s="207"/>
      <c r="TZH43" s="208"/>
      <c r="TZI43" s="80"/>
      <c r="TZJ43" s="209"/>
      <c r="TZK43" s="207"/>
      <c r="TZL43" s="207"/>
      <c r="TZM43" s="77"/>
      <c r="TZN43" s="210"/>
      <c r="TZO43" s="207"/>
      <c r="TZP43" s="207"/>
      <c r="TZQ43" s="211"/>
      <c r="TZR43" s="26"/>
      <c r="TZS43" s="24"/>
      <c r="TZT43" s="36"/>
      <c r="TZU43" s="24"/>
      <c r="TZV43" s="26"/>
      <c r="TZW43" s="26"/>
      <c r="TZX43" s="205"/>
      <c r="TZY43" s="24"/>
      <c r="TZZ43" s="36"/>
      <c r="UAA43" s="24"/>
      <c r="UAB43" s="26"/>
      <c r="UAC43" s="26"/>
      <c r="UAD43" s="205"/>
      <c r="UAE43" s="205"/>
      <c r="UAF43" s="206"/>
      <c r="UAG43" s="205"/>
      <c r="UAH43" s="24"/>
      <c r="UAK43" s="207"/>
      <c r="UAL43" s="207"/>
      <c r="UAM43" s="208"/>
      <c r="UAN43" s="80"/>
      <c r="UAO43" s="209"/>
      <c r="UAP43" s="207"/>
      <c r="UAQ43" s="207"/>
      <c r="UAR43" s="77"/>
      <c r="UAS43" s="210"/>
      <c r="UAT43" s="207"/>
      <c r="UAU43" s="207"/>
      <c r="UAV43" s="211"/>
      <c r="UAW43" s="26"/>
      <c r="UAX43" s="24"/>
      <c r="UAY43" s="36"/>
      <c r="UAZ43" s="24"/>
      <c r="UBA43" s="26"/>
      <c r="UBB43" s="26"/>
      <c r="UBC43" s="205"/>
      <c r="UBD43" s="24"/>
      <c r="UBE43" s="36"/>
      <c r="UBF43" s="24"/>
      <c r="UBG43" s="26"/>
      <c r="UBH43" s="26"/>
      <c r="UBI43" s="205"/>
      <c r="UBJ43" s="205"/>
      <c r="UBK43" s="206"/>
      <c r="UBL43" s="205"/>
      <c r="UBM43" s="24"/>
      <c r="UBP43" s="207"/>
      <c r="UBQ43" s="207"/>
      <c r="UBR43" s="208"/>
      <c r="UBS43" s="80"/>
      <c r="UBT43" s="209"/>
      <c r="UBU43" s="207"/>
      <c r="UBV43" s="207"/>
      <c r="UBW43" s="77"/>
      <c r="UBX43" s="210"/>
      <c r="UBY43" s="207"/>
      <c r="UBZ43" s="207"/>
      <c r="UCA43" s="211"/>
      <c r="UCB43" s="26"/>
      <c r="UCC43" s="24"/>
      <c r="UCD43" s="36"/>
      <c r="UCE43" s="24"/>
      <c r="UCF43" s="26"/>
      <c r="UCG43" s="26"/>
      <c r="UCH43" s="205"/>
      <c r="UCI43" s="24"/>
      <c r="UCJ43" s="36"/>
      <c r="UCK43" s="24"/>
      <c r="UCL43" s="26"/>
      <c r="UCM43" s="26"/>
      <c r="UCN43" s="205"/>
      <c r="UCO43" s="205"/>
      <c r="UCP43" s="206"/>
      <c r="UCQ43" s="205"/>
      <c r="UCR43" s="24"/>
      <c r="UCU43" s="207"/>
      <c r="UCV43" s="207"/>
      <c r="UCW43" s="208"/>
      <c r="UCX43" s="80"/>
      <c r="UCY43" s="209"/>
      <c r="UCZ43" s="207"/>
      <c r="UDA43" s="207"/>
      <c r="UDB43" s="77"/>
      <c r="UDC43" s="210"/>
      <c r="UDD43" s="207"/>
      <c r="UDE43" s="207"/>
      <c r="UDF43" s="211"/>
      <c r="UDG43" s="26"/>
      <c r="UDH43" s="24"/>
      <c r="UDI43" s="36"/>
      <c r="UDJ43" s="24"/>
      <c r="UDK43" s="26"/>
      <c r="UDL43" s="26"/>
      <c r="UDM43" s="205"/>
      <c r="UDN43" s="24"/>
      <c r="UDO43" s="36"/>
      <c r="UDP43" s="24"/>
      <c r="UDQ43" s="26"/>
      <c r="UDR43" s="26"/>
      <c r="UDS43" s="205"/>
      <c r="UDT43" s="205"/>
      <c r="UDU43" s="206"/>
      <c r="UDV43" s="205"/>
      <c r="UDW43" s="24"/>
      <c r="UDZ43" s="207"/>
      <c r="UEA43" s="207"/>
      <c r="UEB43" s="208"/>
      <c r="UEC43" s="80"/>
      <c r="UED43" s="209"/>
      <c r="UEE43" s="207"/>
      <c r="UEF43" s="207"/>
      <c r="UEG43" s="77"/>
      <c r="UEH43" s="210"/>
      <c r="UEI43" s="207"/>
      <c r="UEJ43" s="207"/>
      <c r="UEK43" s="211"/>
      <c r="UEL43" s="26"/>
      <c r="UEM43" s="24"/>
      <c r="UEN43" s="36"/>
      <c r="UEO43" s="24"/>
      <c r="UEP43" s="26"/>
      <c r="UEQ43" s="26"/>
      <c r="UER43" s="205"/>
      <c r="UES43" s="24"/>
      <c r="UET43" s="36"/>
      <c r="UEU43" s="24"/>
      <c r="UEV43" s="26"/>
      <c r="UEW43" s="26"/>
      <c r="UEX43" s="205"/>
      <c r="UEY43" s="205"/>
      <c r="UEZ43" s="206"/>
      <c r="UFA43" s="205"/>
      <c r="UFB43" s="24"/>
      <c r="UFE43" s="207"/>
      <c r="UFF43" s="207"/>
      <c r="UFG43" s="208"/>
      <c r="UFH43" s="80"/>
      <c r="UFI43" s="209"/>
      <c r="UFJ43" s="207"/>
      <c r="UFK43" s="207"/>
      <c r="UFL43" s="77"/>
      <c r="UFM43" s="210"/>
      <c r="UFN43" s="207"/>
      <c r="UFO43" s="207"/>
      <c r="UFP43" s="211"/>
      <c r="UFQ43" s="26"/>
      <c r="UFR43" s="24"/>
      <c r="UFS43" s="36"/>
      <c r="UFT43" s="24"/>
      <c r="UFU43" s="26"/>
      <c r="UFV43" s="26"/>
      <c r="UFW43" s="205"/>
      <c r="UFX43" s="24"/>
      <c r="UFY43" s="36"/>
      <c r="UFZ43" s="24"/>
      <c r="UGA43" s="26"/>
      <c r="UGB43" s="26"/>
      <c r="UGC43" s="205"/>
      <c r="UGD43" s="205"/>
      <c r="UGE43" s="206"/>
      <c r="UGF43" s="205"/>
      <c r="UGG43" s="24"/>
      <c r="UGJ43" s="207"/>
      <c r="UGK43" s="207"/>
      <c r="UGL43" s="208"/>
      <c r="UGM43" s="80"/>
      <c r="UGN43" s="209"/>
      <c r="UGO43" s="207"/>
      <c r="UGP43" s="207"/>
      <c r="UGQ43" s="77"/>
      <c r="UGR43" s="210"/>
      <c r="UGS43" s="207"/>
      <c r="UGT43" s="207"/>
      <c r="UGU43" s="211"/>
      <c r="UGV43" s="26"/>
      <c r="UGW43" s="24"/>
      <c r="UGX43" s="36"/>
      <c r="UGY43" s="24"/>
      <c r="UGZ43" s="26"/>
      <c r="UHA43" s="26"/>
      <c r="UHB43" s="205"/>
      <c r="UHC43" s="24"/>
      <c r="UHD43" s="36"/>
      <c r="UHE43" s="24"/>
      <c r="UHF43" s="26"/>
      <c r="UHG43" s="26"/>
      <c r="UHH43" s="205"/>
      <c r="UHI43" s="205"/>
      <c r="UHJ43" s="206"/>
      <c r="UHK43" s="205"/>
      <c r="UHL43" s="24"/>
      <c r="UHO43" s="207"/>
      <c r="UHP43" s="207"/>
      <c r="UHQ43" s="208"/>
      <c r="UHR43" s="80"/>
      <c r="UHS43" s="209"/>
      <c r="UHT43" s="207"/>
      <c r="UHU43" s="207"/>
      <c r="UHV43" s="77"/>
      <c r="UHW43" s="210"/>
      <c r="UHX43" s="207"/>
      <c r="UHY43" s="207"/>
      <c r="UHZ43" s="211"/>
      <c r="UIA43" s="26"/>
      <c r="UIB43" s="24"/>
      <c r="UIC43" s="36"/>
      <c r="UID43" s="24"/>
      <c r="UIE43" s="26"/>
      <c r="UIF43" s="26"/>
      <c r="UIG43" s="205"/>
      <c r="UIH43" s="24"/>
      <c r="UII43" s="36"/>
      <c r="UIJ43" s="24"/>
      <c r="UIK43" s="26"/>
      <c r="UIL43" s="26"/>
      <c r="UIM43" s="205"/>
      <c r="UIN43" s="205"/>
      <c r="UIO43" s="206"/>
      <c r="UIP43" s="205"/>
      <c r="UIQ43" s="24"/>
      <c r="UIT43" s="207"/>
      <c r="UIU43" s="207"/>
      <c r="UIV43" s="208"/>
      <c r="UIW43" s="80"/>
      <c r="UIX43" s="209"/>
      <c r="UIY43" s="207"/>
      <c r="UIZ43" s="207"/>
      <c r="UJA43" s="77"/>
      <c r="UJB43" s="210"/>
      <c r="UJC43" s="207"/>
      <c r="UJD43" s="207"/>
      <c r="UJE43" s="211"/>
      <c r="UJF43" s="26"/>
      <c r="UJG43" s="24"/>
      <c r="UJH43" s="36"/>
      <c r="UJI43" s="24"/>
      <c r="UJJ43" s="26"/>
      <c r="UJK43" s="26"/>
      <c r="UJL43" s="205"/>
      <c r="UJM43" s="24"/>
      <c r="UJN43" s="36"/>
      <c r="UJO43" s="24"/>
      <c r="UJP43" s="26"/>
      <c r="UJQ43" s="26"/>
      <c r="UJR43" s="205"/>
      <c r="UJS43" s="205"/>
      <c r="UJT43" s="206"/>
      <c r="UJU43" s="205"/>
      <c r="UJV43" s="24"/>
      <c r="UJY43" s="207"/>
      <c r="UJZ43" s="207"/>
      <c r="UKA43" s="208"/>
      <c r="UKB43" s="80"/>
      <c r="UKC43" s="209"/>
      <c r="UKD43" s="207"/>
      <c r="UKE43" s="207"/>
      <c r="UKF43" s="77"/>
      <c r="UKG43" s="210"/>
      <c r="UKH43" s="207"/>
      <c r="UKI43" s="207"/>
      <c r="UKJ43" s="211"/>
      <c r="UKK43" s="26"/>
      <c r="UKL43" s="24"/>
      <c r="UKM43" s="36"/>
      <c r="UKN43" s="24"/>
      <c r="UKO43" s="26"/>
      <c r="UKP43" s="26"/>
      <c r="UKQ43" s="205"/>
      <c r="UKR43" s="24"/>
      <c r="UKS43" s="36"/>
      <c r="UKT43" s="24"/>
      <c r="UKU43" s="26"/>
      <c r="UKV43" s="26"/>
      <c r="UKW43" s="205"/>
      <c r="UKX43" s="205"/>
      <c r="UKY43" s="206"/>
      <c r="UKZ43" s="205"/>
      <c r="ULA43" s="24"/>
      <c r="ULD43" s="207"/>
      <c r="ULE43" s="207"/>
      <c r="ULF43" s="208"/>
      <c r="ULG43" s="80"/>
      <c r="ULH43" s="209"/>
      <c r="ULI43" s="207"/>
      <c r="ULJ43" s="207"/>
      <c r="ULK43" s="77"/>
      <c r="ULL43" s="210"/>
      <c r="ULM43" s="207"/>
      <c r="ULN43" s="207"/>
      <c r="ULO43" s="211"/>
      <c r="ULP43" s="26"/>
      <c r="ULQ43" s="24"/>
      <c r="ULR43" s="36"/>
      <c r="ULS43" s="24"/>
      <c r="ULT43" s="26"/>
      <c r="ULU43" s="26"/>
      <c r="ULV43" s="205"/>
      <c r="ULW43" s="24"/>
      <c r="ULX43" s="36"/>
      <c r="ULY43" s="24"/>
      <c r="ULZ43" s="26"/>
      <c r="UMA43" s="26"/>
      <c r="UMB43" s="205"/>
      <c r="UMC43" s="205"/>
      <c r="UMD43" s="206"/>
      <c r="UME43" s="205"/>
      <c r="UMF43" s="24"/>
      <c r="UMI43" s="207"/>
      <c r="UMJ43" s="207"/>
      <c r="UMK43" s="208"/>
      <c r="UML43" s="80"/>
      <c r="UMM43" s="209"/>
      <c r="UMN43" s="207"/>
      <c r="UMO43" s="207"/>
      <c r="UMP43" s="77"/>
      <c r="UMQ43" s="210"/>
      <c r="UMR43" s="207"/>
      <c r="UMS43" s="207"/>
      <c r="UMT43" s="211"/>
      <c r="UMU43" s="26"/>
      <c r="UMV43" s="24"/>
      <c r="UMW43" s="36"/>
      <c r="UMX43" s="24"/>
      <c r="UMY43" s="26"/>
      <c r="UMZ43" s="26"/>
      <c r="UNA43" s="205"/>
      <c r="UNB43" s="24"/>
      <c r="UNC43" s="36"/>
      <c r="UND43" s="24"/>
      <c r="UNE43" s="26"/>
      <c r="UNF43" s="26"/>
      <c r="UNG43" s="205"/>
      <c r="UNH43" s="205"/>
      <c r="UNI43" s="206"/>
      <c r="UNJ43" s="205"/>
      <c r="UNK43" s="24"/>
      <c r="UNN43" s="207"/>
      <c r="UNO43" s="207"/>
      <c r="UNP43" s="208"/>
      <c r="UNQ43" s="80"/>
      <c r="UNR43" s="209"/>
      <c r="UNS43" s="207"/>
      <c r="UNT43" s="207"/>
      <c r="UNU43" s="77"/>
      <c r="UNV43" s="210"/>
      <c r="UNW43" s="207"/>
      <c r="UNX43" s="207"/>
      <c r="UNY43" s="211"/>
      <c r="UNZ43" s="26"/>
      <c r="UOA43" s="24"/>
      <c r="UOB43" s="36"/>
      <c r="UOC43" s="24"/>
      <c r="UOD43" s="26"/>
      <c r="UOE43" s="26"/>
      <c r="UOF43" s="205"/>
      <c r="UOG43" s="24"/>
      <c r="UOH43" s="36"/>
      <c r="UOI43" s="24"/>
      <c r="UOJ43" s="26"/>
      <c r="UOK43" s="26"/>
      <c r="UOL43" s="205"/>
      <c r="UOM43" s="205"/>
      <c r="UON43" s="206"/>
      <c r="UOO43" s="205"/>
      <c r="UOP43" s="24"/>
      <c r="UOS43" s="207"/>
      <c r="UOT43" s="207"/>
      <c r="UOU43" s="208"/>
      <c r="UOV43" s="80"/>
      <c r="UOW43" s="209"/>
      <c r="UOX43" s="207"/>
      <c r="UOY43" s="207"/>
      <c r="UOZ43" s="77"/>
      <c r="UPA43" s="210"/>
      <c r="UPB43" s="207"/>
      <c r="UPC43" s="207"/>
      <c r="UPD43" s="211"/>
      <c r="UPE43" s="26"/>
      <c r="UPF43" s="24"/>
      <c r="UPG43" s="36"/>
      <c r="UPH43" s="24"/>
      <c r="UPI43" s="26"/>
      <c r="UPJ43" s="26"/>
      <c r="UPK43" s="205"/>
      <c r="UPL43" s="24"/>
      <c r="UPM43" s="36"/>
      <c r="UPN43" s="24"/>
      <c r="UPO43" s="26"/>
      <c r="UPP43" s="26"/>
      <c r="UPQ43" s="205"/>
      <c r="UPR43" s="205"/>
      <c r="UPS43" s="206"/>
      <c r="UPT43" s="205"/>
      <c r="UPU43" s="24"/>
      <c r="UPX43" s="207"/>
      <c r="UPY43" s="207"/>
      <c r="UPZ43" s="208"/>
      <c r="UQA43" s="80"/>
      <c r="UQB43" s="209"/>
      <c r="UQC43" s="207"/>
      <c r="UQD43" s="207"/>
      <c r="UQE43" s="77"/>
      <c r="UQF43" s="210"/>
      <c r="UQG43" s="207"/>
      <c r="UQH43" s="207"/>
      <c r="UQI43" s="211"/>
      <c r="UQJ43" s="26"/>
      <c r="UQK43" s="24"/>
      <c r="UQL43" s="36"/>
      <c r="UQM43" s="24"/>
      <c r="UQN43" s="26"/>
      <c r="UQO43" s="26"/>
      <c r="UQP43" s="205"/>
      <c r="UQQ43" s="24"/>
      <c r="UQR43" s="36"/>
      <c r="UQS43" s="24"/>
      <c r="UQT43" s="26"/>
      <c r="UQU43" s="26"/>
      <c r="UQV43" s="205"/>
      <c r="UQW43" s="205"/>
      <c r="UQX43" s="206"/>
      <c r="UQY43" s="205"/>
      <c r="UQZ43" s="24"/>
      <c r="URC43" s="207"/>
      <c r="URD43" s="207"/>
      <c r="URE43" s="208"/>
      <c r="URF43" s="80"/>
      <c r="URG43" s="209"/>
      <c r="URH43" s="207"/>
      <c r="URI43" s="207"/>
      <c r="URJ43" s="77"/>
      <c r="URK43" s="210"/>
      <c r="URL43" s="207"/>
      <c r="URM43" s="207"/>
      <c r="URN43" s="211"/>
      <c r="URO43" s="26"/>
      <c r="URP43" s="24"/>
      <c r="URQ43" s="36"/>
      <c r="URR43" s="24"/>
      <c r="URS43" s="26"/>
      <c r="URT43" s="26"/>
      <c r="URU43" s="205"/>
      <c r="URV43" s="24"/>
      <c r="URW43" s="36"/>
      <c r="URX43" s="24"/>
      <c r="URY43" s="26"/>
      <c r="URZ43" s="26"/>
      <c r="USA43" s="205"/>
      <c r="USB43" s="205"/>
      <c r="USC43" s="206"/>
      <c r="USD43" s="205"/>
      <c r="USE43" s="24"/>
      <c r="USH43" s="207"/>
      <c r="USI43" s="207"/>
      <c r="USJ43" s="208"/>
      <c r="USK43" s="80"/>
      <c r="USL43" s="209"/>
      <c r="USM43" s="207"/>
      <c r="USN43" s="207"/>
      <c r="USO43" s="77"/>
      <c r="USP43" s="210"/>
      <c r="USQ43" s="207"/>
      <c r="USR43" s="207"/>
      <c r="USS43" s="211"/>
      <c r="UST43" s="26"/>
      <c r="USU43" s="24"/>
      <c r="USV43" s="36"/>
      <c r="USW43" s="24"/>
      <c r="USX43" s="26"/>
      <c r="USY43" s="26"/>
      <c r="USZ43" s="205"/>
      <c r="UTA43" s="24"/>
      <c r="UTB43" s="36"/>
      <c r="UTC43" s="24"/>
      <c r="UTD43" s="26"/>
      <c r="UTE43" s="26"/>
      <c r="UTF43" s="205"/>
      <c r="UTG43" s="205"/>
      <c r="UTH43" s="206"/>
      <c r="UTI43" s="205"/>
      <c r="UTJ43" s="24"/>
      <c r="UTM43" s="207"/>
      <c r="UTN43" s="207"/>
      <c r="UTO43" s="208"/>
      <c r="UTP43" s="80"/>
      <c r="UTQ43" s="209"/>
      <c r="UTR43" s="207"/>
      <c r="UTS43" s="207"/>
      <c r="UTT43" s="77"/>
      <c r="UTU43" s="210"/>
      <c r="UTV43" s="207"/>
      <c r="UTW43" s="207"/>
      <c r="UTX43" s="211"/>
      <c r="UTY43" s="26"/>
      <c r="UTZ43" s="24"/>
      <c r="UUA43" s="36"/>
      <c r="UUB43" s="24"/>
      <c r="UUC43" s="26"/>
      <c r="UUD43" s="26"/>
      <c r="UUE43" s="205"/>
      <c r="UUF43" s="24"/>
      <c r="UUG43" s="36"/>
      <c r="UUH43" s="24"/>
      <c r="UUI43" s="26"/>
      <c r="UUJ43" s="26"/>
      <c r="UUK43" s="205"/>
      <c r="UUL43" s="205"/>
      <c r="UUM43" s="206"/>
      <c r="UUN43" s="205"/>
      <c r="UUO43" s="24"/>
      <c r="UUR43" s="207"/>
      <c r="UUS43" s="207"/>
      <c r="UUT43" s="208"/>
      <c r="UUU43" s="80"/>
      <c r="UUV43" s="209"/>
      <c r="UUW43" s="207"/>
      <c r="UUX43" s="207"/>
      <c r="UUY43" s="77"/>
      <c r="UUZ43" s="210"/>
      <c r="UVA43" s="207"/>
      <c r="UVB43" s="207"/>
      <c r="UVC43" s="211"/>
      <c r="UVD43" s="26"/>
      <c r="UVE43" s="24"/>
      <c r="UVF43" s="36"/>
      <c r="UVG43" s="24"/>
      <c r="UVH43" s="26"/>
      <c r="UVI43" s="26"/>
      <c r="UVJ43" s="205"/>
      <c r="UVK43" s="24"/>
      <c r="UVL43" s="36"/>
      <c r="UVM43" s="24"/>
      <c r="UVN43" s="26"/>
      <c r="UVO43" s="26"/>
      <c r="UVP43" s="205"/>
      <c r="UVQ43" s="205"/>
      <c r="UVR43" s="206"/>
      <c r="UVS43" s="205"/>
      <c r="UVT43" s="24"/>
      <c r="UVW43" s="207"/>
      <c r="UVX43" s="207"/>
      <c r="UVY43" s="208"/>
      <c r="UVZ43" s="80"/>
      <c r="UWA43" s="209"/>
      <c r="UWB43" s="207"/>
      <c r="UWC43" s="207"/>
      <c r="UWD43" s="77"/>
      <c r="UWE43" s="210"/>
      <c r="UWF43" s="207"/>
      <c r="UWG43" s="207"/>
      <c r="UWH43" s="211"/>
      <c r="UWI43" s="26"/>
      <c r="UWJ43" s="24"/>
      <c r="UWK43" s="36"/>
      <c r="UWL43" s="24"/>
      <c r="UWM43" s="26"/>
      <c r="UWN43" s="26"/>
      <c r="UWO43" s="205"/>
      <c r="UWP43" s="24"/>
      <c r="UWQ43" s="36"/>
      <c r="UWR43" s="24"/>
      <c r="UWS43" s="26"/>
      <c r="UWT43" s="26"/>
      <c r="UWU43" s="205"/>
      <c r="UWV43" s="205"/>
      <c r="UWW43" s="206"/>
      <c r="UWX43" s="205"/>
      <c r="UWY43" s="24"/>
      <c r="UXB43" s="207"/>
      <c r="UXC43" s="207"/>
      <c r="UXD43" s="208"/>
      <c r="UXE43" s="80"/>
      <c r="UXF43" s="209"/>
      <c r="UXG43" s="207"/>
      <c r="UXH43" s="207"/>
      <c r="UXI43" s="77"/>
      <c r="UXJ43" s="210"/>
      <c r="UXK43" s="207"/>
      <c r="UXL43" s="207"/>
      <c r="UXM43" s="211"/>
      <c r="UXN43" s="26"/>
      <c r="UXO43" s="24"/>
      <c r="UXP43" s="36"/>
      <c r="UXQ43" s="24"/>
      <c r="UXR43" s="26"/>
      <c r="UXS43" s="26"/>
      <c r="UXT43" s="205"/>
      <c r="UXU43" s="24"/>
      <c r="UXV43" s="36"/>
      <c r="UXW43" s="24"/>
      <c r="UXX43" s="26"/>
      <c r="UXY43" s="26"/>
      <c r="UXZ43" s="205"/>
      <c r="UYA43" s="205"/>
      <c r="UYB43" s="206"/>
      <c r="UYC43" s="205"/>
      <c r="UYD43" s="24"/>
      <c r="UYG43" s="207"/>
      <c r="UYH43" s="207"/>
      <c r="UYI43" s="208"/>
      <c r="UYJ43" s="80"/>
      <c r="UYK43" s="209"/>
      <c r="UYL43" s="207"/>
      <c r="UYM43" s="207"/>
      <c r="UYN43" s="77"/>
      <c r="UYO43" s="210"/>
      <c r="UYP43" s="207"/>
      <c r="UYQ43" s="207"/>
      <c r="UYR43" s="211"/>
      <c r="UYS43" s="26"/>
      <c r="UYT43" s="24"/>
      <c r="UYU43" s="36"/>
      <c r="UYV43" s="24"/>
      <c r="UYW43" s="26"/>
      <c r="UYX43" s="26"/>
      <c r="UYY43" s="205"/>
      <c r="UYZ43" s="24"/>
      <c r="UZA43" s="36"/>
      <c r="UZB43" s="24"/>
      <c r="UZC43" s="26"/>
      <c r="UZD43" s="26"/>
      <c r="UZE43" s="205"/>
      <c r="UZF43" s="205"/>
      <c r="UZG43" s="206"/>
      <c r="UZH43" s="205"/>
      <c r="UZI43" s="24"/>
      <c r="UZL43" s="207"/>
      <c r="UZM43" s="207"/>
      <c r="UZN43" s="208"/>
      <c r="UZO43" s="80"/>
      <c r="UZP43" s="209"/>
      <c r="UZQ43" s="207"/>
      <c r="UZR43" s="207"/>
      <c r="UZS43" s="77"/>
      <c r="UZT43" s="210"/>
      <c r="UZU43" s="207"/>
      <c r="UZV43" s="207"/>
      <c r="UZW43" s="211"/>
      <c r="UZX43" s="26"/>
      <c r="UZY43" s="24"/>
      <c r="UZZ43" s="36"/>
      <c r="VAA43" s="24"/>
      <c r="VAB43" s="26"/>
      <c r="VAC43" s="26"/>
      <c r="VAD43" s="205"/>
      <c r="VAE43" s="24"/>
      <c r="VAF43" s="36"/>
      <c r="VAG43" s="24"/>
      <c r="VAH43" s="26"/>
      <c r="VAI43" s="26"/>
      <c r="VAJ43" s="205"/>
      <c r="VAK43" s="205"/>
      <c r="VAL43" s="206"/>
      <c r="VAM43" s="205"/>
      <c r="VAN43" s="24"/>
      <c r="VAQ43" s="207"/>
      <c r="VAR43" s="207"/>
      <c r="VAS43" s="208"/>
      <c r="VAT43" s="80"/>
      <c r="VAU43" s="209"/>
      <c r="VAV43" s="207"/>
      <c r="VAW43" s="207"/>
      <c r="VAX43" s="77"/>
      <c r="VAY43" s="210"/>
      <c r="VAZ43" s="207"/>
      <c r="VBA43" s="207"/>
      <c r="VBB43" s="211"/>
      <c r="VBC43" s="26"/>
      <c r="VBD43" s="24"/>
      <c r="VBE43" s="36"/>
      <c r="VBF43" s="24"/>
      <c r="VBG43" s="26"/>
      <c r="VBH43" s="26"/>
      <c r="VBI43" s="205"/>
      <c r="VBJ43" s="24"/>
      <c r="VBK43" s="36"/>
      <c r="VBL43" s="24"/>
      <c r="VBM43" s="26"/>
      <c r="VBN43" s="26"/>
      <c r="VBO43" s="205"/>
      <c r="VBP43" s="205"/>
      <c r="VBQ43" s="206"/>
      <c r="VBR43" s="205"/>
      <c r="VBS43" s="24"/>
      <c r="VBV43" s="207"/>
      <c r="VBW43" s="207"/>
      <c r="VBX43" s="208"/>
      <c r="VBY43" s="80"/>
      <c r="VBZ43" s="209"/>
      <c r="VCA43" s="207"/>
      <c r="VCB43" s="207"/>
      <c r="VCC43" s="77"/>
      <c r="VCD43" s="210"/>
      <c r="VCE43" s="207"/>
      <c r="VCF43" s="207"/>
      <c r="VCG43" s="211"/>
      <c r="VCH43" s="26"/>
      <c r="VCI43" s="24"/>
      <c r="VCJ43" s="36"/>
      <c r="VCK43" s="24"/>
      <c r="VCL43" s="26"/>
      <c r="VCM43" s="26"/>
      <c r="VCN43" s="205"/>
      <c r="VCO43" s="24"/>
      <c r="VCP43" s="36"/>
      <c r="VCQ43" s="24"/>
      <c r="VCR43" s="26"/>
      <c r="VCS43" s="26"/>
      <c r="VCT43" s="205"/>
      <c r="VCU43" s="205"/>
      <c r="VCV43" s="206"/>
      <c r="VCW43" s="205"/>
      <c r="VCX43" s="24"/>
      <c r="VDA43" s="207"/>
      <c r="VDB43" s="207"/>
      <c r="VDC43" s="208"/>
      <c r="VDD43" s="80"/>
      <c r="VDE43" s="209"/>
      <c r="VDF43" s="207"/>
      <c r="VDG43" s="207"/>
      <c r="VDH43" s="77"/>
      <c r="VDI43" s="210"/>
      <c r="VDJ43" s="207"/>
      <c r="VDK43" s="207"/>
      <c r="VDL43" s="211"/>
      <c r="VDM43" s="26"/>
      <c r="VDN43" s="24"/>
      <c r="VDO43" s="36"/>
      <c r="VDP43" s="24"/>
      <c r="VDQ43" s="26"/>
      <c r="VDR43" s="26"/>
      <c r="VDS43" s="205"/>
      <c r="VDT43" s="24"/>
      <c r="VDU43" s="36"/>
      <c r="VDV43" s="24"/>
      <c r="VDW43" s="26"/>
      <c r="VDX43" s="26"/>
      <c r="VDY43" s="205"/>
      <c r="VDZ43" s="205"/>
      <c r="VEA43" s="206"/>
      <c r="VEB43" s="205"/>
      <c r="VEC43" s="24"/>
      <c r="VEF43" s="207"/>
      <c r="VEG43" s="207"/>
      <c r="VEH43" s="208"/>
      <c r="VEI43" s="80"/>
      <c r="VEJ43" s="209"/>
      <c r="VEK43" s="207"/>
      <c r="VEL43" s="207"/>
      <c r="VEM43" s="77"/>
      <c r="VEN43" s="210"/>
      <c r="VEO43" s="207"/>
      <c r="VEP43" s="207"/>
      <c r="VEQ43" s="211"/>
      <c r="VER43" s="26"/>
      <c r="VES43" s="24"/>
      <c r="VET43" s="36"/>
      <c r="VEU43" s="24"/>
      <c r="VEV43" s="26"/>
      <c r="VEW43" s="26"/>
      <c r="VEX43" s="205"/>
      <c r="VEY43" s="24"/>
      <c r="VEZ43" s="36"/>
      <c r="VFA43" s="24"/>
      <c r="VFB43" s="26"/>
      <c r="VFC43" s="26"/>
      <c r="VFD43" s="205"/>
      <c r="VFE43" s="205"/>
      <c r="VFF43" s="206"/>
      <c r="VFG43" s="205"/>
      <c r="VFH43" s="24"/>
      <c r="VFK43" s="207"/>
      <c r="VFL43" s="207"/>
      <c r="VFM43" s="208"/>
      <c r="VFN43" s="80"/>
      <c r="VFO43" s="209"/>
      <c r="VFP43" s="207"/>
      <c r="VFQ43" s="207"/>
      <c r="VFR43" s="77"/>
      <c r="VFS43" s="210"/>
      <c r="VFT43" s="207"/>
      <c r="VFU43" s="207"/>
      <c r="VFV43" s="211"/>
      <c r="VFW43" s="26"/>
      <c r="VFX43" s="24"/>
      <c r="VFY43" s="36"/>
      <c r="VFZ43" s="24"/>
      <c r="VGA43" s="26"/>
      <c r="VGB43" s="26"/>
      <c r="VGC43" s="205"/>
      <c r="VGD43" s="24"/>
      <c r="VGE43" s="36"/>
      <c r="VGF43" s="24"/>
      <c r="VGG43" s="26"/>
      <c r="VGH43" s="26"/>
      <c r="VGI43" s="205"/>
      <c r="VGJ43" s="205"/>
      <c r="VGK43" s="206"/>
      <c r="VGL43" s="205"/>
      <c r="VGM43" s="24"/>
      <c r="VGP43" s="207"/>
      <c r="VGQ43" s="207"/>
      <c r="VGR43" s="208"/>
      <c r="VGS43" s="80"/>
      <c r="VGT43" s="209"/>
      <c r="VGU43" s="207"/>
      <c r="VGV43" s="207"/>
      <c r="VGW43" s="77"/>
      <c r="VGX43" s="210"/>
      <c r="VGY43" s="207"/>
      <c r="VGZ43" s="207"/>
      <c r="VHA43" s="211"/>
      <c r="VHB43" s="26"/>
      <c r="VHC43" s="24"/>
      <c r="VHD43" s="36"/>
      <c r="VHE43" s="24"/>
      <c r="VHF43" s="26"/>
      <c r="VHG43" s="26"/>
      <c r="VHH43" s="205"/>
      <c r="VHI43" s="24"/>
      <c r="VHJ43" s="36"/>
      <c r="VHK43" s="24"/>
      <c r="VHL43" s="26"/>
      <c r="VHM43" s="26"/>
      <c r="VHN43" s="205"/>
      <c r="VHO43" s="205"/>
      <c r="VHP43" s="206"/>
      <c r="VHQ43" s="205"/>
      <c r="VHR43" s="24"/>
      <c r="VHU43" s="207"/>
      <c r="VHV43" s="207"/>
      <c r="VHW43" s="208"/>
      <c r="VHX43" s="80"/>
      <c r="VHY43" s="209"/>
      <c r="VHZ43" s="207"/>
      <c r="VIA43" s="207"/>
      <c r="VIB43" s="77"/>
      <c r="VIC43" s="210"/>
      <c r="VID43" s="207"/>
      <c r="VIE43" s="207"/>
      <c r="VIF43" s="211"/>
      <c r="VIG43" s="26"/>
      <c r="VIH43" s="24"/>
      <c r="VII43" s="36"/>
      <c r="VIJ43" s="24"/>
      <c r="VIK43" s="26"/>
      <c r="VIL43" s="26"/>
      <c r="VIM43" s="205"/>
      <c r="VIN43" s="24"/>
      <c r="VIO43" s="36"/>
      <c r="VIP43" s="24"/>
      <c r="VIQ43" s="26"/>
      <c r="VIR43" s="26"/>
      <c r="VIS43" s="205"/>
      <c r="VIT43" s="205"/>
      <c r="VIU43" s="206"/>
      <c r="VIV43" s="205"/>
      <c r="VIW43" s="24"/>
      <c r="VIZ43" s="207"/>
      <c r="VJA43" s="207"/>
      <c r="VJB43" s="208"/>
      <c r="VJC43" s="80"/>
      <c r="VJD43" s="209"/>
      <c r="VJE43" s="207"/>
      <c r="VJF43" s="207"/>
      <c r="VJG43" s="77"/>
      <c r="VJH43" s="210"/>
      <c r="VJI43" s="207"/>
      <c r="VJJ43" s="207"/>
      <c r="VJK43" s="211"/>
      <c r="VJL43" s="26"/>
      <c r="VJM43" s="24"/>
      <c r="VJN43" s="36"/>
      <c r="VJO43" s="24"/>
      <c r="VJP43" s="26"/>
      <c r="VJQ43" s="26"/>
      <c r="VJR43" s="205"/>
      <c r="VJS43" s="24"/>
      <c r="VJT43" s="36"/>
      <c r="VJU43" s="24"/>
      <c r="VJV43" s="26"/>
      <c r="VJW43" s="26"/>
      <c r="VJX43" s="205"/>
      <c r="VJY43" s="205"/>
      <c r="VJZ43" s="206"/>
      <c r="VKA43" s="205"/>
      <c r="VKB43" s="24"/>
      <c r="VKE43" s="207"/>
      <c r="VKF43" s="207"/>
      <c r="VKG43" s="208"/>
      <c r="VKH43" s="80"/>
      <c r="VKI43" s="209"/>
      <c r="VKJ43" s="207"/>
      <c r="VKK43" s="207"/>
      <c r="VKL43" s="77"/>
      <c r="VKM43" s="210"/>
      <c r="VKN43" s="207"/>
      <c r="VKO43" s="207"/>
      <c r="VKP43" s="211"/>
      <c r="VKQ43" s="26"/>
      <c r="VKR43" s="24"/>
      <c r="VKS43" s="36"/>
      <c r="VKT43" s="24"/>
      <c r="VKU43" s="26"/>
      <c r="VKV43" s="26"/>
      <c r="VKW43" s="205"/>
      <c r="VKX43" s="24"/>
      <c r="VKY43" s="36"/>
      <c r="VKZ43" s="24"/>
      <c r="VLA43" s="26"/>
      <c r="VLB43" s="26"/>
      <c r="VLC43" s="205"/>
      <c r="VLD43" s="205"/>
      <c r="VLE43" s="206"/>
      <c r="VLF43" s="205"/>
      <c r="VLG43" s="24"/>
      <c r="VLJ43" s="207"/>
      <c r="VLK43" s="207"/>
      <c r="VLL43" s="208"/>
      <c r="VLM43" s="80"/>
      <c r="VLN43" s="209"/>
      <c r="VLO43" s="207"/>
      <c r="VLP43" s="207"/>
      <c r="VLQ43" s="77"/>
      <c r="VLR43" s="210"/>
      <c r="VLS43" s="207"/>
      <c r="VLT43" s="207"/>
      <c r="VLU43" s="211"/>
      <c r="VLV43" s="26"/>
      <c r="VLW43" s="24"/>
      <c r="VLX43" s="36"/>
      <c r="VLY43" s="24"/>
      <c r="VLZ43" s="26"/>
      <c r="VMA43" s="26"/>
      <c r="VMB43" s="205"/>
      <c r="VMC43" s="24"/>
      <c r="VMD43" s="36"/>
      <c r="VME43" s="24"/>
      <c r="VMF43" s="26"/>
      <c r="VMG43" s="26"/>
      <c r="VMH43" s="205"/>
      <c r="VMI43" s="205"/>
      <c r="VMJ43" s="206"/>
      <c r="VMK43" s="205"/>
      <c r="VML43" s="24"/>
      <c r="VMO43" s="207"/>
      <c r="VMP43" s="207"/>
      <c r="VMQ43" s="208"/>
      <c r="VMR43" s="80"/>
      <c r="VMS43" s="209"/>
      <c r="VMT43" s="207"/>
      <c r="VMU43" s="207"/>
      <c r="VMV43" s="77"/>
      <c r="VMW43" s="210"/>
      <c r="VMX43" s="207"/>
      <c r="VMY43" s="207"/>
      <c r="VMZ43" s="211"/>
      <c r="VNA43" s="26"/>
      <c r="VNB43" s="24"/>
      <c r="VNC43" s="36"/>
      <c r="VND43" s="24"/>
      <c r="VNE43" s="26"/>
      <c r="VNF43" s="26"/>
      <c r="VNG43" s="205"/>
      <c r="VNH43" s="24"/>
      <c r="VNI43" s="36"/>
      <c r="VNJ43" s="24"/>
      <c r="VNK43" s="26"/>
      <c r="VNL43" s="26"/>
      <c r="VNM43" s="205"/>
      <c r="VNN43" s="205"/>
      <c r="VNO43" s="206"/>
      <c r="VNP43" s="205"/>
      <c r="VNQ43" s="24"/>
      <c r="VNT43" s="207"/>
      <c r="VNU43" s="207"/>
      <c r="VNV43" s="208"/>
      <c r="VNW43" s="80"/>
      <c r="VNX43" s="209"/>
      <c r="VNY43" s="207"/>
      <c r="VNZ43" s="207"/>
      <c r="VOA43" s="77"/>
      <c r="VOB43" s="210"/>
      <c r="VOC43" s="207"/>
      <c r="VOD43" s="207"/>
      <c r="VOE43" s="211"/>
      <c r="VOF43" s="26"/>
      <c r="VOG43" s="24"/>
      <c r="VOH43" s="36"/>
      <c r="VOI43" s="24"/>
      <c r="VOJ43" s="26"/>
      <c r="VOK43" s="26"/>
      <c r="VOL43" s="205"/>
      <c r="VOM43" s="24"/>
      <c r="VON43" s="36"/>
      <c r="VOO43" s="24"/>
      <c r="VOP43" s="26"/>
      <c r="VOQ43" s="26"/>
      <c r="VOR43" s="205"/>
      <c r="VOS43" s="205"/>
      <c r="VOT43" s="206"/>
      <c r="VOU43" s="205"/>
      <c r="VOV43" s="24"/>
      <c r="VOY43" s="207"/>
      <c r="VOZ43" s="207"/>
      <c r="VPA43" s="208"/>
      <c r="VPB43" s="80"/>
      <c r="VPC43" s="209"/>
      <c r="VPD43" s="207"/>
      <c r="VPE43" s="207"/>
      <c r="VPF43" s="77"/>
      <c r="VPG43" s="210"/>
      <c r="VPH43" s="207"/>
      <c r="VPI43" s="207"/>
      <c r="VPJ43" s="211"/>
      <c r="VPK43" s="26"/>
      <c r="VPL43" s="24"/>
      <c r="VPM43" s="36"/>
      <c r="VPN43" s="24"/>
      <c r="VPO43" s="26"/>
      <c r="VPP43" s="26"/>
      <c r="VPQ43" s="205"/>
      <c r="VPR43" s="24"/>
      <c r="VPS43" s="36"/>
      <c r="VPT43" s="24"/>
      <c r="VPU43" s="26"/>
      <c r="VPV43" s="26"/>
      <c r="VPW43" s="205"/>
      <c r="VPX43" s="205"/>
      <c r="VPY43" s="206"/>
      <c r="VPZ43" s="205"/>
      <c r="VQA43" s="24"/>
      <c r="VQD43" s="207"/>
      <c r="VQE43" s="207"/>
      <c r="VQF43" s="208"/>
      <c r="VQG43" s="80"/>
      <c r="VQH43" s="209"/>
      <c r="VQI43" s="207"/>
      <c r="VQJ43" s="207"/>
      <c r="VQK43" s="77"/>
      <c r="VQL43" s="210"/>
      <c r="VQM43" s="207"/>
      <c r="VQN43" s="207"/>
      <c r="VQO43" s="211"/>
      <c r="VQP43" s="26"/>
      <c r="VQQ43" s="24"/>
      <c r="VQR43" s="36"/>
      <c r="VQS43" s="24"/>
      <c r="VQT43" s="26"/>
      <c r="VQU43" s="26"/>
      <c r="VQV43" s="205"/>
      <c r="VQW43" s="24"/>
      <c r="VQX43" s="36"/>
      <c r="VQY43" s="24"/>
      <c r="VQZ43" s="26"/>
      <c r="VRA43" s="26"/>
      <c r="VRB43" s="205"/>
      <c r="VRC43" s="205"/>
      <c r="VRD43" s="206"/>
      <c r="VRE43" s="205"/>
      <c r="VRF43" s="24"/>
      <c r="VRI43" s="207"/>
      <c r="VRJ43" s="207"/>
      <c r="VRK43" s="208"/>
      <c r="VRL43" s="80"/>
      <c r="VRM43" s="209"/>
      <c r="VRN43" s="207"/>
      <c r="VRO43" s="207"/>
      <c r="VRP43" s="77"/>
      <c r="VRQ43" s="210"/>
      <c r="VRR43" s="207"/>
      <c r="VRS43" s="207"/>
      <c r="VRT43" s="211"/>
      <c r="VRU43" s="26"/>
      <c r="VRV43" s="24"/>
      <c r="VRW43" s="36"/>
      <c r="VRX43" s="24"/>
      <c r="VRY43" s="26"/>
      <c r="VRZ43" s="26"/>
      <c r="VSA43" s="205"/>
      <c r="VSB43" s="24"/>
      <c r="VSC43" s="36"/>
      <c r="VSD43" s="24"/>
      <c r="VSE43" s="26"/>
      <c r="VSF43" s="26"/>
      <c r="VSG43" s="205"/>
      <c r="VSH43" s="205"/>
      <c r="VSI43" s="206"/>
      <c r="VSJ43" s="205"/>
      <c r="VSK43" s="24"/>
      <c r="VSN43" s="207"/>
      <c r="VSO43" s="207"/>
      <c r="VSP43" s="208"/>
      <c r="VSQ43" s="80"/>
      <c r="VSR43" s="209"/>
      <c r="VSS43" s="207"/>
      <c r="VST43" s="207"/>
      <c r="VSU43" s="77"/>
      <c r="VSV43" s="210"/>
      <c r="VSW43" s="207"/>
      <c r="VSX43" s="207"/>
      <c r="VSY43" s="211"/>
      <c r="VSZ43" s="26"/>
      <c r="VTA43" s="24"/>
      <c r="VTB43" s="36"/>
      <c r="VTC43" s="24"/>
      <c r="VTD43" s="26"/>
      <c r="VTE43" s="26"/>
      <c r="VTF43" s="205"/>
      <c r="VTG43" s="24"/>
      <c r="VTH43" s="36"/>
      <c r="VTI43" s="24"/>
      <c r="VTJ43" s="26"/>
      <c r="VTK43" s="26"/>
      <c r="VTL43" s="205"/>
      <c r="VTM43" s="205"/>
      <c r="VTN43" s="206"/>
      <c r="VTO43" s="205"/>
      <c r="VTP43" s="24"/>
      <c r="VTS43" s="207"/>
      <c r="VTT43" s="207"/>
      <c r="VTU43" s="208"/>
      <c r="VTV43" s="80"/>
      <c r="VTW43" s="209"/>
      <c r="VTX43" s="207"/>
      <c r="VTY43" s="207"/>
      <c r="VTZ43" s="77"/>
      <c r="VUA43" s="210"/>
      <c r="VUB43" s="207"/>
      <c r="VUC43" s="207"/>
      <c r="VUD43" s="211"/>
      <c r="VUE43" s="26"/>
      <c r="VUF43" s="24"/>
      <c r="VUG43" s="36"/>
      <c r="VUH43" s="24"/>
      <c r="VUI43" s="26"/>
      <c r="VUJ43" s="26"/>
      <c r="VUK43" s="205"/>
      <c r="VUL43" s="24"/>
      <c r="VUM43" s="36"/>
      <c r="VUN43" s="24"/>
      <c r="VUO43" s="26"/>
      <c r="VUP43" s="26"/>
      <c r="VUQ43" s="205"/>
      <c r="VUR43" s="205"/>
      <c r="VUS43" s="206"/>
      <c r="VUT43" s="205"/>
      <c r="VUU43" s="24"/>
      <c r="VUX43" s="207"/>
      <c r="VUY43" s="207"/>
      <c r="VUZ43" s="208"/>
      <c r="VVA43" s="80"/>
      <c r="VVB43" s="209"/>
      <c r="VVC43" s="207"/>
      <c r="VVD43" s="207"/>
      <c r="VVE43" s="77"/>
      <c r="VVF43" s="210"/>
      <c r="VVG43" s="207"/>
      <c r="VVH43" s="207"/>
      <c r="VVI43" s="211"/>
      <c r="VVJ43" s="26"/>
      <c r="VVK43" s="24"/>
      <c r="VVL43" s="36"/>
      <c r="VVM43" s="24"/>
      <c r="VVN43" s="26"/>
      <c r="VVO43" s="26"/>
      <c r="VVP43" s="205"/>
      <c r="VVQ43" s="24"/>
      <c r="VVR43" s="36"/>
      <c r="VVS43" s="24"/>
      <c r="VVT43" s="26"/>
      <c r="VVU43" s="26"/>
      <c r="VVV43" s="205"/>
      <c r="VVW43" s="205"/>
      <c r="VVX43" s="206"/>
      <c r="VVY43" s="205"/>
      <c r="VVZ43" s="24"/>
      <c r="VWC43" s="207"/>
      <c r="VWD43" s="207"/>
      <c r="VWE43" s="208"/>
      <c r="VWF43" s="80"/>
      <c r="VWG43" s="209"/>
      <c r="VWH43" s="207"/>
      <c r="VWI43" s="207"/>
      <c r="VWJ43" s="77"/>
      <c r="VWK43" s="210"/>
      <c r="VWL43" s="207"/>
      <c r="VWM43" s="207"/>
      <c r="VWN43" s="211"/>
      <c r="VWO43" s="26"/>
      <c r="VWP43" s="24"/>
      <c r="VWQ43" s="36"/>
      <c r="VWR43" s="24"/>
      <c r="VWS43" s="26"/>
      <c r="VWT43" s="26"/>
      <c r="VWU43" s="205"/>
      <c r="VWV43" s="24"/>
      <c r="VWW43" s="36"/>
      <c r="VWX43" s="24"/>
      <c r="VWY43" s="26"/>
      <c r="VWZ43" s="26"/>
      <c r="VXA43" s="205"/>
      <c r="VXB43" s="205"/>
      <c r="VXC43" s="206"/>
      <c r="VXD43" s="205"/>
      <c r="VXE43" s="24"/>
      <c r="VXH43" s="207"/>
      <c r="VXI43" s="207"/>
      <c r="VXJ43" s="208"/>
      <c r="VXK43" s="80"/>
      <c r="VXL43" s="209"/>
      <c r="VXM43" s="207"/>
      <c r="VXN43" s="207"/>
      <c r="VXO43" s="77"/>
      <c r="VXP43" s="210"/>
      <c r="VXQ43" s="207"/>
      <c r="VXR43" s="207"/>
      <c r="VXS43" s="211"/>
      <c r="VXT43" s="26"/>
      <c r="VXU43" s="24"/>
      <c r="VXV43" s="36"/>
      <c r="VXW43" s="24"/>
      <c r="VXX43" s="26"/>
      <c r="VXY43" s="26"/>
      <c r="VXZ43" s="205"/>
      <c r="VYA43" s="24"/>
      <c r="VYB43" s="36"/>
      <c r="VYC43" s="24"/>
      <c r="VYD43" s="26"/>
      <c r="VYE43" s="26"/>
      <c r="VYF43" s="205"/>
      <c r="VYG43" s="205"/>
      <c r="VYH43" s="206"/>
      <c r="VYI43" s="205"/>
      <c r="VYJ43" s="24"/>
      <c r="VYM43" s="207"/>
      <c r="VYN43" s="207"/>
      <c r="VYO43" s="208"/>
      <c r="VYP43" s="80"/>
      <c r="VYQ43" s="209"/>
      <c r="VYR43" s="207"/>
      <c r="VYS43" s="207"/>
      <c r="VYT43" s="77"/>
      <c r="VYU43" s="210"/>
      <c r="VYV43" s="207"/>
      <c r="VYW43" s="207"/>
      <c r="VYX43" s="211"/>
      <c r="VYY43" s="26"/>
      <c r="VYZ43" s="24"/>
      <c r="VZA43" s="36"/>
      <c r="VZB43" s="24"/>
      <c r="VZC43" s="26"/>
      <c r="VZD43" s="26"/>
      <c r="VZE43" s="205"/>
      <c r="VZF43" s="24"/>
      <c r="VZG43" s="36"/>
      <c r="VZH43" s="24"/>
      <c r="VZI43" s="26"/>
      <c r="VZJ43" s="26"/>
      <c r="VZK43" s="205"/>
      <c r="VZL43" s="205"/>
      <c r="VZM43" s="206"/>
      <c r="VZN43" s="205"/>
      <c r="VZO43" s="24"/>
      <c r="VZR43" s="207"/>
      <c r="VZS43" s="207"/>
      <c r="VZT43" s="208"/>
      <c r="VZU43" s="80"/>
      <c r="VZV43" s="209"/>
      <c r="VZW43" s="207"/>
      <c r="VZX43" s="207"/>
      <c r="VZY43" s="77"/>
      <c r="VZZ43" s="210"/>
      <c r="WAA43" s="207"/>
      <c r="WAB43" s="207"/>
      <c r="WAC43" s="211"/>
      <c r="WAD43" s="26"/>
      <c r="WAE43" s="24"/>
      <c r="WAF43" s="36"/>
      <c r="WAG43" s="24"/>
      <c r="WAH43" s="26"/>
      <c r="WAI43" s="26"/>
      <c r="WAJ43" s="205"/>
      <c r="WAK43" s="24"/>
      <c r="WAL43" s="36"/>
      <c r="WAM43" s="24"/>
      <c r="WAN43" s="26"/>
      <c r="WAO43" s="26"/>
      <c r="WAP43" s="205"/>
      <c r="WAQ43" s="205"/>
      <c r="WAR43" s="206"/>
      <c r="WAS43" s="205"/>
      <c r="WAT43" s="24"/>
      <c r="WAW43" s="207"/>
      <c r="WAX43" s="207"/>
      <c r="WAY43" s="208"/>
      <c r="WAZ43" s="80"/>
      <c r="WBA43" s="209"/>
      <c r="WBB43" s="207"/>
      <c r="WBC43" s="207"/>
      <c r="WBD43" s="77"/>
      <c r="WBE43" s="210"/>
      <c r="WBF43" s="207"/>
      <c r="WBG43" s="207"/>
      <c r="WBH43" s="211"/>
      <c r="WBI43" s="26"/>
      <c r="WBJ43" s="24"/>
      <c r="WBK43" s="36"/>
      <c r="WBL43" s="24"/>
      <c r="WBM43" s="26"/>
      <c r="WBN43" s="26"/>
      <c r="WBO43" s="205"/>
      <c r="WBP43" s="24"/>
      <c r="WBQ43" s="36"/>
      <c r="WBR43" s="24"/>
      <c r="WBS43" s="26"/>
      <c r="WBT43" s="26"/>
      <c r="WBU43" s="205"/>
      <c r="WBV43" s="205"/>
      <c r="WBW43" s="206"/>
      <c r="WBX43" s="205"/>
      <c r="WBY43" s="24"/>
      <c r="WCB43" s="207"/>
      <c r="WCC43" s="207"/>
      <c r="WCD43" s="208"/>
      <c r="WCE43" s="80"/>
      <c r="WCF43" s="209"/>
      <c r="WCG43" s="207"/>
      <c r="WCH43" s="207"/>
      <c r="WCI43" s="77"/>
      <c r="WCJ43" s="210"/>
      <c r="WCK43" s="207"/>
      <c r="WCL43" s="207"/>
      <c r="WCM43" s="211"/>
      <c r="WCN43" s="26"/>
      <c r="WCO43" s="24"/>
      <c r="WCP43" s="36"/>
      <c r="WCQ43" s="24"/>
      <c r="WCR43" s="26"/>
      <c r="WCS43" s="26"/>
      <c r="WCT43" s="205"/>
      <c r="WCU43" s="24"/>
      <c r="WCV43" s="36"/>
      <c r="WCW43" s="24"/>
      <c r="WCX43" s="26"/>
      <c r="WCY43" s="26"/>
      <c r="WCZ43" s="205"/>
      <c r="WDA43" s="205"/>
      <c r="WDB43" s="206"/>
      <c r="WDC43" s="205"/>
      <c r="WDD43" s="24"/>
      <c r="WDG43" s="207"/>
      <c r="WDH43" s="207"/>
      <c r="WDI43" s="208"/>
      <c r="WDJ43" s="80"/>
      <c r="WDK43" s="209"/>
      <c r="WDL43" s="207"/>
      <c r="WDM43" s="207"/>
      <c r="WDN43" s="77"/>
      <c r="WDO43" s="210"/>
      <c r="WDP43" s="207"/>
      <c r="WDQ43" s="207"/>
      <c r="WDR43" s="211"/>
      <c r="WDS43" s="26"/>
      <c r="WDT43" s="24"/>
      <c r="WDU43" s="36"/>
      <c r="WDV43" s="24"/>
      <c r="WDW43" s="26"/>
      <c r="WDX43" s="26"/>
      <c r="WDY43" s="205"/>
      <c r="WDZ43" s="24"/>
      <c r="WEA43" s="36"/>
      <c r="WEB43" s="24"/>
      <c r="WEC43" s="26"/>
      <c r="WED43" s="26"/>
      <c r="WEE43" s="205"/>
      <c r="WEF43" s="205"/>
      <c r="WEG43" s="206"/>
      <c r="WEH43" s="205"/>
      <c r="WEI43" s="24"/>
      <c r="WEL43" s="207"/>
      <c r="WEM43" s="207"/>
      <c r="WEN43" s="208"/>
      <c r="WEO43" s="80"/>
      <c r="WEP43" s="209"/>
      <c r="WEQ43" s="207"/>
      <c r="WER43" s="207"/>
      <c r="WES43" s="77"/>
      <c r="WET43" s="210"/>
      <c r="WEU43" s="207"/>
      <c r="WEV43" s="207"/>
      <c r="WEW43" s="211"/>
      <c r="WEX43" s="26"/>
      <c r="WEY43" s="24"/>
      <c r="WEZ43" s="36"/>
      <c r="WFA43" s="24"/>
      <c r="WFB43" s="26"/>
      <c r="WFC43" s="26"/>
      <c r="WFD43" s="205"/>
      <c r="WFE43" s="24"/>
      <c r="WFF43" s="36"/>
      <c r="WFG43" s="24"/>
      <c r="WFH43" s="26"/>
      <c r="WFI43" s="26"/>
      <c r="WFJ43" s="205"/>
      <c r="WFK43" s="205"/>
      <c r="WFL43" s="206"/>
      <c r="WFM43" s="205"/>
      <c r="WFN43" s="24"/>
      <c r="WFQ43" s="207"/>
      <c r="WFR43" s="207"/>
      <c r="WFS43" s="208"/>
      <c r="WFT43" s="80"/>
      <c r="WFU43" s="209"/>
      <c r="WFV43" s="207"/>
      <c r="WFW43" s="207"/>
      <c r="WFX43" s="77"/>
      <c r="WFY43" s="210"/>
      <c r="WFZ43" s="207"/>
      <c r="WGA43" s="207"/>
      <c r="WGB43" s="211"/>
      <c r="WGC43" s="26"/>
      <c r="WGD43" s="24"/>
      <c r="WGE43" s="36"/>
      <c r="WGF43" s="24"/>
      <c r="WGG43" s="26"/>
      <c r="WGH43" s="26"/>
      <c r="WGI43" s="205"/>
      <c r="WGJ43" s="24"/>
      <c r="WGK43" s="36"/>
      <c r="WGL43" s="24"/>
      <c r="WGM43" s="26"/>
      <c r="WGN43" s="26"/>
      <c r="WGO43" s="205"/>
      <c r="WGP43" s="205"/>
      <c r="WGQ43" s="206"/>
      <c r="WGR43" s="205"/>
      <c r="WGS43" s="24"/>
      <c r="WGV43" s="207"/>
      <c r="WGW43" s="207"/>
      <c r="WGX43" s="208"/>
      <c r="WGY43" s="80"/>
      <c r="WGZ43" s="209"/>
      <c r="WHA43" s="207"/>
      <c r="WHB43" s="207"/>
      <c r="WHC43" s="77"/>
      <c r="WHD43" s="210"/>
      <c r="WHE43" s="207"/>
      <c r="WHF43" s="207"/>
      <c r="WHG43" s="211"/>
      <c r="WHH43" s="26"/>
      <c r="WHI43" s="24"/>
      <c r="WHJ43" s="36"/>
      <c r="WHK43" s="24"/>
      <c r="WHL43" s="26"/>
      <c r="WHM43" s="26"/>
      <c r="WHN43" s="205"/>
      <c r="WHO43" s="24"/>
      <c r="WHP43" s="36"/>
      <c r="WHQ43" s="24"/>
      <c r="WHR43" s="26"/>
      <c r="WHS43" s="26"/>
      <c r="WHT43" s="205"/>
      <c r="WHU43" s="205"/>
      <c r="WHV43" s="206"/>
      <c r="WHW43" s="205"/>
      <c r="WHX43" s="24"/>
      <c r="WIA43" s="207"/>
      <c r="WIB43" s="207"/>
      <c r="WIC43" s="208"/>
      <c r="WID43" s="80"/>
      <c r="WIE43" s="209"/>
      <c r="WIF43" s="207"/>
      <c r="WIG43" s="207"/>
      <c r="WIH43" s="77"/>
      <c r="WII43" s="210"/>
      <c r="WIJ43" s="207"/>
      <c r="WIK43" s="207"/>
      <c r="WIL43" s="211"/>
      <c r="WIM43" s="26"/>
      <c r="WIN43" s="24"/>
      <c r="WIO43" s="36"/>
      <c r="WIP43" s="24"/>
      <c r="WIQ43" s="26"/>
      <c r="WIR43" s="26"/>
      <c r="WIS43" s="205"/>
      <c r="WIT43" s="24"/>
      <c r="WIU43" s="36"/>
      <c r="WIV43" s="24"/>
      <c r="WIW43" s="26"/>
      <c r="WIX43" s="26"/>
      <c r="WIY43" s="205"/>
      <c r="WIZ43" s="205"/>
      <c r="WJA43" s="206"/>
      <c r="WJB43" s="205"/>
      <c r="WJC43" s="24"/>
      <c r="WJF43" s="207"/>
      <c r="WJG43" s="207"/>
      <c r="WJH43" s="208"/>
      <c r="WJI43" s="80"/>
      <c r="WJJ43" s="209"/>
      <c r="WJK43" s="207"/>
      <c r="WJL43" s="207"/>
      <c r="WJM43" s="77"/>
      <c r="WJN43" s="210"/>
      <c r="WJO43" s="207"/>
      <c r="WJP43" s="207"/>
      <c r="WJQ43" s="211"/>
      <c r="WJR43" s="26"/>
      <c r="WJS43" s="24"/>
      <c r="WJT43" s="36"/>
      <c r="WJU43" s="24"/>
      <c r="WJV43" s="26"/>
      <c r="WJW43" s="26"/>
      <c r="WJX43" s="205"/>
      <c r="WJY43" s="24"/>
      <c r="WJZ43" s="36"/>
      <c r="WKA43" s="24"/>
      <c r="WKB43" s="26"/>
      <c r="WKC43" s="26"/>
      <c r="WKD43" s="205"/>
      <c r="WKE43" s="205"/>
      <c r="WKF43" s="206"/>
      <c r="WKG43" s="205"/>
      <c r="WKH43" s="24"/>
      <c r="WKK43" s="207"/>
      <c r="WKL43" s="207"/>
      <c r="WKM43" s="208"/>
      <c r="WKN43" s="80"/>
      <c r="WKO43" s="209"/>
      <c r="WKP43" s="207"/>
      <c r="WKQ43" s="207"/>
      <c r="WKR43" s="77"/>
      <c r="WKS43" s="210"/>
      <c r="WKT43" s="207"/>
      <c r="WKU43" s="207"/>
      <c r="WKV43" s="211"/>
      <c r="WKW43" s="26"/>
      <c r="WKX43" s="24"/>
      <c r="WKY43" s="36"/>
      <c r="WKZ43" s="24"/>
      <c r="WLA43" s="26"/>
      <c r="WLB43" s="26"/>
      <c r="WLC43" s="205"/>
      <c r="WLD43" s="24"/>
      <c r="WLE43" s="36"/>
      <c r="WLF43" s="24"/>
      <c r="WLG43" s="26"/>
      <c r="WLH43" s="26"/>
      <c r="WLI43" s="205"/>
      <c r="WLJ43" s="205"/>
      <c r="WLK43" s="206"/>
      <c r="WLL43" s="205"/>
      <c r="WLM43" s="24"/>
      <c r="WLP43" s="207"/>
      <c r="WLQ43" s="207"/>
      <c r="WLR43" s="208"/>
      <c r="WLS43" s="80"/>
      <c r="WLT43" s="209"/>
      <c r="WLU43" s="207"/>
      <c r="WLV43" s="207"/>
      <c r="WLW43" s="77"/>
      <c r="WLX43" s="210"/>
      <c r="WLY43" s="207"/>
      <c r="WLZ43" s="207"/>
      <c r="WMA43" s="211"/>
      <c r="WMB43" s="26"/>
      <c r="WMC43" s="24"/>
      <c r="WMD43" s="36"/>
      <c r="WME43" s="24"/>
      <c r="WMF43" s="26"/>
      <c r="WMG43" s="26"/>
      <c r="WMH43" s="205"/>
      <c r="WMI43" s="24"/>
      <c r="WMJ43" s="36"/>
      <c r="WMK43" s="24"/>
      <c r="WML43" s="26"/>
      <c r="WMM43" s="26"/>
      <c r="WMN43" s="205"/>
      <c r="WMO43" s="205"/>
      <c r="WMP43" s="206"/>
      <c r="WMQ43" s="205"/>
      <c r="WMR43" s="24"/>
      <c r="WMU43" s="207"/>
      <c r="WMV43" s="207"/>
      <c r="WMW43" s="208"/>
      <c r="WMX43" s="80"/>
      <c r="WMY43" s="209"/>
      <c r="WMZ43" s="207"/>
      <c r="WNA43" s="207"/>
      <c r="WNB43" s="77"/>
      <c r="WNC43" s="210"/>
      <c r="WND43" s="207"/>
      <c r="WNE43" s="207"/>
      <c r="WNF43" s="211"/>
      <c r="WNG43" s="26"/>
      <c r="WNH43" s="24"/>
      <c r="WNI43" s="36"/>
      <c r="WNJ43" s="24"/>
      <c r="WNK43" s="26"/>
      <c r="WNL43" s="26"/>
      <c r="WNM43" s="205"/>
      <c r="WNN43" s="24"/>
      <c r="WNO43" s="36"/>
      <c r="WNP43" s="24"/>
      <c r="WNQ43" s="26"/>
      <c r="WNR43" s="26"/>
      <c r="WNS43" s="205"/>
      <c r="WNT43" s="205"/>
      <c r="WNU43" s="206"/>
      <c r="WNV43" s="205"/>
      <c r="WNW43" s="24"/>
      <c r="WNZ43" s="207"/>
      <c r="WOA43" s="207"/>
      <c r="WOB43" s="208"/>
      <c r="WOC43" s="80"/>
      <c r="WOD43" s="209"/>
      <c r="WOE43" s="207"/>
      <c r="WOF43" s="207"/>
      <c r="WOG43" s="77"/>
      <c r="WOH43" s="210"/>
      <c r="WOI43" s="207"/>
      <c r="WOJ43" s="207"/>
      <c r="WOK43" s="211"/>
      <c r="WOL43" s="26"/>
      <c r="WOM43" s="24"/>
      <c r="WON43" s="36"/>
      <c r="WOO43" s="24"/>
      <c r="WOP43" s="26"/>
      <c r="WOQ43" s="26"/>
      <c r="WOR43" s="205"/>
      <c r="WOS43" s="24"/>
      <c r="WOT43" s="36"/>
      <c r="WOU43" s="24"/>
      <c r="WOV43" s="26"/>
      <c r="WOW43" s="26"/>
      <c r="WOX43" s="205"/>
      <c r="WOY43" s="205"/>
      <c r="WOZ43" s="206"/>
      <c r="WPA43" s="205"/>
      <c r="WPB43" s="24"/>
      <c r="WPE43" s="207"/>
      <c r="WPF43" s="207"/>
      <c r="WPG43" s="208"/>
      <c r="WPH43" s="80"/>
      <c r="WPI43" s="209"/>
      <c r="WPJ43" s="207"/>
      <c r="WPK43" s="207"/>
      <c r="WPL43" s="77"/>
      <c r="WPM43" s="210"/>
      <c r="WPN43" s="207"/>
      <c r="WPO43" s="207"/>
      <c r="WPP43" s="211"/>
      <c r="WPQ43" s="26"/>
      <c r="WPR43" s="24"/>
      <c r="WPS43" s="36"/>
      <c r="WPT43" s="24"/>
      <c r="WPU43" s="26"/>
      <c r="WPV43" s="26"/>
      <c r="WPW43" s="205"/>
      <c r="WPX43" s="24"/>
      <c r="WPY43" s="36"/>
      <c r="WPZ43" s="24"/>
      <c r="WQA43" s="26"/>
      <c r="WQB43" s="26"/>
      <c r="WQC43" s="205"/>
      <c r="WQD43" s="205"/>
      <c r="WQE43" s="206"/>
      <c r="WQF43" s="205"/>
      <c r="WQG43" s="24"/>
      <c r="WQJ43" s="207"/>
      <c r="WQK43" s="207"/>
      <c r="WQL43" s="208"/>
      <c r="WQM43" s="80"/>
      <c r="WQN43" s="209"/>
      <c r="WQO43" s="207"/>
      <c r="WQP43" s="207"/>
      <c r="WQQ43" s="77"/>
      <c r="WQR43" s="210"/>
      <c r="WQS43" s="207"/>
      <c r="WQT43" s="207"/>
      <c r="WQU43" s="211"/>
      <c r="WQV43" s="26"/>
      <c r="WQW43" s="24"/>
      <c r="WQX43" s="36"/>
      <c r="WQY43" s="24"/>
      <c r="WQZ43" s="26"/>
      <c r="WRA43" s="26"/>
      <c r="WRB43" s="205"/>
      <c r="WRC43" s="24"/>
      <c r="WRD43" s="36"/>
      <c r="WRE43" s="24"/>
      <c r="WRF43" s="26"/>
      <c r="WRG43" s="26"/>
      <c r="WRH43" s="205"/>
      <c r="WRI43" s="205"/>
      <c r="WRJ43" s="206"/>
      <c r="WRK43" s="205"/>
      <c r="WRL43" s="24"/>
      <c r="WRO43" s="207"/>
      <c r="WRP43" s="207"/>
      <c r="WRQ43" s="208"/>
      <c r="WRR43" s="80"/>
      <c r="WRS43" s="209"/>
      <c r="WRT43" s="207"/>
      <c r="WRU43" s="207"/>
      <c r="WRV43" s="77"/>
      <c r="WRW43" s="210"/>
      <c r="WRX43" s="207"/>
      <c r="WRY43" s="207"/>
      <c r="WRZ43" s="211"/>
      <c r="WSA43" s="26"/>
      <c r="WSB43" s="24"/>
      <c r="WSC43" s="36"/>
      <c r="WSD43" s="24"/>
      <c r="WSE43" s="26"/>
      <c r="WSF43" s="26"/>
      <c r="WSG43" s="205"/>
      <c r="WSH43" s="24"/>
      <c r="WSI43" s="36"/>
      <c r="WSJ43" s="24"/>
      <c r="WSK43" s="26"/>
      <c r="WSL43" s="26"/>
      <c r="WSM43" s="205"/>
      <c r="WSN43" s="205"/>
      <c r="WSO43" s="206"/>
      <c r="WSP43" s="205"/>
      <c r="WSQ43" s="24"/>
      <c r="WST43" s="207"/>
      <c r="WSU43" s="207"/>
      <c r="WSV43" s="208"/>
      <c r="WSW43" s="80"/>
      <c r="WSX43" s="209"/>
      <c r="WSY43" s="207"/>
      <c r="WSZ43" s="207"/>
      <c r="WTA43" s="77"/>
      <c r="WTB43" s="210"/>
      <c r="WTC43" s="207"/>
      <c r="WTD43" s="207"/>
      <c r="WTE43" s="211"/>
      <c r="WTF43" s="26"/>
      <c r="WTG43" s="24"/>
      <c r="WTH43" s="36"/>
      <c r="WTI43" s="24"/>
      <c r="WTJ43" s="26"/>
      <c r="WTK43" s="26"/>
      <c r="WTL43" s="205"/>
      <c r="WTM43" s="24"/>
      <c r="WTN43" s="36"/>
      <c r="WTO43" s="24"/>
      <c r="WTP43" s="26"/>
      <c r="WTQ43" s="26"/>
      <c r="WTR43" s="205"/>
      <c r="WTS43" s="205"/>
      <c r="WTT43" s="206"/>
      <c r="WTU43" s="205"/>
      <c r="WTV43" s="24"/>
      <c r="WTY43" s="207"/>
      <c r="WTZ43" s="207"/>
      <c r="WUA43" s="208"/>
      <c r="WUB43" s="80"/>
      <c r="WUC43" s="209"/>
      <c r="WUD43" s="207"/>
      <c r="WUE43" s="207"/>
      <c r="WUF43" s="77"/>
      <c r="WUG43" s="210"/>
      <c r="WUH43" s="207"/>
      <c r="WUI43" s="207"/>
      <c r="WUJ43" s="211"/>
      <c r="WUK43" s="26"/>
      <c r="WUL43" s="24"/>
      <c r="WUM43" s="36"/>
      <c r="WUN43" s="24"/>
      <c r="WUO43" s="26"/>
      <c r="WUP43" s="26"/>
      <c r="WUQ43" s="205"/>
      <c r="WUR43" s="24"/>
      <c r="WUS43" s="36"/>
      <c r="WUT43" s="24"/>
      <c r="WUU43" s="26"/>
      <c r="WUV43" s="26"/>
      <c r="WUW43" s="205"/>
      <c r="WUX43" s="205"/>
      <c r="WUY43" s="206"/>
      <c r="WUZ43" s="205"/>
      <c r="WVA43" s="24"/>
      <c r="WVD43" s="207"/>
      <c r="WVE43" s="207"/>
      <c r="WVF43" s="208"/>
      <c r="WVG43" s="80"/>
      <c r="WVH43" s="209"/>
      <c r="WVI43" s="207"/>
      <c r="WVJ43" s="207"/>
      <c r="WVK43" s="77"/>
      <c r="WVL43" s="210"/>
      <c r="WVM43" s="207"/>
      <c r="WVN43" s="207"/>
      <c r="WVO43" s="211"/>
      <c r="WVP43" s="26"/>
      <c r="WVQ43" s="24"/>
      <c r="WVR43" s="36"/>
      <c r="WVS43" s="24"/>
      <c r="WVT43" s="26"/>
      <c r="WVU43" s="26"/>
      <c r="WVV43" s="205"/>
      <c r="WVW43" s="24"/>
      <c r="WVX43" s="36"/>
      <c r="WVY43" s="24"/>
      <c r="WVZ43" s="26"/>
      <c r="WWA43" s="26"/>
      <c r="WWB43" s="205"/>
      <c r="WWC43" s="205"/>
      <c r="WWD43" s="206"/>
      <c r="WWE43" s="205"/>
      <c r="WWF43" s="24"/>
      <c r="WWI43" s="207"/>
      <c r="WWJ43" s="207"/>
      <c r="WWK43" s="208"/>
      <c r="WWL43" s="80"/>
      <c r="WWM43" s="209"/>
      <c r="WWN43" s="207"/>
      <c r="WWO43" s="207"/>
      <c r="WWP43" s="77"/>
      <c r="WWQ43" s="210"/>
      <c r="WWR43" s="207"/>
      <c r="WWS43" s="207"/>
      <c r="WWT43" s="211"/>
      <c r="WWU43" s="26"/>
      <c r="WWV43" s="24"/>
      <c r="WWW43" s="36"/>
      <c r="WWX43" s="24"/>
      <c r="WWY43" s="26"/>
      <c r="WWZ43" s="26"/>
      <c r="WXA43" s="205"/>
      <c r="WXB43" s="24"/>
      <c r="WXC43" s="36"/>
      <c r="WXD43" s="24"/>
      <c r="WXE43" s="26"/>
      <c r="WXF43" s="26"/>
      <c r="WXG43" s="205"/>
      <c r="WXH43" s="205"/>
      <c r="WXI43" s="206"/>
      <c r="WXJ43" s="205"/>
      <c r="WXK43" s="24"/>
      <c r="WXN43" s="207"/>
      <c r="WXO43" s="207"/>
      <c r="WXP43" s="208"/>
      <c r="WXQ43" s="80"/>
      <c r="WXR43" s="209"/>
      <c r="WXS43" s="207"/>
      <c r="WXT43" s="207"/>
      <c r="WXU43" s="77"/>
      <c r="WXV43" s="210"/>
      <c r="WXW43" s="207"/>
      <c r="WXX43" s="207"/>
      <c r="WXY43" s="211"/>
      <c r="WXZ43" s="26"/>
      <c r="WYA43" s="24"/>
      <c r="WYB43" s="36"/>
      <c r="WYC43" s="24"/>
      <c r="WYD43" s="26"/>
      <c r="WYE43" s="26"/>
      <c r="WYF43" s="205"/>
      <c r="WYG43" s="24"/>
      <c r="WYH43" s="36"/>
      <c r="WYI43" s="24"/>
      <c r="WYJ43" s="26"/>
      <c r="WYK43" s="26"/>
      <c r="WYL43" s="205"/>
      <c r="WYM43" s="205"/>
      <c r="WYN43" s="206"/>
      <c r="WYO43" s="205"/>
      <c r="WYP43" s="24"/>
      <c r="WYS43" s="207"/>
      <c r="WYT43" s="207"/>
      <c r="WYU43" s="208"/>
      <c r="WYV43" s="80"/>
      <c r="WYW43" s="209"/>
      <c r="WYX43" s="207"/>
      <c r="WYY43" s="207"/>
      <c r="WYZ43" s="77"/>
      <c r="WZA43" s="210"/>
      <c r="WZB43" s="207"/>
      <c r="WZC43" s="207"/>
      <c r="WZD43" s="211"/>
      <c r="WZE43" s="26"/>
      <c r="WZF43" s="24"/>
      <c r="WZG43" s="36"/>
      <c r="WZH43" s="24"/>
      <c r="WZI43" s="26"/>
      <c r="WZJ43" s="26"/>
      <c r="WZK43" s="205"/>
      <c r="WZL43" s="24"/>
      <c r="WZM43" s="36"/>
      <c r="WZN43" s="24"/>
      <c r="WZO43" s="26"/>
      <c r="WZP43" s="26"/>
      <c r="WZQ43" s="205"/>
      <c r="WZR43" s="205"/>
      <c r="WZS43" s="206"/>
      <c r="WZT43" s="205"/>
      <c r="WZU43" s="24"/>
      <c r="WZX43" s="207"/>
      <c r="WZY43" s="207"/>
      <c r="WZZ43" s="208"/>
      <c r="XAA43" s="80"/>
      <c r="XAB43" s="209"/>
      <c r="XAC43" s="207"/>
      <c r="XAD43" s="207"/>
      <c r="XAE43" s="77"/>
      <c r="XAF43" s="210"/>
      <c r="XAG43" s="207"/>
      <c r="XAH43" s="207"/>
      <c r="XAI43" s="211"/>
      <c r="XAJ43" s="26"/>
      <c r="XAK43" s="24"/>
      <c r="XAL43" s="36"/>
      <c r="XAM43" s="24"/>
      <c r="XAN43" s="26"/>
      <c r="XAO43" s="26"/>
      <c r="XAP43" s="205"/>
      <c r="XAQ43" s="24"/>
      <c r="XAR43" s="36"/>
      <c r="XAS43" s="24"/>
      <c r="XAT43" s="26"/>
      <c r="XAU43" s="26"/>
      <c r="XAV43" s="205"/>
      <c r="XAW43" s="205"/>
      <c r="XAX43" s="206"/>
      <c r="XAY43" s="205"/>
      <c r="XAZ43" s="24"/>
      <c r="XBC43" s="207"/>
      <c r="XBD43" s="207"/>
      <c r="XBE43" s="208"/>
      <c r="XBF43" s="80"/>
      <c r="XBG43" s="209"/>
      <c r="XBH43" s="207"/>
      <c r="XBI43" s="207"/>
      <c r="XBJ43" s="77"/>
      <c r="XBK43" s="210"/>
      <c r="XBL43" s="207"/>
      <c r="XBM43" s="207"/>
      <c r="XBN43" s="211"/>
      <c r="XBO43" s="26"/>
      <c r="XBP43" s="24"/>
      <c r="XBQ43" s="36"/>
      <c r="XBR43" s="24"/>
      <c r="XBS43" s="26"/>
      <c r="XBT43" s="26"/>
      <c r="XBU43" s="205"/>
      <c r="XBV43" s="24"/>
      <c r="XBW43" s="36"/>
      <c r="XBX43" s="24"/>
      <c r="XBY43" s="26"/>
      <c r="XBZ43" s="26"/>
      <c r="XCA43" s="205"/>
      <c r="XCB43" s="205"/>
      <c r="XCC43" s="206"/>
      <c r="XCD43" s="205"/>
      <c r="XCE43" s="24"/>
      <c r="XCH43" s="207"/>
      <c r="XCI43" s="207"/>
      <c r="XCJ43" s="208"/>
      <c r="XCK43" s="80"/>
      <c r="XCL43" s="209"/>
      <c r="XCM43" s="207"/>
      <c r="XCN43" s="207"/>
      <c r="XCO43" s="77"/>
      <c r="XCP43" s="210"/>
      <c r="XCQ43" s="207"/>
      <c r="XCR43" s="207"/>
      <c r="XCS43" s="211"/>
      <c r="XCT43" s="26"/>
      <c r="XCU43" s="24"/>
      <c r="XCV43" s="36"/>
      <c r="XCW43" s="24"/>
      <c r="XCX43" s="26"/>
      <c r="XCY43" s="26"/>
      <c r="XCZ43" s="205"/>
      <c r="XDA43" s="24"/>
      <c r="XDB43" s="36"/>
      <c r="XDC43" s="24"/>
      <c r="XDD43" s="26"/>
      <c r="XDE43" s="26"/>
      <c r="XDF43" s="205"/>
      <c r="XDG43" s="205"/>
      <c r="XDH43" s="206"/>
      <c r="XDI43" s="205"/>
      <c r="XDJ43" s="24"/>
      <c r="XDM43" s="207"/>
      <c r="XDN43" s="207"/>
      <c r="XDO43" s="208"/>
      <c r="XDP43" s="80"/>
      <c r="XDQ43" s="209"/>
      <c r="XDR43" s="207"/>
      <c r="XDS43" s="207"/>
      <c r="XDT43" s="77"/>
      <c r="XDU43" s="210"/>
      <c r="XDV43" s="207"/>
      <c r="XDW43" s="207"/>
      <c r="XDX43" s="211"/>
      <c r="XDY43" s="26"/>
      <c r="XDZ43" s="24"/>
      <c r="XEA43" s="36"/>
      <c r="XEB43" s="24"/>
      <c r="XEC43" s="26"/>
      <c r="XED43" s="26"/>
      <c r="XEE43" s="205"/>
      <c r="XEF43" s="24"/>
      <c r="XEG43" s="36"/>
      <c r="XEH43" s="24"/>
      <c r="XEI43" s="26"/>
      <c r="XEJ43" s="26"/>
      <c r="XEK43" s="205"/>
      <c r="XEL43" s="205"/>
      <c r="XEM43" s="206"/>
      <c r="XEN43" s="205"/>
      <c r="XEO43" s="24"/>
      <c r="XER43" s="207"/>
      <c r="XES43" s="207"/>
      <c r="XET43" s="208"/>
      <c r="XEU43" s="80"/>
      <c r="XEV43" s="209"/>
      <c r="XEW43" s="207"/>
      <c r="XEX43" s="207"/>
      <c r="XEY43" s="77"/>
      <c r="XEZ43" s="210"/>
      <c r="XFA43" s="207"/>
      <c r="XFB43" s="207"/>
      <c r="XFC43" s="211"/>
      <c r="XFD43" s="26"/>
    </row>
    <row r="44" spans="1:2048 2050:3071 3073:16384" ht="200.25" customHeight="1">
      <c r="B44" s="308" t="s">
        <v>83</v>
      </c>
      <c r="C44" s="310" t="s">
        <v>82</v>
      </c>
      <c r="D44" s="312" t="s">
        <v>81</v>
      </c>
      <c r="E44" s="314">
        <v>31</v>
      </c>
      <c r="F44" s="316">
        <v>0.03</v>
      </c>
      <c r="G44" s="310" t="s">
        <v>80</v>
      </c>
      <c r="H44" s="310" t="s">
        <v>179</v>
      </c>
      <c r="I44" s="326" t="s">
        <v>170</v>
      </c>
      <c r="J44" s="326" t="s">
        <v>173</v>
      </c>
      <c r="K44" s="310" t="s">
        <v>140</v>
      </c>
      <c r="L44" s="310" t="s">
        <v>155</v>
      </c>
      <c r="M44" s="75">
        <v>1</v>
      </c>
      <c r="N44" s="330" t="s">
        <v>581</v>
      </c>
      <c r="O44" s="120" t="s">
        <v>77</v>
      </c>
      <c r="P44" s="120" t="s">
        <v>150</v>
      </c>
      <c r="Q44" s="116" t="s">
        <v>152</v>
      </c>
      <c r="R44" s="140"/>
      <c r="S44" s="141" t="s">
        <v>20</v>
      </c>
      <c r="T44" s="141"/>
      <c r="U44" s="132"/>
      <c r="V44" s="132"/>
      <c r="W44" s="105">
        <f t="shared" si="20"/>
        <v>0</v>
      </c>
      <c r="X44" s="66">
        <f t="shared" si="27"/>
        <v>0</v>
      </c>
      <c r="Y44" s="51">
        <f t="shared" si="28"/>
        <v>0</v>
      </c>
      <c r="Z44" s="66">
        <f t="shared" si="29"/>
        <v>1</v>
      </c>
      <c r="AA44" s="328" t="s">
        <v>227</v>
      </c>
      <c r="AB44" s="366" t="s">
        <v>278</v>
      </c>
      <c r="AC44" s="368" t="s">
        <v>295</v>
      </c>
      <c r="AD44" s="370"/>
      <c r="AE44" s="126">
        <v>1</v>
      </c>
      <c r="AF44" s="126">
        <v>4</v>
      </c>
      <c r="AG44" s="109">
        <f t="shared" si="24"/>
        <v>0.25</v>
      </c>
      <c r="AH44" s="109">
        <f t="shared" si="25"/>
        <v>0.25</v>
      </c>
      <c r="AI44" s="179">
        <f t="shared" si="7"/>
        <v>0.25</v>
      </c>
      <c r="AJ44" s="109">
        <f t="shared" si="26"/>
        <v>0.75</v>
      </c>
      <c r="AK44" s="357" t="s">
        <v>582</v>
      </c>
      <c r="AL44" s="264" t="s">
        <v>348</v>
      </c>
      <c r="AM44" s="264" t="s">
        <v>583</v>
      </c>
      <c r="AN44" s="376"/>
      <c r="AO44" s="133">
        <v>2</v>
      </c>
      <c r="AP44" s="133">
        <v>4</v>
      </c>
      <c r="AQ44" s="105">
        <f t="shared" si="9"/>
        <v>0.5</v>
      </c>
      <c r="AR44" s="66">
        <f t="shared" si="10"/>
        <v>0.75</v>
      </c>
      <c r="AS44" s="51">
        <f t="shared" si="11"/>
        <v>0.75</v>
      </c>
      <c r="AT44" s="66">
        <f t="shared" si="12"/>
        <v>0.25</v>
      </c>
      <c r="AU44" s="351" t="s">
        <v>584</v>
      </c>
      <c r="AV44" s="264" t="s">
        <v>365</v>
      </c>
      <c r="AW44" s="264" t="s">
        <v>364</v>
      </c>
      <c r="AX44" s="264" t="s">
        <v>232</v>
      </c>
      <c r="AY44" s="193">
        <v>2</v>
      </c>
      <c r="AZ44" s="193">
        <v>4</v>
      </c>
      <c r="BA44" s="223">
        <f t="shared" si="1"/>
        <v>0.5</v>
      </c>
      <c r="BB44" s="106">
        <f t="shared" si="18"/>
        <v>5</v>
      </c>
      <c r="BC44" s="106">
        <f t="shared" si="19"/>
        <v>4</v>
      </c>
      <c r="BD44" s="223">
        <f t="shared" si="15"/>
        <v>1.25</v>
      </c>
      <c r="BE44" s="107">
        <f t="shared" si="16"/>
        <v>1.25</v>
      </c>
      <c r="BF44" s="223" t="str">
        <f t="shared" si="17"/>
        <v>Por verificar por la OAPC</v>
      </c>
      <c r="BG44" s="258" t="s">
        <v>585</v>
      </c>
    </row>
    <row r="45" spans="1:2048 2050:3071 3073:16384" ht="115.5" thickBot="1">
      <c r="B45" s="309"/>
      <c r="C45" s="311"/>
      <c r="D45" s="313"/>
      <c r="E45" s="315"/>
      <c r="F45" s="317"/>
      <c r="G45" s="311"/>
      <c r="H45" s="311"/>
      <c r="I45" s="340"/>
      <c r="J45" s="327"/>
      <c r="K45" s="311"/>
      <c r="L45" s="311"/>
      <c r="M45" s="55">
        <v>1</v>
      </c>
      <c r="N45" s="331"/>
      <c r="O45" s="121" t="s">
        <v>77</v>
      </c>
      <c r="P45" s="121" t="s">
        <v>150</v>
      </c>
      <c r="Q45" s="122" t="s">
        <v>152</v>
      </c>
      <c r="R45" s="142" t="s">
        <v>241</v>
      </c>
      <c r="S45" s="142" t="s">
        <v>586</v>
      </c>
      <c r="T45" s="143"/>
      <c r="U45" s="144">
        <v>2</v>
      </c>
      <c r="V45" s="144">
        <v>2</v>
      </c>
      <c r="W45" s="110">
        <f>IFERROR(U45/V45,0)</f>
        <v>1</v>
      </c>
      <c r="X45" s="76">
        <f>IFERROR(U45/V45,0)</f>
        <v>1</v>
      </c>
      <c r="Y45" s="54">
        <f>IFERROR(IF(AND($P45="Decreciente",X45&lt;$M45),(1+(($M45-X45)/M45)),IF(AND($P45="Decreciente",X45&gt;$M45),(1-((X45-$M45)/X45)),X45/$M45)),0)</f>
        <v>1</v>
      </c>
      <c r="Z45" s="76">
        <f>IF(X45=0,$M45,IF($M45-X45&lt;0,"Por verificar por la OAPC",$M45-X45))</f>
        <v>0</v>
      </c>
      <c r="AA45" s="329"/>
      <c r="AB45" s="367"/>
      <c r="AC45" s="369"/>
      <c r="AD45" s="371"/>
      <c r="AE45" s="144">
        <v>0</v>
      </c>
      <c r="AF45" s="144">
        <v>2</v>
      </c>
      <c r="AG45" s="180">
        <f>IFERROR(AE45/AF45,0)</f>
        <v>0</v>
      </c>
      <c r="AH45" s="180">
        <f>IFERROR(IF($Q45="Denominador variable",((U45+AE45)/(V45+AF45)),(AE45+U45)/AF45),0)</f>
        <v>1</v>
      </c>
      <c r="AI45" s="181">
        <f t="shared" si="7"/>
        <v>1</v>
      </c>
      <c r="AJ45" s="180">
        <f>IF(AH45=0,$M45,IF($M45-AH45&lt;0,"Por verificar por la OAPC",$M45-AH45))</f>
        <v>0</v>
      </c>
      <c r="AK45" s="329"/>
      <c r="AL45" s="266"/>
      <c r="AM45" s="266"/>
      <c r="AN45" s="377"/>
      <c r="AO45" s="191">
        <v>0</v>
      </c>
      <c r="AP45" s="191">
        <v>2</v>
      </c>
      <c r="AQ45" s="110">
        <f t="shared" si="9"/>
        <v>0</v>
      </c>
      <c r="AR45" s="76">
        <f t="shared" si="10"/>
        <v>1</v>
      </c>
      <c r="AS45" s="54">
        <f t="shared" si="11"/>
        <v>1</v>
      </c>
      <c r="AT45" s="76">
        <f t="shared" si="12"/>
        <v>0</v>
      </c>
      <c r="AU45" s="353"/>
      <c r="AV45" s="266"/>
      <c r="AW45" s="266" t="s">
        <v>20</v>
      </c>
      <c r="AX45" s="266"/>
      <c r="AY45" s="203">
        <v>0</v>
      </c>
      <c r="AZ45" s="203">
        <v>2</v>
      </c>
      <c r="BA45" s="224">
        <f t="shared" si="1"/>
        <v>0</v>
      </c>
      <c r="BB45" s="204">
        <f t="shared" si="18"/>
        <v>2</v>
      </c>
      <c r="BC45" s="204">
        <f t="shared" si="19"/>
        <v>2</v>
      </c>
      <c r="BD45" s="224">
        <f t="shared" si="15"/>
        <v>1</v>
      </c>
      <c r="BE45" s="181">
        <f t="shared" si="16"/>
        <v>1</v>
      </c>
      <c r="BF45" s="224">
        <f t="shared" si="17"/>
        <v>0</v>
      </c>
      <c r="BG45" s="259"/>
    </row>
    <row r="46" spans="1:2048 2050:3071 3073:16384">
      <c r="R46" s="77"/>
      <c r="AB46" s="78"/>
      <c r="AO46" s="80"/>
      <c r="AP46" s="80"/>
      <c r="AV46" s="81"/>
      <c r="AW46" s="82"/>
      <c r="AX46" s="81"/>
      <c r="AY46" s="83"/>
      <c r="AZ46" s="83"/>
    </row>
  </sheetData>
  <mergeCells count="151">
    <mergeCell ref="AL44:AL45"/>
    <mergeCell ref="AM44:AM45"/>
    <mergeCell ref="AN44:AN45"/>
    <mergeCell ref="AQ10:AQ11"/>
    <mergeCell ref="AR10:AR11"/>
    <mergeCell ref="AS10:AS11"/>
    <mergeCell ref="AT10:AT11"/>
    <mergeCell ref="AU23:AU24"/>
    <mergeCell ref="AL10:AL11"/>
    <mergeCell ref="AM10:AM11"/>
    <mergeCell ref="AN10:AN11"/>
    <mergeCell ref="AO10:AO11"/>
    <mergeCell ref="AP10:AP11"/>
    <mergeCell ref="AL23:AL24"/>
    <mergeCell ref="AM23:AM24"/>
    <mergeCell ref="AN23:AN24"/>
    <mergeCell ref="B23:B24"/>
    <mergeCell ref="C23:C24"/>
    <mergeCell ref="D23:D24"/>
    <mergeCell ref="AU25:AU26"/>
    <mergeCell ref="AU44:AU45"/>
    <mergeCell ref="AN25:AN26"/>
    <mergeCell ref="AL25:AL26"/>
    <mergeCell ref="AM25:AM26"/>
    <mergeCell ref="AK44:AK45"/>
    <mergeCell ref="J23:J24"/>
    <mergeCell ref="J25:J26"/>
    <mergeCell ref="AK25:AK26"/>
    <mergeCell ref="AB25:AB26"/>
    <mergeCell ref="AC25:AC26"/>
    <mergeCell ref="AB44:AB45"/>
    <mergeCell ref="AC44:AC45"/>
    <mergeCell ref="AD44:AD45"/>
    <mergeCell ref="S23:S24"/>
    <mergeCell ref="T23:T24"/>
    <mergeCell ref="AB23:AB24"/>
    <mergeCell ref="AC23:AC24"/>
    <mergeCell ref="B25:B26"/>
    <mergeCell ref="C25:C26"/>
    <mergeCell ref="D25:D26"/>
    <mergeCell ref="N23:N24"/>
    <mergeCell ref="R23:R24"/>
    <mergeCell ref="I44:I45"/>
    <mergeCell ref="H44:H45"/>
    <mergeCell ref="E25:E26"/>
    <mergeCell ref="F25:F26"/>
    <mergeCell ref="G25:G26"/>
    <mergeCell ref="H25:H26"/>
    <mergeCell ref="I25:I26"/>
    <mergeCell ref="B44:B45"/>
    <mergeCell ref="C44:C45"/>
    <mergeCell ref="D44:D45"/>
    <mergeCell ref="E44:E45"/>
    <mergeCell ref="F44:F45"/>
    <mergeCell ref="AB9:AD9"/>
    <mergeCell ref="H10:H11"/>
    <mergeCell ref="E23:E24"/>
    <mergeCell ref="F23:F24"/>
    <mergeCell ref="G44:G45"/>
    <mergeCell ref="G23:G24"/>
    <mergeCell ref="H23:H24"/>
    <mergeCell ref="AD23:AD24"/>
    <mergeCell ref="N25:N26"/>
    <mergeCell ref="R25:R26"/>
    <mergeCell ref="J44:J45"/>
    <mergeCell ref="AA44:AA45"/>
    <mergeCell ref="N44:N45"/>
    <mergeCell ref="AD25:AD26"/>
    <mergeCell ref="S25:S26"/>
    <mergeCell ref="T25:T26"/>
    <mergeCell ref="K44:K45"/>
    <mergeCell ref="L44:L45"/>
    <mergeCell ref="I23:I24"/>
    <mergeCell ref="AE9:AJ9"/>
    <mergeCell ref="AK9:AK11"/>
    <mergeCell ref="N10:N11"/>
    <mergeCell ref="R10:R11"/>
    <mergeCell ref="S10:S11"/>
    <mergeCell ref="T10:T11"/>
    <mergeCell ref="U10:U11"/>
    <mergeCell ref="V10:V11"/>
    <mergeCell ref="W10:W11"/>
    <mergeCell ref="AB10:AB11"/>
    <mergeCell ref="AC10:AC11"/>
    <mergeCell ref="AD10:AD11"/>
    <mergeCell ref="AE10:AE11"/>
    <mergeCell ref="AF10:AF11"/>
    <mergeCell ref="AG10:AG11"/>
    <mergeCell ref="AH10:AH11"/>
    <mergeCell ref="AI10:AI11"/>
    <mergeCell ref="AJ10:AJ11"/>
    <mergeCell ref="X10:X11"/>
    <mergeCell ref="Y10:Y11"/>
    <mergeCell ref="Z10:Z11"/>
    <mergeCell ref="AV8:BG8"/>
    <mergeCell ref="AV9:AX9"/>
    <mergeCell ref="AY9:BF9"/>
    <mergeCell ref="BG9:BG11"/>
    <mergeCell ref="K10:K11"/>
    <mergeCell ref="L10:L11"/>
    <mergeCell ref="M10:M11"/>
    <mergeCell ref="B9:Q9"/>
    <mergeCell ref="O10:O11"/>
    <mergeCell ref="Q10:Q11"/>
    <mergeCell ref="G10:G11"/>
    <mergeCell ref="P10:P11"/>
    <mergeCell ref="B10:D10"/>
    <mergeCell ref="E10:E11"/>
    <mergeCell ref="F10:F11"/>
    <mergeCell ref="I10:I11"/>
    <mergeCell ref="AL9:AN9"/>
    <mergeCell ref="AO9:AT9"/>
    <mergeCell ref="AU9:AU11"/>
    <mergeCell ref="J10:J11"/>
    <mergeCell ref="R9:T9"/>
    <mergeCell ref="U9:Z9"/>
    <mergeCell ref="AA9:AA11"/>
    <mergeCell ref="AB8:AK8"/>
    <mergeCell ref="B4:D4"/>
    <mergeCell ref="B5:D5"/>
    <mergeCell ref="B6:D6"/>
    <mergeCell ref="B7:D7"/>
    <mergeCell ref="AL8:AU8"/>
    <mergeCell ref="R8:AA8"/>
    <mergeCell ref="E4:I4"/>
    <mergeCell ref="E5:I5"/>
    <mergeCell ref="E6:I6"/>
    <mergeCell ref="E7:I7"/>
    <mergeCell ref="BG23:BG24"/>
    <mergeCell ref="AX25:AX26"/>
    <mergeCell ref="BG25:BG26"/>
    <mergeCell ref="BG44:BG45"/>
    <mergeCell ref="BE10:BE11"/>
    <mergeCell ref="BF10:BF11"/>
    <mergeCell ref="AV23:AV24"/>
    <mergeCell ref="AV44:AV45"/>
    <mergeCell ref="AW23:AW24"/>
    <mergeCell ref="AW44:AW45"/>
    <mergeCell ref="AX23:AX24"/>
    <mergeCell ref="AX44:AX45"/>
    <mergeCell ref="AV10:AV11"/>
    <mergeCell ref="AW10:AW11"/>
    <mergeCell ref="AX10:AX11"/>
    <mergeCell ref="AY10:AY11"/>
    <mergeCell ref="AZ10:AZ11"/>
    <mergeCell ref="BA10:BA11"/>
    <mergeCell ref="BB10:BB11"/>
    <mergeCell ref="BC10:BC11"/>
    <mergeCell ref="BD10:BD11"/>
    <mergeCell ref="AW25:AW26"/>
    <mergeCell ref="AV25:AV26"/>
  </mergeCells>
  <conditionalFormatting sqref="AJ12:AJ16 W12:X18 Z12:Z18 AG12:AH16 AG28:AH36 Z28:Z36 W28:X36 AG44:AH45 AH43 AJ28:AJ36 AG38:AH42 W38:X45 Z38:Z45 AJ38:AJ45 AQ12:AR45 AT12:AT45">
    <cfRule type="expression" dxfId="188" priority="253">
      <formula>$O12="Porcentaje"</formula>
    </cfRule>
  </conditionalFormatting>
  <conditionalFormatting sqref="AJ12:AJ16 W12:X18 Z12:Z18 AG12:AH16 AG28:AH36 Z28:Z36 W28:X36 AG44:AH45 AH43 AJ28:AJ36 AG38:AH42 W38:X45 Z38:Z45 AJ38:AJ45 AQ12:AR45 AT12:AT45">
    <cfRule type="expression" dxfId="187" priority="249">
      <formula>$O12="Tasa o relación"</formula>
    </cfRule>
    <cfRule type="expression" dxfId="186" priority="251">
      <formula>$O12="Unidad"</formula>
    </cfRule>
  </conditionalFormatting>
  <conditionalFormatting sqref="M12:M18 M28:M36 M42 M38:M40 M44:M45">
    <cfRule type="expression" dxfId="185" priority="229" stopIfTrue="1">
      <formula>$O12="Tasa o relación"</formula>
    </cfRule>
    <cfRule type="expression" dxfId="184" priority="230" stopIfTrue="1">
      <formula>$O12="Porcentaje"</formula>
    </cfRule>
    <cfRule type="expression" dxfId="183" priority="231" stopIfTrue="1">
      <formula>$O12="Unidad"</formula>
    </cfRule>
  </conditionalFormatting>
  <conditionalFormatting sqref="R45">
    <cfRule type="expression" dxfId="182" priority="226" stopIfTrue="1">
      <formula>$O45="Tasa o relación"</formula>
    </cfRule>
    <cfRule type="expression" dxfId="181" priority="227" stopIfTrue="1">
      <formula>$O45="Porcentaje"</formula>
    </cfRule>
    <cfRule type="expression" dxfId="180" priority="228" stopIfTrue="1">
      <formula>$O45="Unidad"</formula>
    </cfRule>
  </conditionalFormatting>
  <conditionalFormatting sqref="N44">
    <cfRule type="expression" dxfId="179" priority="223" stopIfTrue="1">
      <formula>$O45="Tasa o relación"</formula>
    </cfRule>
    <cfRule type="expression" dxfId="178" priority="224" stopIfTrue="1">
      <formula>$O45="Porcentaje"</formula>
    </cfRule>
    <cfRule type="expression" dxfId="177" priority="225" stopIfTrue="1">
      <formula>$O45="Unidad"</formula>
    </cfRule>
  </conditionalFormatting>
  <conditionalFormatting sqref="S45">
    <cfRule type="expression" dxfId="176" priority="220" stopIfTrue="1">
      <formula>$O45="Tasa o relación"</formula>
    </cfRule>
    <cfRule type="expression" dxfId="175" priority="221" stopIfTrue="1">
      <formula>$O45="Porcentaje"</formula>
    </cfRule>
    <cfRule type="expression" dxfId="174" priority="222" stopIfTrue="1">
      <formula>$O45="Unidad"</formula>
    </cfRule>
  </conditionalFormatting>
  <conditionalFormatting sqref="AJ19:AJ20 W19:X20 Z19:Z20 AG19:AH20">
    <cfRule type="expression" dxfId="173" priority="219">
      <formula>$O19="Porcentaje"</formula>
    </cfRule>
  </conditionalFormatting>
  <conditionalFormatting sqref="AJ19:AJ20 W19:X20 Z19:Z20 AG19:AH20">
    <cfRule type="expression" dxfId="172" priority="217">
      <formula>$O19="Tasa o relación"</formula>
    </cfRule>
    <cfRule type="expression" dxfId="171" priority="218">
      <formula>$O19="Unidad"</formula>
    </cfRule>
  </conditionalFormatting>
  <conditionalFormatting sqref="M19:M20">
    <cfRule type="expression" dxfId="170" priority="214" stopIfTrue="1">
      <formula>$O19="Tasa o relación"</formula>
    </cfRule>
    <cfRule type="expression" dxfId="169" priority="215" stopIfTrue="1">
      <formula>$O19="Porcentaje"</formula>
    </cfRule>
    <cfRule type="expression" dxfId="168" priority="216" stopIfTrue="1">
      <formula>$O19="Unidad"</formula>
    </cfRule>
  </conditionalFormatting>
  <conditionalFormatting sqref="AJ22 W22:X22 Z22 AG22:AH22">
    <cfRule type="expression" dxfId="167" priority="213">
      <formula>$O22="Porcentaje"</formula>
    </cfRule>
  </conditionalFormatting>
  <conditionalFormatting sqref="AJ22 W22:X22 Z22 AG22:AH22">
    <cfRule type="expression" dxfId="166" priority="211">
      <formula>$O22="Tasa o relación"</formula>
    </cfRule>
    <cfRule type="expression" dxfId="165" priority="212">
      <formula>$O22="Unidad"</formula>
    </cfRule>
  </conditionalFormatting>
  <conditionalFormatting sqref="M22">
    <cfRule type="expression" dxfId="164" priority="208" stopIfTrue="1">
      <formula>$O22="Tasa o relación"</formula>
    </cfRule>
    <cfRule type="expression" dxfId="163" priority="209" stopIfTrue="1">
      <formula>$O22="Porcentaje"</formula>
    </cfRule>
    <cfRule type="expression" dxfId="162" priority="210" stopIfTrue="1">
      <formula>$O22="Unidad"</formula>
    </cfRule>
  </conditionalFormatting>
  <conditionalFormatting sqref="AJ21 W21:X21 Z21 AG21:AH21">
    <cfRule type="expression" dxfId="161" priority="207">
      <formula>$O21="Porcentaje"</formula>
    </cfRule>
  </conditionalFormatting>
  <conditionalFormatting sqref="AJ21 W21:X21 Z21 AG21:AH21">
    <cfRule type="expression" dxfId="160" priority="205">
      <formula>$O21="Tasa o relación"</formula>
    </cfRule>
    <cfRule type="expression" dxfId="159" priority="206">
      <formula>$O21="Unidad"</formula>
    </cfRule>
  </conditionalFormatting>
  <conditionalFormatting sqref="M21">
    <cfRule type="expression" dxfId="158" priority="202" stopIfTrue="1">
      <formula>$O21="Tasa o relación"</formula>
    </cfRule>
    <cfRule type="expression" dxfId="157" priority="203" stopIfTrue="1">
      <formula>$O21="Porcentaje"</formula>
    </cfRule>
    <cfRule type="expression" dxfId="156" priority="204" stopIfTrue="1">
      <formula>$O21="Unidad"</formula>
    </cfRule>
  </conditionalFormatting>
  <conditionalFormatting sqref="W25:X26 Z25:Z26 AG25:AH27 AJ25:AJ27">
    <cfRule type="expression" dxfId="155" priority="201">
      <formula>$O25="Porcentaje"</formula>
    </cfRule>
  </conditionalFormatting>
  <conditionalFormatting sqref="W25:X26 Z25:Z26 AG25:AH27 AJ25:AJ27">
    <cfRule type="expression" dxfId="154" priority="199">
      <formula>$O25="Tasa o relación"</formula>
    </cfRule>
    <cfRule type="expression" dxfId="153" priority="200">
      <formula>$O25="Unidad"</formula>
    </cfRule>
  </conditionalFormatting>
  <conditionalFormatting sqref="M25:M26">
    <cfRule type="expression" dxfId="152" priority="196" stopIfTrue="1">
      <formula>$O25="Tasa o relación"</formula>
    </cfRule>
    <cfRule type="expression" dxfId="151" priority="197" stopIfTrue="1">
      <formula>$O25="Porcentaje"</formula>
    </cfRule>
    <cfRule type="expression" dxfId="150" priority="198" stopIfTrue="1">
      <formula>$O25="Unidad"</formula>
    </cfRule>
  </conditionalFormatting>
  <conditionalFormatting sqref="AJ23:AJ24 W23:X24 Z23:Z24 AG23:AH24">
    <cfRule type="expression" dxfId="149" priority="195">
      <formula>$O23="Porcentaje"</formula>
    </cfRule>
  </conditionalFormatting>
  <conditionalFormatting sqref="AJ23:AJ24 W23:X24 Z23:Z24 AG23:AH24">
    <cfRule type="expression" dxfId="148" priority="193">
      <formula>$O23="Tasa o relación"</formula>
    </cfRule>
    <cfRule type="expression" dxfId="147" priority="194">
      <formula>$O23="Unidad"</formula>
    </cfRule>
  </conditionalFormatting>
  <conditionalFormatting sqref="M23:M24">
    <cfRule type="expression" dxfId="146" priority="190" stopIfTrue="1">
      <formula>$O23="Tasa o relación"</formula>
    </cfRule>
    <cfRule type="expression" dxfId="145" priority="191" stopIfTrue="1">
      <formula>$O23="Porcentaje"</formula>
    </cfRule>
    <cfRule type="expression" dxfId="144" priority="192" stopIfTrue="1">
      <formula>$O23="Unidad"</formula>
    </cfRule>
  </conditionalFormatting>
  <conditionalFormatting sqref="XFC27 XDX27 XCS27 XBN27 XAI27 WZD27 WXY27 WWT27 WVO27 WUJ27 WTE27 WRZ27 WQU27 WPP27 WOK27 WNF27 WMA27 WKV27 WJQ27 WIL27 WHG27 WGB27 WEW27 WDR27 WCM27 WBH27 WAC27 VYX27 VXS27 VWN27 VVI27 VUD27 VSY27 VRT27 VQO27 VPJ27 VOE27 VMZ27 VLU27 VKP27 VJK27 VIF27 VHA27 VFV27 VEQ27 VDL27 VCG27 VBB27 UZW27 UYR27 UXM27 UWH27 UVC27 UTX27 USS27 URN27 UQI27 UPD27 UNY27 UMT27 ULO27 UKJ27 UJE27 UHZ27 UGU27 UFP27 UEK27 UDF27 UCA27 UAV27 TZQ27 TYL27 TXG27 TWB27 TUW27 TTR27 TSM27 TRH27 TQC27 TOX27 TNS27 TMN27 TLI27 TKD27 TIY27 THT27 TGO27 TFJ27 TEE27 TCZ27 TBU27 TAP27 SZK27 SYF27 SXA27 SVV27 SUQ27 STL27 SSG27 SRB27 SPW27 SOR27 SNM27 SMH27 SLC27 SJX27 SIS27 SHN27 SGI27 SFD27 SDY27 SCT27 SBO27 SAJ27 RZE27 RXZ27 RWU27 RVP27 RUK27 RTF27 RSA27 RQV27 RPQ27 ROL27 RNG27 RMB27 RKW27 RJR27 RIM27 RHH27 RGC27 REX27 RDS27 RCN27 RBI27 RAD27 QYY27 QXT27 QWO27 QVJ27 QUE27 QSZ27 QRU27 QQP27 QPK27 QOF27 QNA27 QLV27 QKQ27 QJL27 QIG27 QHB27 QFW27 QER27 QDM27 QCH27 QBC27 PZX27 PYS27 PXN27 PWI27 PVD27 PTY27 PST27 PRO27 PQJ27 PPE27 PNZ27 PMU27 PLP27 PKK27 PJF27 PIA27 PGV27 PFQ27 PEL27 PDG27 PCB27 PAW27 OZR27 OYM27 OXH27 OWC27 OUX27 OTS27 OSN27 ORI27 OQD27 OOY27 ONT27 OMO27 OLJ27 OKE27 OIZ27 OHU27 OGP27 OFK27 OEF27 ODA27 OBV27 OAQ27 NZL27 NYG27 NXB27 NVW27 NUR27 NTM27 NSH27 NRC27 NPX27 NOS27 NNN27 NMI27 NLD27 NJY27 NIT27 NHO27 NGJ27 NFE27 NDZ27 NCU27 NBP27 NAK27 MZF27 MYA27 MWV27 MVQ27 MUL27 MTG27 MSB27 MQW27 MPR27 MOM27 MNH27 MMC27 MKX27 MJS27 MIN27 MHI27 MGD27 MEY27 MDT27 MCO27 MBJ27 MAE27 LYZ27 LXU27 LWP27 LVK27 LUF27 LTA27 LRV27 LQQ27 LPL27 LOG27 LNB27 LLW27 LKR27 LJM27 LIH27 LHC27 LFX27 LES27 LDN27 LCI27 LBD27 KZY27 KYT27 KXO27 KWJ27 KVE27 KTZ27 KSU27 KRP27 KQK27 KPF27 KOA27 KMV27 KLQ27 KKL27 KJG27 KIB27 KGW27 KFR27 KEM27 KDH27 KCC27 KAX27 JZS27 JYN27 JXI27 JWD27 JUY27 JTT27 JSO27 JRJ27 JQE27 JOZ27 JNU27 JMP27 JLK27 JKF27 JJA27 JHV27 JGQ27 JFL27 JEG27 JDB27 JBW27 JAR27 IZM27 IYH27 IXC27 IVX27 IUS27 ITN27 ISI27 IRD27 IPY27 IOT27 INO27 IMJ27 ILE27 IJZ27 IIU27 IHP27 IGK27 IFF27 IEA27 ICV27 IBQ27 IAL27 HZG27 HYB27 HWW27 HVR27 HUM27 HTH27 HSC27 HQX27 HPS27 HON27 HNI27 HMD27 HKY27 HJT27 HIO27 HHJ27 HGE27 HEZ27 HDU27 HCP27 HBK27 HAF27 GZA27 GXV27 GWQ27 GVL27 GUG27 GTB27 GRW27 GQR27 GPM27 GOH27 GNC27 GLX27 GKS27 GJN27 GII27 GHD27 GFY27 GET27 GDO27 GCJ27 GBE27 FZZ27 FYU27 FXP27 FWK27 FVF27 FUA27 FSV27 FRQ27 FQL27 FPG27 FOB27 FMW27 FLR27 FKM27 FJH27 FIC27 FGX27 FFS27 FEN27 FDI27 FCD27 FAY27 EZT27 EYO27 EXJ27 EWE27 EUZ27 ETU27 ESP27 ERK27 EQF27 EPA27 ENV27 EMQ27 ELL27 EKG27 EJB27 EHW27 EGR27 EFM27 EEH27 EDC27 EBX27 EAS27 DZN27 DYI27 DXD27 DVY27 DUT27 DTO27 DSJ27 DRE27 DPZ27 DOU27 DNP27 DMK27 DLF27 DKA27 DIV27 DHQ27 DGL27 DFG27 DEB27 DCW27 DBR27 DAM27 CZH27 CYC27 CWX27 CVS27 CUN27 CTI27 CSD27 CQY27 CPT27 COO27 CNJ27 CME27 CKZ27 CJU27 CIP27 CHK27 CGF27 CFA27 CDV27 CCQ27 CBL27 CAG27 BZB27 BXW27 BWR27 BVM27 BUH27 BTC27 BRX27 BQS27 BPN27 BOI27 BND27 BLY27 BKT27 BJO27 BIJ27 BHE27 BFZ27 BEU27 BDP27 BCK27 BBF27 BAA27 AYV27 AXQ27 AWL27 AVG27 AUB27 ASW27 ARR27 AQM27 APH27 AOC27 AMX27 ALS27 AKN27 AJI27 AID27 AGY27 AFT27 AEO27 ADJ27 ACE27 AAZ27 ZU27 YP27 XK27 WF27 VA27 TV27 SQ27 RL27 QG27 PB27 NW27 MR27 LM27 KH27 JC27 HX27 GS27 FN27 EI27 DD27 BY27 M27">
    <cfRule type="expression" dxfId="143" priority="187" stopIfTrue="1">
      <formula>$O27="Tasa o relación"</formula>
    </cfRule>
    <cfRule type="expression" dxfId="142" priority="188" stopIfTrue="1">
      <formula>$O27="Porcentaje"</formula>
    </cfRule>
    <cfRule type="expression" dxfId="141" priority="189" stopIfTrue="1">
      <formula>$O27="Unidad"</formula>
    </cfRule>
  </conditionalFormatting>
  <conditionalFormatting sqref="XEN27 XEK27:XEL27 XEE27 XDI27 XDF27:XDG27 XCZ27 XCD27 XCA27:XCB27 XBU27 XAY27 XAV27:XAW27 XAP27 WZT27 WZQ27:WZR27 WZK27 WYO27 WYL27:WYM27 WYF27 WXJ27 WXG27:WXH27 WXA27 WWE27 WWB27:WWC27 WVV27 WUZ27 WUW27:WUX27 WUQ27 WTU27 WTR27:WTS27 WTL27 WSP27 WSM27:WSN27 WSG27 WRK27 WRH27:WRI27 WRB27 WQF27 WQC27:WQD27 WPW27 WPA27 WOX27:WOY27 WOR27 WNV27 WNS27:WNT27 WNM27 WMQ27 WMN27:WMO27 WMH27 WLL27 WLI27:WLJ27 WLC27 WKG27 WKD27:WKE27 WJX27 WJB27 WIY27:WIZ27 WIS27 WHW27 WHT27:WHU27 WHN27 WGR27 WGO27:WGP27 WGI27 WFM27 WFJ27:WFK27 WFD27 WEH27 WEE27:WEF27 WDY27 WDC27 WCZ27:WDA27 WCT27 WBX27 WBU27:WBV27 WBO27 WAS27 WAP27:WAQ27 WAJ27 VZN27 VZK27:VZL27 VZE27 VYI27 VYF27:VYG27 VXZ27 VXD27 VXA27:VXB27 VWU27 VVY27 VVV27:VVW27 VVP27 VUT27 VUQ27:VUR27 VUK27 VTO27 VTL27:VTM27 VTF27 VSJ27 VSG27:VSH27 VSA27 VRE27 VRB27:VRC27 VQV27 VPZ27 VPW27:VPX27 VPQ27 VOU27 VOR27:VOS27 VOL27 VNP27 VNM27:VNN27 VNG27 VMK27 VMH27:VMI27 VMB27 VLF27 VLC27:VLD27 VKW27 VKA27 VJX27:VJY27 VJR27 VIV27 VIS27:VIT27 VIM27 VHQ27 VHN27:VHO27 VHH27 VGL27 VGI27:VGJ27 VGC27 VFG27 VFD27:VFE27 VEX27 VEB27 VDY27:VDZ27 VDS27 VCW27 VCT27:VCU27 VCN27 VBR27 VBO27:VBP27 VBI27 VAM27 VAJ27:VAK27 VAD27 UZH27 UZE27:UZF27 UYY27 UYC27 UXZ27:UYA27 UXT27 UWX27 UWU27:UWV27 UWO27 UVS27 UVP27:UVQ27 UVJ27 UUN27 UUK27:UUL27 UUE27 UTI27 UTF27:UTG27 USZ27 USD27 USA27:USB27 URU27 UQY27 UQV27:UQW27 UQP27 UPT27 UPQ27:UPR27 UPK27 UOO27 UOL27:UOM27 UOF27 UNJ27 UNG27:UNH27 UNA27 UME27 UMB27:UMC27 ULV27 UKZ27 UKW27:UKX27 UKQ27 UJU27 UJR27:UJS27 UJL27 UIP27 UIM27:UIN27 UIG27 UHK27 UHH27:UHI27 UHB27 UGF27 UGC27:UGD27 UFW27 UFA27 UEX27:UEY27 UER27 UDV27 UDS27:UDT27 UDM27 UCQ27 UCN27:UCO27 UCH27 UBL27 UBI27:UBJ27 UBC27 UAG27 UAD27:UAE27 TZX27 TZB27 TYY27:TYZ27 TYS27 TXW27 TXT27:TXU27 TXN27 TWR27 TWO27:TWP27 TWI27 TVM27 TVJ27:TVK27 TVD27 TUH27 TUE27:TUF27 TTY27 TTC27 TSZ27:TTA27 TST27 TRX27 TRU27:TRV27 TRO27 TQS27 TQP27:TQQ27 TQJ27 TPN27 TPK27:TPL27 TPE27 TOI27 TOF27:TOG27 TNZ27 TND27 TNA27:TNB27 TMU27 TLY27 TLV27:TLW27 TLP27 TKT27 TKQ27:TKR27 TKK27 TJO27 TJL27:TJM27 TJF27 TIJ27 TIG27:TIH27 TIA27 THE27 THB27:THC27 TGV27 TFZ27 TFW27:TFX27 TFQ27 TEU27 TER27:TES27 TEL27 TDP27 TDM27:TDN27 TDG27 TCK27 TCH27:TCI27 TCB27 TBF27 TBC27:TBD27 TAW27 TAA27 SZX27:SZY27 SZR27 SYV27 SYS27:SYT27 SYM27 SXQ27 SXN27:SXO27 SXH27 SWL27 SWI27:SWJ27 SWC27 SVG27 SVD27:SVE27 SUX27 SUB27 STY27:STZ27 STS27 SSW27 SST27:SSU27 SSN27 SRR27 SRO27:SRP27 SRI27 SQM27 SQJ27:SQK27 SQD27 SPH27 SPE27:SPF27 SOY27 SOC27 SNZ27:SOA27 SNT27 SMX27 SMU27:SMV27 SMO27 SLS27 SLP27:SLQ27 SLJ27 SKN27 SKK27:SKL27 SKE27 SJI27 SJF27:SJG27 SIZ27 SID27 SIA27:SIB27 SHU27 SGY27 SGV27:SGW27 SGP27 SFT27 SFQ27:SFR27 SFK27 SEO27 SEL27:SEM27 SEF27 SDJ27 SDG27:SDH27 SDA27 SCE27 SCB27:SCC27 SBV27 SAZ27 SAW27:SAX27 SAQ27 RZU27 RZR27:RZS27 RZL27 RYP27 RYM27:RYN27 RYG27 RXK27 RXH27:RXI27 RXB27 RWF27 RWC27:RWD27 RVW27 RVA27 RUX27:RUY27 RUR27 RTV27 RTS27:RTT27 RTM27 RSQ27 RSN27:RSO27 RSH27 RRL27 RRI27:RRJ27 RRC27 RQG27 RQD27:RQE27 RPX27 RPB27 ROY27:ROZ27 ROS27 RNW27 RNT27:RNU27 RNN27 RMR27 RMO27:RMP27 RMI27 RLM27 RLJ27:RLK27 RLD27 RKH27 RKE27:RKF27 RJY27 RJC27 RIZ27:RJA27 RIT27 RHX27 RHU27:RHV27 RHO27 RGS27 RGP27:RGQ27 RGJ27 RFN27 RFK27:RFL27 RFE27 REI27 REF27:REG27 RDZ27 RDD27 RDA27:RDB27 RCU27 RBY27 RBV27:RBW27 RBP27 RAT27 RAQ27:RAR27 RAK27 QZO27 QZL27:QZM27 QZF27 QYJ27 QYG27:QYH27 QYA27 QXE27 QXB27:QXC27 QWV27 QVZ27 QVW27:QVX27 QVQ27 QUU27 QUR27:QUS27 QUL27 QTP27 QTM27:QTN27 QTG27 QSK27 QSH27:QSI27 QSB27 QRF27 QRC27:QRD27 QQW27 QQA27 QPX27:QPY27 QPR27 QOV27 QOS27:QOT27 QOM27 QNQ27 QNN27:QNO27 QNH27 QML27 QMI27:QMJ27 QMC27 QLG27 QLD27:QLE27 QKX27 QKB27 QJY27:QJZ27 QJS27 QIW27 QIT27:QIU27 QIN27 QHR27 QHO27:QHP27 QHI27 QGM27 QGJ27:QGK27 QGD27 QFH27 QFE27:QFF27 QEY27 QEC27 QDZ27:QEA27 QDT27 QCX27 QCU27:QCV27 QCO27 QBS27 QBP27:QBQ27 QBJ27 QAN27 QAK27:QAL27 QAE27 PZI27 PZF27:PZG27 PYZ27 PYD27 PYA27:PYB27 PXU27 PWY27 PWV27:PWW27 PWP27 PVT27 PVQ27:PVR27 PVK27 PUO27 PUL27:PUM27 PUF27 PTJ27 PTG27:PTH27 PTA27 PSE27 PSB27:PSC27 PRV27 PQZ27 PQW27:PQX27 PQQ27 PPU27 PPR27:PPS27 PPL27 POP27 POM27:PON27 POG27 PNK27 PNH27:PNI27 PNB27 PMF27 PMC27:PMD27 PLW27 PLA27 PKX27:PKY27 PKR27 PJV27 PJS27:PJT27 PJM27 PIQ27 PIN27:PIO27 PIH27 PHL27 PHI27:PHJ27 PHC27 PGG27 PGD27:PGE27 PFX27 PFB27 PEY27:PEZ27 PES27 PDW27 PDT27:PDU27 PDN27 PCR27 PCO27:PCP27 PCI27 PBM27 PBJ27:PBK27 PBD27 PAH27 PAE27:PAF27 OZY27 OZC27 OYZ27:OZA27 OYT27 OXX27 OXU27:OXV27 OXO27 OWS27 OWP27:OWQ27 OWJ27 OVN27 OVK27:OVL27 OVE27 OUI27 OUF27:OUG27 OTZ27 OTD27 OTA27:OTB27 OSU27 ORY27 ORV27:ORW27 ORP27 OQT27 OQQ27:OQR27 OQK27 OPO27 OPL27:OPM27 OPF27 OOJ27 OOG27:OOH27 OOA27 ONE27 ONB27:ONC27 OMV27 OLZ27 OLW27:OLX27 OLQ27 OKU27 OKR27:OKS27 OKL27 OJP27 OJM27:OJN27 OJG27 OIK27 OIH27:OII27 OIB27 OHF27 OHC27:OHD27 OGW27 OGA27 OFX27:OFY27 OFR27 OEV27 OES27:OET27 OEM27 ODQ27 ODN27:ODO27 ODH27 OCL27 OCI27:OCJ27 OCC27 OBG27 OBD27:OBE27 OAX27 OAB27 NZY27:NZZ27 NZS27 NYW27 NYT27:NYU27 NYN27 NXR27 NXO27:NXP27 NXI27 NWM27 NWJ27:NWK27 NWD27 NVH27 NVE27:NVF27 NUY27 NUC27 NTZ27:NUA27 NTT27 NSX27 NSU27:NSV27 NSO27 NRS27 NRP27:NRQ27 NRJ27 NQN27 NQK27:NQL27 NQE27 NPI27 NPF27:NPG27 NOZ27 NOD27 NOA27:NOB27 NNU27 NMY27 NMV27:NMW27 NMP27 NLT27 NLQ27:NLR27 NLK27 NKO27 NKL27:NKM27 NKF27 NJJ27 NJG27:NJH27 NJA27 NIE27 NIB27:NIC27 NHV27 NGZ27 NGW27:NGX27 NGQ27 NFU27 NFR27:NFS27 NFL27 NEP27 NEM27:NEN27 NEG27 NDK27 NDH27:NDI27 NDB27 NCF27 NCC27:NCD27 NBW27 NBA27 NAX27:NAY27 NAR27 MZV27 MZS27:MZT27 MZM27 MYQ27 MYN27:MYO27 MYH27 MXL27 MXI27:MXJ27 MXC27 MWG27 MWD27:MWE27 MVX27 MVB27 MUY27:MUZ27 MUS27 MTW27 MTT27:MTU27 MTN27 MSR27 MSO27:MSP27 MSI27 MRM27 MRJ27:MRK27 MRD27 MQH27 MQE27:MQF27 MPY27 MPC27 MOZ27:MPA27 MOT27 MNX27 MNU27:MNV27 MNO27 MMS27 MMP27:MMQ27 MMJ27 MLN27 MLK27:MLL27 MLE27 MKI27 MKF27:MKG27 MJZ27 MJD27 MJA27:MJB27 MIU27 MHY27 MHV27:MHW27 MHP27 MGT27 MGQ27:MGR27 MGK27 MFO27 MFL27:MFM27 MFF27 MEJ27 MEG27:MEH27 MEA27 MDE27 MDB27:MDC27 MCV27 MBZ27 MBW27:MBX27 MBQ27 MAU27 MAR27:MAS27 MAL27 LZP27 LZM27:LZN27 LZG27 LYK27 LYH27:LYI27 LYB27 LXF27 LXC27:LXD27 LWW27 LWA27 LVX27:LVY27 LVR27 LUV27 LUS27:LUT27 LUM27 LTQ27 LTN27:LTO27 LTH27 LSL27 LSI27:LSJ27 LSC27 LRG27 LRD27:LRE27 LQX27 LQB27 LPY27:LPZ27 LPS27 LOW27 LOT27:LOU27 LON27 LNR27 LNO27:LNP27 LNI27 LMM27 LMJ27:LMK27 LMD27 LLH27 LLE27:LLF27 LKY27 LKC27 LJZ27:LKA27 LJT27 LIX27 LIU27:LIV27 LIO27 LHS27 LHP27:LHQ27 LHJ27 LGN27 LGK27:LGL27 LGE27 LFI27 LFF27:LFG27 LEZ27 LED27 LEA27:LEB27 LDU27 LCY27 LCV27:LCW27 LCP27 LBT27 LBQ27:LBR27 LBK27 LAO27 LAL27:LAM27 LAF27 KZJ27 KZG27:KZH27 KZA27 KYE27 KYB27:KYC27 KXV27 KWZ27 KWW27:KWX27 KWQ27 KVU27 KVR27:KVS27 KVL27 KUP27 KUM27:KUN27 KUG27 KTK27 KTH27:KTI27 KTB27 KSF27 KSC27:KSD27 KRW27 KRA27 KQX27:KQY27 KQR27 KPV27 KPS27:KPT27 KPM27 KOQ27 KON27:KOO27 KOH27 KNL27 KNI27:KNJ27 KNC27 KMG27 KMD27:KME27 KLX27 KLB27 KKY27:KKZ27 KKS27 KJW27 KJT27:KJU27 KJN27 KIR27 KIO27:KIP27 KII27 KHM27 KHJ27:KHK27 KHD27 KGH27 KGE27:KGF27 KFY27 KFC27 KEZ27:KFA27 KET27 KDX27 KDU27:KDV27 KDO27 KCS27 KCP27:KCQ27 KCJ27 KBN27 KBK27:KBL27 KBE27 KAI27 KAF27:KAG27 JZZ27 JZD27 JZA27:JZB27 JYU27 JXY27 JXV27:JXW27 JXP27 JWT27 JWQ27:JWR27 JWK27 JVO27 JVL27:JVM27 JVF27 JUJ27 JUG27:JUH27 JUA27 JTE27 JTB27:JTC27 JSV27 JRZ27 JRW27:JRX27 JRQ27 JQU27 JQR27:JQS27 JQL27 JPP27 JPM27:JPN27 JPG27 JOK27 JOH27:JOI27 JOB27 JNF27 JNC27:JND27 JMW27 JMA27 JLX27:JLY27 JLR27 JKV27 JKS27:JKT27 JKM27 JJQ27 JJN27:JJO27 JJH27 JIL27 JII27:JIJ27 JIC27 JHG27 JHD27:JHE27 JGX27 JGB27 JFY27:JFZ27 JFS27 JEW27 JET27:JEU27 JEN27 JDR27 JDO27:JDP27 JDI27 JCM27 JCJ27:JCK27 JCD27 JBH27 JBE27:JBF27 JAY27 JAC27 IZZ27:JAA27 IZT27 IYX27 IYU27:IYV27 IYO27 IXS27 IXP27:IXQ27 IXJ27 IWN27 IWK27:IWL27 IWE27 IVI27 IVF27:IVG27 IUZ27 IUD27 IUA27:IUB27 ITU27 ISY27 ISV27:ISW27 ISP27 IRT27 IRQ27:IRR27 IRK27 IQO27 IQL27:IQM27 IQF27 IPJ27 IPG27:IPH27 IPA27 IOE27 IOB27:IOC27 INV27 IMZ27 IMW27:IMX27 IMQ27 ILU27 ILR27:ILS27 ILL27 IKP27 IKM27:IKN27 IKG27 IJK27 IJH27:IJI27 IJB27 IIF27 IIC27:IID27 IHW27 IHA27 IGX27:IGY27 IGR27 IFV27 IFS27:IFT27 IFM27 IEQ27 IEN27:IEO27 IEH27 IDL27 IDI27:IDJ27 IDC27 ICG27 ICD27:ICE27 IBX27 IBB27 IAY27:IAZ27 IAS27 HZW27 HZT27:HZU27 HZN27 HYR27 HYO27:HYP27 HYI27 HXM27 HXJ27:HXK27 HXD27 HWH27 HWE27:HWF27 HVY27 HVC27 HUZ27:HVA27 HUT27 HTX27 HTU27:HTV27 HTO27 HSS27 HSP27:HSQ27 HSJ27 HRN27 HRK27:HRL27 HRE27 HQI27 HQF27:HQG27 HPZ27 HPD27 HPA27:HPB27 HOU27 HNY27 HNV27:HNW27 HNP27 HMT27 HMQ27:HMR27 HMK27 HLO27 HLL27:HLM27 HLF27 HKJ27 HKG27:HKH27 HKA27 HJE27 HJB27:HJC27 HIV27 HHZ27 HHW27:HHX27 HHQ27 HGU27 HGR27:HGS27 HGL27 HFP27 HFM27:HFN27 HFG27 HEK27 HEH27:HEI27 HEB27 HDF27 HDC27:HDD27 HCW27 HCA27 HBX27:HBY27 HBR27 HAV27 HAS27:HAT27 HAM27 GZQ27 GZN27:GZO27 GZH27 GYL27 GYI27:GYJ27 GYC27 GXG27 GXD27:GXE27 GWX27 GWB27 GVY27:GVZ27 GVS27 GUW27 GUT27:GUU27 GUN27 GTR27 GTO27:GTP27 GTI27 GSM27 GSJ27:GSK27 GSD27 GRH27 GRE27:GRF27 GQY27 GQC27 GPZ27:GQA27 GPT27 GOX27 GOU27:GOV27 GOO27 GNS27 GNP27:GNQ27 GNJ27 GMN27 GMK27:GML27 GME27 GLI27 GLF27:GLG27 GKZ27 GKD27 GKA27:GKB27 GJU27 GIY27 GIV27:GIW27 GIP27 GHT27 GHQ27:GHR27 GHK27 GGO27 GGL27:GGM27 GGF27 GFJ27 GFG27:GFH27 GFA27 GEE27 GEB27:GEC27 GDV27 GCZ27 GCW27:GCX27 GCQ27 GBU27 GBR27:GBS27 GBL27 GAP27 GAM27:GAN27 GAG27 FZK27 FZH27:FZI27 FZB27 FYF27 FYC27:FYD27 FXW27 FXA27 FWX27:FWY27 FWR27 FVV27 FVS27:FVT27 FVM27 FUQ27 FUN27:FUO27 FUH27 FTL27 FTI27:FTJ27 FTC27 FSG27 FSD27:FSE27 FRX27 FRB27 FQY27:FQZ27 FQS27 FPW27 FPT27:FPU27 FPN27 FOR27 FOO27:FOP27 FOI27 FNM27 FNJ27:FNK27 FND27 FMH27 FME27:FMF27 FLY27 FLC27 FKZ27:FLA27 FKT27 FJX27 FJU27:FJV27 FJO27 FIS27 FIP27:FIQ27 FIJ27 FHN27 FHK27:FHL27 FHE27 FGI27 FGF27:FGG27 FFZ27 FFD27 FFA27:FFB27 FEU27 FDY27 FDV27:FDW27 FDP27 FCT27 FCQ27:FCR27 FCK27 FBO27 FBL27:FBM27 FBF27 FAJ27 FAG27:FAH27 FAA27 EZE27 EZB27:EZC27 EYV27 EXZ27 EXW27:EXX27 EXQ27 EWU27 EWR27:EWS27 EWL27 EVP27 EVM27:EVN27 EVG27 EUK27 EUH27:EUI27 EUB27 ETF27 ETC27:ETD27 ESW27 ESA27 ERX27:ERY27 ERR27 EQV27 EQS27:EQT27 EQM27 EPQ27 EPN27:EPO27 EPH27 EOL27 EOI27:EOJ27 EOC27 ENG27 END27:ENE27 EMX27 EMB27 ELY27:ELZ27 ELS27 EKW27 EKT27:EKU27 EKN27 EJR27 EJO27:EJP27 EJI27 EIM27 EIJ27:EIK27 EID27 EHH27 EHE27:EHF27 EGY27 EGC27 EFZ27:EGA27 EFT27 EEX27 EEU27:EEV27 EEO27 EDS27 EDP27:EDQ27 EDJ27 ECN27 ECK27:ECL27 ECE27 EBI27 EBF27:EBG27 EAZ27 EAD27 EAA27:EAB27 DZU27 DYY27 DYV27:DYW27 DYP27 DXT27 DXQ27:DXR27 DXK27 DWO27 DWL27:DWM27 DWF27 DVJ27 DVG27:DVH27 DVA27 DUE27 DUB27:DUC27 DTV27 DSZ27 DSW27:DSX27 DSQ27 DRU27 DRR27:DRS27 DRL27 DQP27 DQM27:DQN27 DQG27 DPK27 DPH27:DPI27 DPB27 DOF27 DOC27:DOD27 DNW27 DNA27 DMX27:DMY27 DMR27 DLV27 DLS27:DLT27 DLM27 DKQ27 DKN27:DKO27 DKH27 DJL27 DJI27:DJJ27 DJC27 DIG27 DID27:DIE27 DHX27 DHB27 DGY27:DGZ27 DGS27 DFW27 DFT27:DFU27 DFN27 DER27 DEO27:DEP27 DEI27 DDM27 DDJ27:DDK27 DDD27 DCH27 DCE27:DCF27 DBY27 DBC27 DAZ27:DBA27 DAT27 CZX27 CZU27:CZV27 CZO27 CYS27 CYP27:CYQ27 CYJ27 CXN27 CXK27:CXL27 CXE27 CWI27 CWF27:CWG27 CVZ27 CVD27 CVA27:CVB27 CUU27 CTY27 CTV27:CTW27 CTP27 CST27 CSQ27:CSR27 CSK27 CRO27 CRL27:CRM27 CRF27 CQJ27 CQG27:CQH27 CQA27 CPE27 CPB27:CPC27 COV27 CNZ27 CNW27:CNX27 CNQ27 CMU27 CMR27:CMS27 CML27 CLP27 CLM27:CLN27 CLG27 CKK27 CKH27:CKI27 CKB27 CJF27 CJC27:CJD27 CIW27 CIA27 CHX27:CHY27 CHR27 CGV27 CGS27:CGT27 CGM27 CFQ27 CFN27:CFO27 CFH27 CEL27 CEI27:CEJ27 CEC27 CDG27 CDD27:CDE27 CCX27 CCB27 CBY27:CBZ27 CBS27 CAW27 CAT27:CAU27 CAN27 BZR27 BZO27:BZP27 BZI27 BYM27 BYJ27:BYK27 BYD27 BXH27 BXE27:BXF27 BWY27 BWC27 BVZ27:BWA27 BVT27 BUX27 BUU27:BUV27 BUO27 BTS27 BTP27:BTQ27 BTJ27 BSN27 BSK27:BSL27 BSE27 BRI27 BRF27:BRG27 BQZ27 BQD27 BQA27:BQB27 BPU27 BOY27 BOV27:BOW27 BOP27 BNT27 BNQ27:BNR27 BNK27 BMO27 BML27:BMM27 BMF27 BLJ27 BLG27:BLH27 BLA27 BKE27 BKB27:BKC27 BJV27 BIZ27 BIW27:BIX27 BIQ27 BHU27 BHR27:BHS27 BHL27 BGP27 BGM27:BGN27 BGG27 BFK27 BFH27:BFI27 BFB27 BEF27 BEC27:BED27 BDW27 BDA27 BCX27:BCY27 BCR27 BBV27 BBS27:BBT27 BBM27 BAQ27 BAN27:BAO27 BAH27 AZL27 AZI27:AZJ27 AZC27 AYG27 AYD27:AYE27 AXX27 AXB27 AWY27:AWZ27 AWS27 AVW27 AVT27:AVU27 AVN27 AUR27 AUO27:AUP27 AUI27 ATM27 ATJ27:ATK27 ATD27 ASH27 ASE27:ASF27 ARY27 ARC27 AQZ27:ARA27 AQT27 APX27 APU27:APV27 APO27 AOS27 AOP27:AOQ27 AOJ27 ANN27 ANK27:ANL27 ANE27 AMI27 AMF27:AMG27 ALZ27 ALD27 ALA27:ALB27 AKU27 AJY27 AJV27:AJW27 AJP27 AIT27 AIQ27:AIR27 AIK27 AHO27 AHL27:AHM27 AHF27 AGJ27 AGG27:AGH27 AGA27 AFE27 AFB27:AFC27 AEV27 ADZ27 ADW27:ADX27 ADQ27 ACU27 ACR27:ACS27 ACL27 ABP27 ABM27:ABN27 ABG27 AAK27 AAH27:AAI27 AAB27 ZF27 ZC27:ZD27 YW27 YA27 XX27:XY27 XR27 WV27 WS27:WT27 WM27 VQ27 VN27:VO27 VH27 UL27 UI27:UJ27 UC27 TG27 TD27:TE27 SX27 SB27 RY27:RZ27 RS27 QW27 QT27:QU27 QN27 PR27 PO27:PP27 PI27 OM27 OJ27:OK27 OD27 NH27 NE27:NF27 MY27 MC27 LZ27:MA27 LT27 KX27 KU27:KV27 KO27 JS27 JP27:JQ27 JJ27 IN27 IK27:IL27 IE27 HI27 HF27:HG27 GZ27 GD27 GA27:GB27 FU27 EY27 EV27:EW27 EP27 DT27 DQ27:DR27 DK27 CO27 CL27:CM27 CF27 BJ27 BG27:BH27 AC27 Z27:AA27 T27">
    <cfRule type="expression" dxfId="140" priority="186">
      <formula>$O27="Porcentaje"</formula>
    </cfRule>
  </conditionalFormatting>
  <conditionalFormatting sqref="XEN27 XEK27:XEL27 XEE27 XDI27 XDF27:XDG27 XCZ27 XCD27 XCA27:XCB27 XBU27 XAY27 XAV27:XAW27 XAP27 WZT27 WZQ27:WZR27 WZK27 WYO27 WYL27:WYM27 WYF27 WXJ27 WXG27:WXH27 WXA27 WWE27 WWB27:WWC27 WVV27 WUZ27 WUW27:WUX27 WUQ27 WTU27 WTR27:WTS27 WTL27 WSP27 WSM27:WSN27 WSG27 WRK27 WRH27:WRI27 WRB27 WQF27 WQC27:WQD27 WPW27 WPA27 WOX27:WOY27 WOR27 WNV27 WNS27:WNT27 WNM27 WMQ27 WMN27:WMO27 WMH27 WLL27 WLI27:WLJ27 WLC27 WKG27 WKD27:WKE27 WJX27 WJB27 WIY27:WIZ27 WIS27 WHW27 WHT27:WHU27 WHN27 WGR27 WGO27:WGP27 WGI27 WFM27 WFJ27:WFK27 WFD27 WEH27 WEE27:WEF27 WDY27 WDC27 WCZ27:WDA27 WCT27 WBX27 WBU27:WBV27 WBO27 WAS27 WAP27:WAQ27 WAJ27 VZN27 VZK27:VZL27 VZE27 VYI27 VYF27:VYG27 VXZ27 VXD27 VXA27:VXB27 VWU27 VVY27 VVV27:VVW27 VVP27 VUT27 VUQ27:VUR27 VUK27 VTO27 VTL27:VTM27 VTF27 VSJ27 VSG27:VSH27 VSA27 VRE27 VRB27:VRC27 VQV27 VPZ27 VPW27:VPX27 VPQ27 VOU27 VOR27:VOS27 VOL27 VNP27 VNM27:VNN27 VNG27 VMK27 VMH27:VMI27 VMB27 VLF27 VLC27:VLD27 VKW27 VKA27 VJX27:VJY27 VJR27 VIV27 VIS27:VIT27 VIM27 VHQ27 VHN27:VHO27 VHH27 VGL27 VGI27:VGJ27 VGC27 VFG27 VFD27:VFE27 VEX27 VEB27 VDY27:VDZ27 VDS27 VCW27 VCT27:VCU27 VCN27 VBR27 VBO27:VBP27 VBI27 VAM27 VAJ27:VAK27 VAD27 UZH27 UZE27:UZF27 UYY27 UYC27 UXZ27:UYA27 UXT27 UWX27 UWU27:UWV27 UWO27 UVS27 UVP27:UVQ27 UVJ27 UUN27 UUK27:UUL27 UUE27 UTI27 UTF27:UTG27 USZ27 USD27 USA27:USB27 URU27 UQY27 UQV27:UQW27 UQP27 UPT27 UPQ27:UPR27 UPK27 UOO27 UOL27:UOM27 UOF27 UNJ27 UNG27:UNH27 UNA27 UME27 UMB27:UMC27 ULV27 UKZ27 UKW27:UKX27 UKQ27 UJU27 UJR27:UJS27 UJL27 UIP27 UIM27:UIN27 UIG27 UHK27 UHH27:UHI27 UHB27 UGF27 UGC27:UGD27 UFW27 UFA27 UEX27:UEY27 UER27 UDV27 UDS27:UDT27 UDM27 UCQ27 UCN27:UCO27 UCH27 UBL27 UBI27:UBJ27 UBC27 UAG27 UAD27:UAE27 TZX27 TZB27 TYY27:TYZ27 TYS27 TXW27 TXT27:TXU27 TXN27 TWR27 TWO27:TWP27 TWI27 TVM27 TVJ27:TVK27 TVD27 TUH27 TUE27:TUF27 TTY27 TTC27 TSZ27:TTA27 TST27 TRX27 TRU27:TRV27 TRO27 TQS27 TQP27:TQQ27 TQJ27 TPN27 TPK27:TPL27 TPE27 TOI27 TOF27:TOG27 TNZ27 TND27 TNA27:TNB27 TMU27 TLY27 TLV27:TLW27 TLP27 TKT27 TKQ27:TKR27 TKK27 TJO27 TJL27:TJM27 TJF27 TIJ27 TIG27:TIH27 TIA27 THE27 THB27:THC27 TGV27 TFZ27 TFW27:TFX27 TFQ27 TEU27 TER27:TES27 TEL27 TDP27 TDM27:TDN27 TDG27 TCK27 TCH27:TCI27 TCB27 TBF27 TBC27:TBD27 TAW27 TAA27 SZX27:SZY27 SZR27 SYV27 SYS27:SYT27 SYM27 SXQ27 SXN27:SXO27 SXH27 SWL27 SWI27:SWJ27 SWC27 SVG27 SVD27:SVE27 SUX27 SUB27 STY27:STZ27 STS27 SSW27 SST27:SSU27 SSN27 SRR27 SRO27:SRP27 SRI27 SQM27 SQJ27:SQK27 SQD27 SPH27 SPE27:SPF27 SOY27 SOC27 SNZ27:SOA27 SNT27 SMX27 SMU27:SMV27 SMO27 SLS27 SLP27:SLQ27 SLJ27 SKN27 SKK27:SKL27 SKE27 SJI27 SJF27:SJG27 SIZ27 SID27 SIA27:SIB27 SHU27 SGY27 SGV27:SGW27 SGP27 SFT27 SFQ27:SFR27 SFK27 SEO27 SEL27:SEM27 SEF27 SDJ27 SDG27:SDH27 SDA27 SCE27 SCB27:SCC27 SBV27 SAZ27 SAW27:SAX27 SAQ27 RZU27 RZR27:RZS27 RZL27 RYP27 RYM27:RYN27 RYG27 RXK27 RXH27:RXI27 RXB27 RWF27 RWC27:RWD27 RVW27 RVA27 RUX27:RUY27 RUR27 RTV27 RTS27:RTT27 RTM27 RSQ27 RSN27:RSO27 RSH27 RRL27 RRI27:RRJ27 RRC27 RQG27 RQD27:RQE27 RPX27 RPB27 ROY27:ROZ27 ROS27 RNW27 RNT27:RNU27 RNN27 RMR27 RMO27:RMP27 RMI27 RLM27 RLJ27:RLK27 RLD27 RKH27 RKE27:RKF27 RJY27 RJC27 RIZ27:RJA27 RIT27 RHX27 RHU27:RHV27 RHO27 RGS27 RGP27:RGQ27 RGJ27 RFN27 RFK27:RFL27 RFE27 REI27 REF27:REG27 RDZ27 RDD27 RDA27:RDB27 RCU27 RBY27 RBV27:RBW27 RBP27 RAT27 RAQ27:RAR27 RAK27 QZO27 QZL27:QZM27 QZF27 QYJ27 QYG27:QYH27 QYA27 QXE27 QXB27:QXC27 QWV27 QVZ27 QVW27:QVX27 QVQ27 QUU27 QUR27:QUS27 QUL27 QTP27 QTM27:QTN27 QTG27 QSK27 QSH27:QSI27 QSB27 QRF27 QRC27:QRD27 QQW27 QQA27 QPX27:QPY27 QPR27 QOV27 QOS27:QOT27 QOM27 QNQ27 QNN27:QNO27 QNH27 QML27 QMI27:QMJ27 QMC27 QLG27 QLD27:QLE27 QKX27 QKB27 QJY27:QJZ27 QJS27 QIW27 QIT27:QIU27 QIN27 QHR27 QHO27:QHP27 QHI27 QGM27 QGJ27:QGK27 QGD27 QFH27 QFE27:QFF27 QEY27 QEC27 QDZ27:QEA27 QDT27 QCX27 QCU27:QCV27 QCO27 QBS27 QBP27:QBQ27 QBJ27 QAN27 QAK27:QAL27 QAE27 PZI27 PZF27:PZG27 PYZ27 PYD27 PYA27:PYB27 PXU27 PWY27 PWV27:PWW27 PWP27 PVT27 PVQ27:PVR27 PVK27 PUO27 PUL27:PUM27 PUF27 PTJ27 PTG27:PTH27 PTA27 PSE27 PSB27:PSC27 PRV27 PQZ27 PQW27:PQX27 PQQ27 PPU27 PPR27:PPS27 PPL27 POP27 POM27:PON27 POG27 PNK27 PNH27:PNI27 PNB27 PMF27 PMC27:PMD27 PLW27 PLA27 PKX27:PKY27 PKR27 PJV27 PJS27:PJT27 PJM27 PIQ27 PIN27:PIO27 PIH27 PHL27 PHI27:PHJ27 PHC27 PGG27 PGD27:PGE27 PFX27 PFB27 PEY27:PEZ27 PES27 PDW27 PDT27:PDU27 PDN27 PCR27 PCO27:PCP27 PCI27 PBM27 PBJ27:PBK27 PBD27 PAH27 PAE27:PAF27 OZY27 OZC27 OYZ27:OZA27 OYT27 OXX27 OXU27:OXV27 OXO27 OWS27 OWP27:OWQ27 OWJ27 OVN27 OVK27:OVL27 OVE27 OUI27 OUF27:OUG27 OTZ27 OTD27 OTA27:OTB27 OSU27 ORY27 ORV27:ORW27 ORP27 OQT27 OQQ27:OQR27 OQK27 OPO27 OPL27:OPM27 OPF27 OOJ27 OOG27:OOH27 OOA27 ONE27 ONB27:ONC27 OMV27 OLZ27 OLW27:OLX27 OLQ27 OKU27 OKR27:OKS27 OKL27 OJP27 OJM27:OJN27 OJG27 OIK27 OIH27:OII27 OIB27 OHF27 OHC27:OHD27 OGW27 OGA27 OFX27:OFY27 OFR27 OEV27 OES27:OET27 OEM27 ODQ27 ODN27:ODO27 ODH27 OCL27 OCI27:OCJ27 OCC27 OBG27 OBD27:OBE27 OAX27 OAB27 NZY27:NZZ27 NZS27 NYW27 NYT27:NYU27 NYN27 NXR27 NXO27:NXP27 NXI27 NWM27 NWJ27:NWK27 NWD27 NVH27 NVE27:NVF27 NUY27 NUC27 NTZ27:NUA27 NTT27 NSX27 NSU27:NSV27 NSO27 NRS27 NRP27:NRQ27 NRJ27 NQN27 NQK27:NQL27 NQE27 NPI27 NPF27:NPG27 NOZ27 NOD27 NOA27:NOB27 NNU27 NMY27 NMV27:NMW27 NMP27 NLT27 NLQ27:NLR27 NLK27 NKO27 NKL27:NKM27 NKF27 NJJ27 NJG27:NJH27 NJA27 NIE27 NIB27:NIC27 NHV27 NGZ27 NGW27:NGX27 NGQ27 NFU27 NFR27:NFS27 NFL27 NEP27 NEM27:NEN27 NEG27 NDK27 NDH27:NDI27 NDB27 NCF27 NCC27:NCD27 NBW27 NBA27 NAX27:NAY27 NAR27 MZV27 MZS27:MZT27 MZM27 MYQ27 MYN27:MYO27 MYH27 MXL27 MXI27:MXJ27 MXC27 MWG27 MWD27:MWE27 MVX27 MVB27 MUY27:MUZ27 MUS27 MTW27 MTT27:MTU27 MTN27 MSR27 MSO27:MSP27 MSI27 MRM27 MRJ27:MRK27 MRD27 MQH27 MQE27:MQF27 MPY27 MPC27 MOZ27:MPA27 MOT27 MNX27 MNU27:MNV27 MNO27 MMS27 MMP27:MMQ27 MMJ27 MLN27 MLK27:MLL27 MLE27 MKI27 MKF27:MKG27 MJZ27 MJD27 MJA27:MJB27 MIU27 MHY27 MHV27:MHW27 MHP27 MGT27 MGQ27:MGR27 MGK27 MFO27 MFL27:MFM27 MFF27 MEJ27 MEG27:MEH27 MEA27 MDE27 MDB27:MDC27 MCV27 MBZ27 MBW27:MBX27 MBQ27 MAU27 MAR27:MAS27 MAL27 LZP27 LZM27:LZN27 LZG27 LYK27 LYH27:LYI27 LYB27 LXF27 LXC27:LXD27 LWW27 LWA27 LVX27:LVY27 LVR27 LUV27 LUS27:LUT27 LUM27 LTQ27 LTN27:LTO27 LTH27 LSL27 LSI27:LSJ27 LSC27 LRG27 LRD27:LRE27 LQX27 LQB27 LPY27:LPZ27 LPS27 LOW27 LOT27:LOU27 LON27 LNR27 LNO27:LNP27 LNI27 LMM27 LMJ27:LMK27 LMD27 LLH27 LLE27:LLF27 LKY27 LKC27 LJZ27:LKA27 LJT27 LIX27 LIU27:LIV27 LIO27 LHS27 LHP27:LHQ27 LHJ27 LGN27 LGK27:LGL27 LGE27 LFI27 LFF27:LFG27 LEZ27 LED27 LEA27:LEB27 LDU27 LCY27 LCV27:LCW27 LCP27 LBT27 LBQ27:LBR27 LBK27 LAO27 LAL27:LAM27 LAF27 KZJ27 KZG27:KZH27 KZA27 KYE27 KYB27:KYC27 KXV27 KWZ27 KWW27:KWX27 KWQ27 KVU27 KVR27:KVS27 KVL27 KUP27 KUM27:KUN27 KUG27 KTK27 KTH27:KTI27 KTB27 KSF27 KSC27:KSD27 KRW27 KRA27 KQX27:KQY27 KQR27 KPV27 KPS27:KPT27 KPM27 KOQ27 KON27:KOO27 KOH27 KNL27 KNI27:KNJ27 KNC27 KMG27 KMD27:KME27 KLX27 KLB27 KKY27:KKZ27 KKS27 KJW27 KJT27:KJU27 KJN27 KIR27 KIO27:KIP27 KII27 KHM27 KHJ27:KHK27 KHD27 KGH27 KGE27:KGF27 KFY27 KFC27 KEZ27:KFA27 KET27 KDX27 KDU27:KDV27 KDO27 KCS27 KCP27:KCQ27 KCJ27 KBN27 KBK27:KBL27 KBE27 KAI27 KAF27:KAG27 JZZ27 JZD27 JZA27:JZB27 JYU27 JXY27 JXV27:JXW27 JXP27 JWT27 JWQ27:JWR27 JWK27 JVO27 JVL27:JVM27 JVF27 JUJ27 JUG27:JUH27 JUA27 JTE27 JTB27:JTC27 JSV27 JRZ27 JRW27:JRX27 JRQ27 JQU27 JQR27:JQS27 JQL27 JPP27 JPM27:JPN27 JPG27 JOK27 JOH27:JOI27 JOB27 JNF27 JNC27:JND27 JMW27 JMA27 JLX27:JLY27 JLR27 JKV27 JKS27:JKT27 JKM27 JJQ27 JJN27:JJO27 JJH27 JIL27 JII27:JIJ27 JIC27 JHG27 JHD27:JHE27 JGX27 JGB27 JFY27:JFZ27 JFS27 JEW27 JET27:JEU27 JEN27 JDR27 JDO27:JDP27 JDI27 JCM27 JCJ27:JCK27 JCD27 JBH27 JBE27:JBF27 JAY27 JAC27 IZZ27:JAA27 IZT27 IYX27 IYU27:IYV27 IYO27 IXS27 IXP27:IXQ27 IXJ27 IWN27 IWK27:IWL27 IWE27 IVI27 IVF27:IVG27 IUZ27 IUD27 IUA27:IUB27 ITU27 ISY27 ISV27:ISW27 ISP27 IRT27 IRQ27:IRR27 IRK27 IQO27 IQL27:IQM27 IQF27 IPJ27 IPG27:IPH27 IPA27 IOE27 IOB27:IOC27 INV27 IMZ27 IMW27:IMX27 IMQ27 ILU27 ILR27:ILS27 ILL27 IKP27 IKM27:IKN27 IKG27 IJK27 IJH27:IJI27 IJB27 IIF27 IIC27:IID27 IHW27 IHA27 IGX27:IGY27 IGR27 IFV27 IFS27:IFT27 IFM27 IEQ27 IEN27:IEO27 IEH27 IDL27 IDI27:IDJ27 IDC27 ICG27 ICD27:ICE27 IBX27 IBB27 IAY27:IAZ27 IAS27 HZW27 HZT27:HZU27 HZN27 HYR27 HYO27:HYP27 HYI27 HXM27 HXJ27:HXK27 HXD27 HWH27 HWE27:HWF27 HVY27 HVC27 HUZ27:HVA27 HUT27 HTX27 HTU27:HTV27 HTO27 HSS27 HSP27:HSQ27 HSJ27 HRN27 HRK27:HRL27 HRE27 HQI27 HQF27:HQG27 HPZ27 HPD27 HPA27:HPB27 HOU27 HNY27 HNV27:HNW27 HNP27 HMT27 HMQ27:HMR27 HMK27 HLO27 HLL27:HLM27 HLF27 HKJ27 HKG27:HKH27 HKA27 HJE27 HJB27:HJC27 HIV27 HHZ27 HHW27:HHX27 HHQ27 HGU27 HGR27:HGS27 HGL27 HFP27 HFM27:HFN27 HFG27 HEK27 HEH27:HEI27 HEB27 HDF27 HDC27:HDD27 HCW27 HCA27 HBX27:HBY27 HBR27 HAV27 HAS27:HAT27 HAM27 GZQ27 GZN27:GZO27 GZH27 GYL27 GYI27:GYJ27 GYC27 GXG27 GXD27:GXE27 GWX27 GWB27 GVY27:GVZ27 GVS27 GUW27 GUT27:GUU27 GUN27 GTR27 GTO27:GTP27 GTI27 GSM27 GSJ27:GSK27 GSD27 GRH27 GRE27:GRF27 GQY27 GQC27 GPZ27:GQA27 GPT27 GOX27 GOU27:GOV27 GOO27 GNS27 GNP27:GNQ27 GNJ27 GMN27 GMK27:GML27 GME27 GLI27 GLF27:GLG27 GKZ27 GKD27 GKA27:GKB27 GJU27 GIY27 GIV27:GIW27 GIP27 GHT27 GHQ27:GHR27 GHK27 GGO27 GGL27:GGM27 GGF27 GFJ27 GFG27:GFH27 GFA27 GEE27 GEB27:GEC27 GDV27 GCZ27 GCW27:GCX27 GCQ27 GBU27 GBR27:GBS27 GBL27 GAP27 GAM27:GAN27 GAG27 FZK27 FZH27:FZI27 FZB27 FYF27 FYC27:FYD27 FXW27 FXA27 FWX27:FWY27 FWR27 FVV27 FVS27:FVT27 FVM27 FUQ27 FUN27:FUO27 FUH27 FTL27 FTI27:FTJ27 FTC27 FSG27 FSD27:FSE27 FRX27 FRB27 FQY27:FQZ27 FQS27 FPW27 FPT27:FPU27 FPN27 FOR27 FOO27:FOP27 FOI27 FNM27 FNJ27:FNK27 FND27 FMH27 FME27:FMF27 FLY27 FLC27 FKZ27:FLA27 FKT27 FJX27 FJU27:FJV27 FJO27 FIS27 FIP27:FIQ27 FIJ27 FHN27 FHK27:FHL27 FHE27 FGI27 FGF27:FGG27 FFZ27 FFD27 FFA27:FFB27 FEU27 FDY27 FDV27:FDW27 FDP27 FCT27 FCQ27:FCR27 FCK27 FBO27 FBL27:FBM27 FBF27 FAJ27 FAG27:FAH27 FAA27 EZE27 EZB27:EZC27 EYV27 EXZ27 EXW27:EXX27 EXQ27 EWU27 EWR27:EWS27 EWL27 EVP27 EVM27:EVN27 EVG27 EUK27 EUH27:EUI27 EUB27 ETF27 ETC27:ETD27 ESW27 ESA27 ERX27:ERY27 ERR27 EQV27 EQS27:EQT27 EQM27 EPQ27 EPN27:EPO27 EPH27 EOL27 EOI27:EOJ27 EOC27 ENG27 END27:ENE27 EMX27 EMB27 ELY27:ELZ27 ELS27 EKW27 EKT27:EKU27 EKN27 EJR27 EJO27:EJP27 EJI27 EIM27 EIJ27:EIK27 EID27 EHH27 EHE27:EHF27 EGY27 EGC27 EFZ27:EGA27 EFT27 EEX27 EEU27:EEV27 EEO27 EDS27 EDP27:EDQ27 EDJ27 ECN27 ECK27:ECL27 ECE27 EBI27 EBF27:EBG27 EAZ27 EAD27 EAA27:EAB27 DZU27 DYY27 DYV27:DYW27 DYP27 DXT27 DXQ27:DXR27 DXK27 DWO27 DWL27:DWM27 DWF27 DVJ27 DVG27:DVH27 DVA27 DUE27 DUB27:DUC27 DTV27 DSZ27 DSW27:DSX27 DSQ27 DRU27 DRR27:DRS27 DRL27 DQP27 DQM27:DQN27 DQG27 DPK27 DPH27:DPI27 DPB27 DOF27 DOC27:DOD27 DNW27 DNA27 DMX27:DMY27 DMR27 DLV27 DLS27:DLT27 DLM27 DKQ27 DKN27:DKO27 DKH27 DJL27 DJI27:DJJ27 DJC27 DIG27 DID27:DIE27 DHX27 DHB27 DGY27:DGZ27 DGS27 DFW27 DFT27:DFU27 DFN27 DER27 DEO27:DEP27 DEI27 DDM27 DDJ27:DDK27 DDD27 DCH27 DCE27:DCF27 DBY27 DBC27 DAZ27:DBA27 DAT27 CZX27 CZU27:CZV27 CZO27 CYS27 CYP27:CYQ27 CYJ27 CXN27 CXK27:CXL27 CXE27 CWI27 CWF27:CWG27 CVZ27 CVD27 CVA27:CVB27 CUU27 CTY27 CTV27:CTW27 CTP27 CST27 CSQ27:CSR27 CSK27 CRO27 CRL27:CRM27 CRF27 CQJ27 CQG27:CQH27 CQA27 CPE27 CPB27:CPC27 COV27 CNZ27 CNW27:CNX27 CNQ27 CMU27 CMR27:CMS27 CML27 CLP27 CLM27:CLN27 CLG27 CKK27 CKH27:CKI27 CKB27 CJF27 CJC27:CJD27 CIW27 CIA27 CHX27:CHY27 CHR27 CGV27 CGS27:CGT27 CGM27 CFQ27 CFN27:CFO27 CFH27 CEL27 CEI27:CEJ27 CEC27 CDG27 CDD27:CDE27 CCX27 CCB27 CBY27:CBZ27 CBS27 CAW27 CAT27:CAU27 CAN27 BZR27 BZO27:BZP27 BZI27 BYM27 BYJ27:BYK27 BYD27 BXH27 BXE27:BXF27 BWY27 BWC27 BVZ27:BWA27 BVT27 BUX27 BUU27:BUV27 BUO27 BTS27 BTP27:BTQ27 BTJ27 BSN27 BSK27:BSL27 BSE27 BRI27 BRF27:BRG27 BQZ27 BQD27 BQA27:BQB27 BPU27 BOY27 BOV27:BOW27 BOP27 BNT27 BNQ27:BNR27 BNK27 BMO27 BML27:BMM27 BMF27 BLJ27 BLG27:BLH27 BLA27 BKE27 BKB27:BKC27 BJV27 BIZ27 BIW27:BIX27 BIQ27 BHU27 BHR27:BHS27 BHL27 BGP27 BGM27:BGN27 BGG27 BFK27 BFH27:BFI27 BFB27 BEF27 BEC27:BED27 BDW27 BDA27 BCX27:BCY27 BCR27 BBV27 BBS27:BBT27 BBM27 BAQ27 BAN27:BAO27 BAH27 AZL27 AZI27:AZJ27 AZC27 AYG27 AYD27:AYE27 AXX27 AXB27 AWY27:AWZ27 AWS27 AVW27 AVT27:AVU27 AVN27 AUR27 AUO27:AUP27 AUI27 ATM27 ATJ27:ATK27 ATD27 ASH27 ASE27:ASF27 ARY27 ARC27 AQZ27:ARA27 AQT27 APX27 APU27:APV27 APO27 AOS27 AOP27:AOQ27 AOJ27 ANN27 ANK27:ANL27 ANE27 AMI27 AMF27:AMG27 ALZ27 ALD27 ALA27:ALB27 AKU27 AJY27 AJV27:AJW27 AJP27 AIT27 AIQ27:AIR27 AIK27 AHO27 AHL27:AHM27 AHF27 AGJ27 AGG27:AGH27 AGA27 AFE27 AFB27:AFC27 AEV27 ADZ27 ADW27:ADX27 ADQ27 ACU27 ACR27:ACS27 ACL27 ABP27 ABM27:ABN27 ABG27 AAK27 AAH27:AAI27 AAB27 ZF27 ZC27:ZD27 YW27 YA27 XX27:XY27 XR27 WV27 WS27:WT27 WM27 VQ27 VN27:VO27 VH27 UL27 UI27:UJ27 UC27 TG27 TD27:TE27 SX27 SB27 RY27:RZ27 RS27 QW27 QT27:QU27 QN27 PR27 PO27:PP27 PI27 OM27 OJ27:OK27 OD27 NH27 NE27:NF27 MY27 MC27 LZ27:MA27 LT27 KX27 KU27:KV27 KO27 JS27 JP27:JQ27 JJ27 IN27 IK27:IL27 IE27 HI27 HF27:HG27 GZ27 GD27 GA27:GB27 FU27 EY27 EV27:EW27 EP27 DT27 DQ27:DR27 DK27 CO27 CL27:CM27 CF27 BJ27 BG27:BH27 AC27 Z27:AA27 T27">
    <cfRule type="expression" dxfId="139" priority="184">
      <formula>$O27="Tasa o relación"</formula>
    </cfRule>
    <cfRule type="expression" dxfId="138" priority="185">
      <formula>$O27="Unidad"</formula>
    </cfRule>
  </conditionalFormatting>
  <conditionalFormatting sqref="XFC41 XDX41 XCS41 XBN41 XAI41 WZD41 WXY41 WWT41 WVO41 WUJ41 WTE41 WRZ41 WQU41 WPP41 WOK41 WNF41 WMA41 WKV41 WJQ41 WIL41 WHG41 WGB41 WEW41 WDR41 WCM41 WBH41 WAC41 VYX41 VXS41 VWN41 VVI41 VUD41 VSY41 VRT41 VQO41 VPJ41 VOE41 VMZ41 VLU41 VKP41 VJK41 VIF41 VHA41 VFV41 VEQ41 VDL41 VCG41 VBB41 UZW41 UYR41 UXM41 UWH41 UVC41 UTX41 USS41 URN41 UQI41 UPD41 UNY41 UMT41 ULO41 UKJ41 UJE41 UHZ41 UGU41 UFP41 UEK41 UDF41 UCA41 UAV41 TZQ41 TYL41 TXG41 TWB41 TUW41 TTR41 TSM41 TRH41 TQC41 TOX41 TNS41 TMN41 TLI41 TKD41 TIY41 THT41 TGO41 TFJ41 TEE41 TCZ41 TBU41 TAP41 SZK41 SYF41 SXA41 SVV41 SUQ41 STL41 SSG41 SRB41 SPW41 SOR41 SNM41 SMH41 SLC41 SJX41 SIS41 SHN41 SGI41 SFD41 SDY41 SCT41 SBO41 SAJ41 RZE41 RXZ41 RWU41 RVP41 RUK41 RTF41 RSA41 RQV41 RPQ41 ROL41 RNG41 RMB41 RKW41 RJR41 RIM41 RHH41 RGC41 REX41 RDS41 RCN41 RBI41 RAD41 QYY41 QXT41 QWO41 QVJ41 QUE41 QSZ41 QRU41 QQP41 QPK41 QOF41 QNA41 QLV41 QKQ41 QJL41 QIG41 QHB41 QFW41 QER41 QDM41 QCH41 QBC41 PZX41 PYS41 PXN41 PWI41 PVD41 PTY41 PST41 PRO41 PQJ41 PPE41 PNZ41 PMU41 PLP41 PKK41 PJF41 PIA41 PGV41 PFQ41 PEL41 PDG41 PCB41 PAW41 OZR41 OYM41 OXH41 OWC41 OUX41 OTS41 OSN41 ORI41 OQD41 OOY41 ONT41 OMO41 OLJ41 OKE41 OIZ41 OHU41 OGP41 OFK41 OEF41 ODA41 OBV41 OAQ41 NZL41 NYG41 NXB41 NVW41 NUR41 NTM41 NSH41 NRC41 NPX41 NOS41 NNN41 NMI41 NLD41 NJY41 NIT41 NHO41 NGJ41 NFE41 NDZ41 NCU41 NBP41 NAK41 MZF41 MYA41 MWV41 MVQ41 MUL41 MTG41 MSB41 MQW41 MPR41 MOM41 MNH41 MMC41 MKX41 MJS41 MIN41 MHI41 MGD41 MEY41 MDT41 MCO41 MBJ41 MAE41 LYZ41 LXU41 LWP41 LVK41 LUF41 LTA41 LRV41 LQQ41 LPL41 LOG41 LNB41 LLW41 LKR41 LJM41 LIH41 LHC41 LFX41 LES41 LDN41 LCI41 LBD41 KZY41 KYT41 KXO41 KWJ41 KVE41 KTZ41 KSU41 KRP41 KQK41 KPF41 KOA41 KMV41 KLQ41 KKL41 KJG41 KIB41 KGW41 KFR41 KEM41 KDH41 KCC41 KAX41 JZS41 JYN41 JXI41 JWD41 JUY41 JTT41 JSO41 JRJ41 JQE41 JOZ41 JNU41 JMP41 JLK41 JKF41 JJA41 JHV41 JGQ41 JFL41 JEG41 JDB41 JBW41 JAR41 IZM41 IYH41 IXC41 IVX41 IUS41 ITN41 ISI41 IRD41 IPY41 IOT41 INO41 IMJ41 ILE41 IJZ41 IIU41 IHP41 IGK41 IFF41 IEA41 ICV41 IBQ41 IAL41 HZG41 HYB41 HWW41 HVR41 HUM41 HTH41 HSC41 HQX41 HPS41 HON41 HNI41 HMD41 HKY41 HJT41 HIO41 HHJ41 HGE41 HEZ41 HDU41 HCP41 HBK41 HAF41 GZA41 GXV41 GWQ41 GVL41 GUG41 GTB41 GRW41 GQR41 GPM41 GOH41 GNC41 GLX41 GKS41 GJN41 GII41 GHD41 GFY41 GET41 GDO41 GCJ41 GBE41 FZZ41 FYU41 FXP41 FWK41 FVF41 FUA41 FSV41 FRQ41 FQL41 FPG41 FOB41 FMW41 FLR41 FKM41 FJH41 FIC41 FGX41 FFS41 FEN41 FDI41 FCD41 FAY41 EZT41 EYO41 EXJ41 EWE41 EUZ41 ETU41 ESP41 ERK41 EQF41 EPA41 ENV41 EMQ41 ELL41 EKG41 EJB41 EHW41 EGR41 EFM41 EEH41 EDC41 EBX41 EAS41 DZN41 DYI41 DXD41 DVY41 DUT41 DTO41 DSJ41 DRE41 DPZ41 DOU41 DNP41 DMK41 DLF41 DKA41 DIV41 DHQ41 DGL41 DFG41 DEB41 DCW41 DBR41 DAM41 CZH41 CYC41 CWX41 CVS41 CUN41 CTI41 CSD41 CQY41 CPT41 COO41 CNJ41 CME41 CKZ41 CJU41 CIP41 CHK41 CGF41 CFA41 CDV41 CCQ41 CBL41 CAG41 BZB41 BXW41 BWR41 BVM41 BUH41 BTC41 BRX41 BQS41 BPN41 BOI41 BND41 BLY41 BKT41 BJO41 BIJ41 BHE41 BFZ41 BEU41 BDP41 BCK41 BBF41 BAA41 AYV41 AXQ41 AWL41 AVG41 AUB41 ASW41 ARR41 AQM41 APH41 AOC41 AMX41 ALS41 AKN41 AJI41 AID41 AGY41 AFT41 AEO41 ADJ41 ACE41 AAZ41 ZU41 YP41 XK41 WF41 VA41 TV41 SQ41 RL41 QG41 PB41 NW41 MR41 LM41 KH41 JC41 HX41 GS41 FN41 EI41 DD41 BY41 M41">
    <cfRule type="expression" dxfId="137" priority="181" stopIfTrue="1">
      <formula>$O41="Tasa o relación"</formula>
    </cfRule>
    <cfRule type="expression" dxfId="136" priority="182" stopIfTrue="1">
      <formula>$O41="Porcentaje"</formula>
    </cfRule>
    <cfRule type="expression" dxfId="135" priority="183" stopIfTrue="1">
      <formula>$O41="Unidad"</formula>
    </cfRule>
  </conditionalFormatting>
  <conditionalFormatting sqref="XEP41 XEG41 XEB41 XDK41 XDB41 XCW41 XCF41 XBW41 XBR41 XBA41 XAR41 XAM41 WZV41 WZM41 WZH41 WYQ41 WYH41 WYC41 WXL41 WXC41 WWX41 WWG41 WVX41 WVS41 WVB41 WUS41 WUN41 WTW41 WTN41 WTI41 WSR41 WSI41 WSD41 WRM41 WRD41 WQY41 WQH41 WPY41 WPT41 WPC41 WOT41 WOO41 WNX41 WNO41 WNJ41 WMS41 WMJ41 WME41 WLN41 WLE41 WKZ41 WKI41 WJZ41 WJU41 WJD41 WIU41 WIP41 WHY41 WHP41 WHK41 WGT41 WGK41 WGF41 WFO41 WFF41 WFA41 WEJ41 WEA41 WDV41 WDE41 WCV41 WCQ41 WBZ41 WBQ41 WBL41 WAU41 WAL41 WAG41 VZP41 VZG41 VZB41 VYK41 VYB41 VXW41 VXF41 VWW41 VWR41 VWA41 VVR41 VVM41 VUV41 VUM41 VUH41 VTQ41 VTH41 VTC41 VSL41 VSC41 VRX41 VRG41 VQX41 VQS41 VQB41 VPS41 VPN41 VOW41 VON41 VOI41 VNR41 VNI41 VND41 VMM41 VMD41 VLY41 VLH41 VKY41 VKT41 VKC41 VJT41 VJO41 VIX41 VIO41 VIJ41 VHS41 VHJ41 VHE41 VGN41 VGE41 VFZ41 VFI41 VEZ41 VEU41 VED41 VDU41 VDP41 VCY41 VCP41 VCK41 VBT41 VBK41 VBF41 VAO41 VAF41 VAA41 UZJ41 UZA41 UYV41 UYE41 UXV41 UXQ41 UWZ41 UWQ41 UWL41 UVU41 UVL41 UVG41 UUP41 UUG41 UUB41 UTK41 UTB41 USW41 USF41 URW41 URR41 URA41 UQR41 UQM41 UPV41 UPM41 UPH41 UOQ41 UOH41 UOC41 UNL41 UNC41 UMX41 UMG41 ULX41 ULS41 ULB41 UKS41 UKN41 UJW41 UJN41 UJI41 UIR41 UII41 UID41 UHM41 UHD41 UGY41 UGH41 UFY41 UFT41 UFC41 UET41 UEO41 UDX41 UDO41 UDJ41 UCS41 UCJ41 UCE41 UBN41 UBE41 UAZ41 UAI41 TZZ41 TZU41 TZD41 TYU41 TYP41 TXY41 TXP41 TXK41 TWT41 TWK41 TWF41 TVO41 TVF41 TVA41 TUJ41 TUA41 TTV41 TTE41 TSV41 TSQ41 TRZ41 TRQ41 TRL41 TQU41 TQL41 TQG41 TPP41 TPG41 TPB41 TOK41 TOB41 TNW41 TNF41 TMW41 TMR41 TMA41 TLR41 TLM41 TKV41 TKM41 TKH41 TJQ41 TJH41 TJC41 TIL41 TIC41 THX41 THG41 TGX41 TGS41 TGB41 TFS41 TFN41 TEW41 TEN41 TEI41 TDR41 TDI41 TDD41 TCM41 TCD41 TBY41 TBH41 TAY41 TAT41 TAC41 SZT41 SZO41 SYX41 SYO41 SYJ41 SXS41 SXJ41 SXE41 SWN41 SWE41 SVZ41 SVI41 SUZ41 SUU41 SUD41 STU41 STP41 SSY41 SSP41 SSK41 SRT41 SRK41 SRF41 SQO41 SQF41 SQA41 SPJ41 SPA41 SOV41 SOE41 SNV41 SNQ41 SMZ41 SMQ41 SML41 SLU41 SLL41 SLG41 SKP41 SKG41 SKB41 SJK41 SJB41 SIW41 SIF41 SHW41 SHR41 SHA41 SGR41 SGM41 SFV41 SFM41 SFH41 SEQ41 SEH41 SEC41 SDL41 SDC41 SCX41 SCG41 SBX41 SBS41 SBB41 SAS41 SAN41 RZW41 RZN41 RZI41 RYR41 RYI41 RYD41 RXM41 RXD41 RWY41 RWH41 RVY41 RVT41 RVC41 RUT41 RUO41 RTX41 RTO41 RTJ41 RSS41 RSJ41 RSE41 RRN41 RRE41 RQZ41 RQI41 RPZ41 RPU41 RPD41 ROU41 ROP41 RNY41 RNP41 RNK41 RMT41 RMK41 RMF41 RLO41 RLF41 RLA41 RKJ41 RKA41 RJV41 RJE41 RIV41 RIQ41 RHZ41 RHQ41 RHL41 RGU41 RGL41 RGG41 RFP41 RFG41 RFB41 REK41 REB41 RDW41 RDF41 RCW41 RCR41 RCA41 RBR41 RBM41 RAV41 RAM41 RAH41 QZQ41 QZH41 QZC41 QYL41 QYC41 QXX41 QXG41 QWX41 QWS41 QWB41 QVS41 QVN41 QUW41 QUN41 QUI41 QTR41 QTI41 QTD41 QSM41 QSD41 QRY41 QRH41 QQY41 QQT41 QQC41 QPT41 QPO41 QOX41 QOO41 QOJ41 QNS41 QNJ41 QNE41 QMN41 QME41 QLZ41 QLI41 QKZ41 QKU41 QKD41 QJU41 QJP41 QIY41 QIP41 QIK41 QHT41 QHK41 QHF41 QGO41 QGF41 QGA41 QFJ41 QFA41 QEV41 QEE41 QDV41 QDQ41 QCZ41 QCQ41 QCL41 QBU41 QBL41 QBG41 QAP41 QAG41 QAB41 PZK41 PZB41 PYW41 PYF41 PXW41 PXR41 PXA41 PWR41 PWM41 PVV41 PVM41 PVH41 PUQ41 PUH41 PUC41 PTL41 PTC41 PSX41 PSG41 PRX41 PRS41 PRB41 PQS41 PQN41 PPW41 PPN41 PPI41 POR41 POI41 POD41 PNM41 PND41 PMY41 PMH41 PLY41 PLT41 PLC41 PKT41 PKO41 PJX41 PJO41 PJJ41 PIS41 PIJ41 PIE41 PHN41 PHE41 PGZ41 PGI41 PFZ41 PFU41 PFD41 PEU41 PEP41 PDY41 PDP41 PDK41 PCT41 PCK41 PCF41 PBO41 PBF41 PBA41 PAJ41 PAA41 OZV41 OZE41 OYV41 OYQ41 OXZ41 OXQ41 OXL41 OWU41 OWL41 OWG41 OVP41 OVG41 OVB41 OUK41 OUB41 OTW41 OTF41 OSW41 OSR41 OSA41 ORR41 ORM41 OQV41 OQM41 OQH41 OPQ41 OPH41 OPC41 OOL41 OOC41 ONX41 ONG41 OMX41 OMS41 OMB41 OLS41 OLN41 OKW41 OKN41 OKI41 OJR41 OJI41 OJD41 OIM41 OID41 OHY41 OHH41 OGY41 OGT41 OGC41 OFT41 OFO41 OEX41 OEO41 OEJ41 ODS41 ODJ41 ODE41 OCN41 OCE41 OBZ41 OBI41 OAZ41 OAU41 OAD41 NZU41 NZP41 NYY41 NYP41 NYK41 NXT41 NXK41 NXF41 NWO41 NWF41 NWA41 NVJ41 NVA41 NUV41 NUE41 NTV41 NTQ41 NSZ41 NSQ41 NSL41 NRU41 NRL41 NRG41 NQP41 NQG41 NQB41 NPK41 NPB41 NOW41 NOF41 NNW41 NNR41 NNA41 NMR41 NMM41 NLV41 NLM41 NLH41 NKQ41 NKH41 NKC41 NJL41 NJC41 NIX41 NIG41 NHX41 NHS41 NHB41 NGS41 NGN41 NFW41 NFN41 NFI41 NER41 NEI41 NED41 NDM41 NDD41 NCY41 NCH41 NBY41 NBT41 NBC41 NAT41 NAO41 MZX41 MZO41 MZJ41 MYS41 MYJ41 MYE41 MXN41 MXE41 MWZ41 MWI41 MVZ41 MVU41 MVD41 MUU41 MUP41 MTY41 MTP41 MTK41 MST41 MSK41 MSF41 MRO41 MRF41 MRA41 MQJ41 MQA41 MPV41 MPE41 MOV41 MOQ41 MNZ41 MNQ41 MNL41 MMU41 MML41 MMG41 MLP41 MLG41 MLB41 MKK41 MKB41 MJW41 MJF41 MIW41 MIR41 MIA41 MHR41 MHM41 MGV41 MGM41 MGH41 MFQ41 MFH41 MFC41 MEL41 MEC41 MDX41 MDG41 MCX41 MCS41 MCB41 MBS41 MBN41 MAW41 MAN41 MAI41 LZR41 LZI41 LZD41 LYM41 LYD41 LXY41 LXH41 LWY41 LWT41 LWC41 LVT41 LVO41 LUX41 LUO41 LUJ41 LTS41 LTJ41 LTE41 LSN41 LSE41 LRZ41 LRI41 LQZ41 LQU41 LQD41 LPU41 LPP41 LOY41 LOP41 LOK41 LNT41 LNK41 LNF41 LMO41 LMF41 LMA41 LLJ41 LLA41 LKV41 LKE41 LJV41 LJQ41 LIZ41 LIQ41 LIL41 LHU41 LHL41 LHG41 LGP41 LGG41 LGB41 LFK41 LFB41 LEW41 LEF41 LDW41 LDR41 LDA41 LCR41 LCM41 LBV41 LBM41 LBH41 LAQ41 LAH41 LAC41 KZL41 KZC41 KYX41 KYG41 KXX41 KXS41 KXB41 KWS41 KWN41 KVW41 KVN41 KVI41 KUR41 KUI41 KUD41 KTM41 KTD41 KSY41 KSH41 KRY41 KRT41 KRC41 KQT41 KQO41 KPX41 KPO41 KPJ41 KOS41 KOJ41 KOE41 KNN41 KNE41 KMZ41 KMI41 KLZ41 KLU41 KLD41 KKU41 KKP41 KJY41 KJP41 KJK41 KIT41 KIK41 KIF41 KHO41 KHF41 KHA41 KGJ41 KGA41 KFV41 KFE41 KEV41 KEQ41 KDZ41 KDQ41 KDL41 KCU41 KCL41 KCG41 KBP41 KBG41 KBB41 KAK41 KAB41 JZW41 JZF41 JYW41 JYR41 JYA41 JXR41 JXM41 JWV41 JWM41 JWH41 JVQ41 JVH41 JVC41 JUL41 JUC41 JTX41 JTG41 JSX41 JSS41 JSB41 JRS41 JRN41 JQW41 JQN41 JQI41 JPR41 JPI41 JPD41 JOM41 JOD41 JNY41 JNH41 JMY41 JMT41 JMC41 JLT41 JLO41 JKX41 JKO41 JKJ41 JJS41 JJJ41 JJE41 JIN41 JIE41 JHZ41 JHI41 JGZ41 JGU41 JGD41 JFU41 JFP41 JEY41 JEP41 JEK41 JDT41 JDK41 JDF41 JCO41 JCF41 JCA41 JBJ41 JBA41 JAV41 JAE41 IZV41 IZQ41 IYZ41 IYQ41 IYL41 IXU41 IXL41 IXG41 IWP41 IWG41 IWB41 IVK41 IVB41 IUW41 IUF41 ITW41 ITR41 ITA41 ISR41 ISM41 IRV41 IRM41 IRH41 IQQ41 IQH41 IQC41 IPL41 IPC41 IOX41 IOG41 INX41 INS41 INB41 IMS41 IMN41 ILW41 ILN41 ILI41 IKR41 IKI41 IKD41 IJM41 IJD41 IIY41 IIH41 IHY41 IHT41 IHC41 IGT41 IGO41 IFX41 IFO41 IFJ41 IES41 IEJ41 IEE41 IDN41 IDE41 ICZ41 ICI41 IBZ41 IBU41 IBD41 IAU41 IAP41 HZY41 HZP41 HZK41 HYT41 HYK41 HYF41 HXO41 HXF41 HXA41 HWJ41 HWA41 HVV41 HVE41 HUV41 HUQ41 HTZ41 HTQ41 HTL41 HSU41 HSL41 HSG41 HRP41 HRG41 HRB41 HQK41 HQB41 HPW41 HPF41 HOW41 HOR41 HOA41 HNR41 HNM41 HMV41 HMM41 HMH41 HLQ41 HLH41 HLC41 HKL41 HKC41 HJX41 HJG41 HIX41 HIS41 HIB41 HHS41 HHN41 HGW41 HGN41 HGI41 HFR41 HFI41 HFD41 HEM41 HED41 HDY41 HDH41 HCY41 HCT41 HCC41 HBT41 HBO41 HAX41 HAO41 HAJ41 GZS41 GZJ41 GZE41 GYN41 GYE41 GXZ41 GXI41 GWZ41 GWU41 GWD41 GVU41 GVP41 GUY41 GUP41 GUK41 GTT41 GTK41 GTF41 GSO41 GSF41 GSA41 GRJ41 GRA41 GQV41 GQE41 GPV41 GPQ41 GOZ41 GOQ41 GOL41 GNU41 GNL41 GNG41 GMP41 GMG41 GMB41 GLK41 GLB41 GKW41 GKF41 GJW41 GJR41 GJA41 GIR41 GIM41 GHV41 GHM41 GHH41 GGQ41 GGH41 GGC41 GFL41 GFC41 GEX41 GEG41 GDX41 GDS41 GDB41 GCS41 GCN41 GBW41 GBN41 GBI41 GAR41 GAI41 GAD41 FZM41 FZD41 FYY41 FYH41 FXY41 FXT41 FXC41 FWT41 FWO41 FVX41 FVO41 FVJ41 FUS41 FUJ41 FUE41 FTN41 FTE41 FSZ41 FSI41 FRZ41 FRU41 FRD41 FQU41 FQP41 FPY41 FPP41 FPK41 FOT41 FOK41 FOF41 FNO41 FNF41 FNA41 FMJ41 FMA41 FLV41 FLE41 FKV41 FKQ41 FJZ41 FJQ41 FJL41 FIU41 FIL41 FIG41 FHP41 FHG41 FHB41 FGK41 FGB41 FFW41 FFF41 FEW41 FER41 FEA41 FDR41 FDM41 FCV41 FCM41 FCH41 FBQ41 FBH41 FBC41 FAL41 FAC41 EZX41 EZG41 EYX41 EYS41 EYB41 EXS41 EXN41 EWW41 EWN41 EWI41 EVR41 EVI41 EVD41 EUM41 EUD41 ETY41 ETH41 ESY41 EST41 ESC41 ERT41 ERO41 EQX41 EQO41 EQJ41 EPS41 EPJ41 EPE41 EON41 EOE41 ENZ41 ENI41 EMZ41 EMU41 EMD41 ELU41 ELP41 EKY41 EKP41 EKK41 EJT41 EJK41 EJF41 EIO41 EIF41 EIA41 EHJ41 EHA41 EGV41 EGE41 EFV41 EFQ41 EEZ41 EEQ41 EEL41 EDU41 EDL41 EDG41 ECP41 ECG41 ECB41 EBK41 EBB41 EAW41 EAF41 DZW41 DZR41 DZA41 DYR41 DYM41 DXV41 DXM41 DXH41 DWQ41 DWH41 DWC41 DVL41 DVC41 DUX41 DUG41 DTX41 DTS41 DTB41 DSS41 DSN41 DRW41 DRN41 DRI41 DQR41 DQI41 DQD41 DPM41 DPD41 DOY41 DOH41 DNY41 DNT41 DNC41 DMT41 DMO41 DLX41 DLO41 DLJ41 DKS41 DKJ41 DKE41 DJN41 DJE41 DIZ41 DII41 DHZ41 DHU41 DHD41 DGU41 DGP41 DFY41 DFP41 DFK41 DET41 DEK41 DEF41 DDO41 DDF41 DDA41 DCJ41 DCA41 DBV41 DBE41 DAV41 DAQ41 CZZ41 CZQ41 CZL41 CYU41 CYL41 CYG41 CXP41 CXG41 CXB41 CWK41 CWB41 CVW41 CVF41 CUW41 CUR41 CUA41 CTR41 CTM41 CSV41 CSM41 CSH41 CRQ41 CRH41 CRC41 CQL41 CQC41 CPX41 CPG41 COX41 COS41 COB41 CNS41 CNN41 CMW41 CMN41 CMI41 CLR41 CLI41 CLD41 CKM41 CKD41 CJY41 CJH41 CIY41 CIT41 CIC41 CHT41 CHO41 CGX41 CGO41 CGJ41 CFS41 CFJ41 CFE41 CEN41 CEE41 CDZ41 CDI41 CCZ41 CCU41 CCD41 CBU41 CBP41 CAY41 CAP41 CAK41 BZT41 BZK41 BZF41 BYO41 BYF41 BYA41 BXJ41 BXA41 BWV41 BWE41 BVV41 BVQ41 BUZ41 BUQ41 BUL41 BTU41 BTL41 BTG41 BSP41 BSG41 BSB41 BRK41 BRB41 BQW41 BQF41 BPW41 BPR41 BPA41 BOR41 BOM41 BNV41 BNM41 BNH41 BMQ41 BMH41 BMC41 BLL41 BLC41 BKX41 BKG41 BJX41 BJS41 BJB41 BIS41 BIN41 BHW41 BHN41 BHI41 BGR41 BGI41 BGD41 BFM41 BFD41 BEY41 BEH41 BDY41 BDT41 BDC41 BCT41 BCO41 BBX41 BBO41 BBJ41 BAS41 BAJ41 BAE41 AZN41 AZE41 AYZ41 AYI41 AXZ41 AXU41 AXD41 AWU41 AWP41 AVY41 AVP41 AVK41 AUT41 AUK41 AUF41 ATO41 ATF41 ATA41 ASJ41 ASA41 ARV41 ARE41 AQV41 AQQ41 APZ41 APQ41 APL41 AOU41 AOL41 AOG41 ANP41 ANG41 ANB41 AMK41 AMB41 ALW41 ALF41 AKW41 AKR41 AKA41 AJR41 AJM41 AIV41 AIM41 AIH41 AHQ41 AHH41 AHC41 AGL41 AGC41 AFX41 AFG41 AEX41 AES41 AEB41 ADS41 ADN41 ACW41 ACN41 ACI41 ABR41 ABI41 ABD41 AAM41 AAD41 ZY41 ZH41 YY41 YT41 YC41 XT41 XO41 WX41 WO41 WJ41 VS41 VJ41 VE41 UN41 UE41 TZ41 TI41 SZ41 SU41 SD41 RU41 RP41 QY41 QP41 QK41 PT41 PK41 PF41 OO41 OF41 OA41 NJ41 NA41 MV41 ME41 LV41 LQ41 KZ41 KQ41 KL41 JU41 JL41 JG41 IP41 IG41 IB41 HK41 HB41 GW41 GF41 FW41 FR41 FA41 ER41 EM41 DV41 DM41 DH41 CQ41 CH41 CC41 BL41 V41 Q41">
    <cfRule type="expression" dxfId="134" priority="180">
      <formula>$O41="Porcentaje"</formula>
    </cfRule>
  </conditionalFormatting>
  <conditionalFormatting sqref="XEP41 XEG41 XEB41 XDK41 XDB41 XCW41 XCF41 XBW41 XBR41 XBA41 XAR41 XAM41 WZV41 WZM41 WZH41 WYQ41 WYH41 WYC41 WXL41 WXC41 WWX41 WWG41 WVX41 WVS41 WVB41 WUS41 WUN41 WTW41 WTN41 WTI41 WSR41 WSI41 WSD41 WRM41 WRD41 WQY41 WQH41 WPY41 WPT41 WPC41 WOT41 WOO41 WNX41 WNO41 WNJ41 WMS41 WMJ41 WME41 WLN41 WLE41 WKZ41 WKI41 WJZ41 WJU41 WJD41 WIU41 WIP41 WHY41 WHP41 WHK41 WGT41 WGK41 WGF41 WFO41 WFF41 WFA41 WEJ41 WEA41 WDV41 WDE41 WCV41 WCQ41 WBZ41 WBQ41 WBL41 WAU41 WAL41 WAG41 VZP41 VZG41 VZB41 VYK41 VYB41 VXW41 VXF41 VWW41 VWR41 VWA41 VVR41 VVM41 VUV41 VUM41 VUH41 VTQ41 VTH41 VTC41 VSL41 VSC41 VRX41 VRG41 VQX41 VQS41 VQB41 VPS41 VPN41 VOW41 VON41 VOI41 VNR41 VNI41 VND41 VMM41 VMD41 VLY41 VLH41 VKY41 VKT41 VKC41 VJT41 VJO41 VIX41 VIO41 VIJ41 VHS41 VHJ41 VHE41 VGN41 VGE41 VFZ41 VFI41 VEZ41 VEU41 VED41 VDU41 VDP41 VCY41 VCP41 VCK41 VBT41 VBK41 VBF41 VAO41 VAF41 VAA41 UZJ41 UZA41 UYV41 UYE41 UXV41 UXQ41 UWZ41 UWQ41 UWL41 UVU41 UVL41 UVG41 UUP41 UUG41 UUB41 UTK41 UTB41 USW41 USF41 URW41 URR41 URA41 UQR41 UQM41 UPV41 UPM41 UPH41 UOQ41 UOH41 UOC41 UNL41 UNC41 UMX41 UMG41 ULX41 ULS41 ULB41 UKS41 UKN41 UJW41 UJN41 UJI41 UIR41 UII41 UID41 UHM41 UHD41 UGY41 UGH41 UFY41 UFT41 UFC41 UET41 UEO41 UDX41 UDO41 UDJ41 UCS41 UCJ41 UCE41 UBN41 UBE41 UAZ41 UAI41 TZZ41 TZU41 TZD41 TYU41 TYP41 TXY41 TXP41 TXK41 TWT41 TWK41 TWF41 TVO41 TVF41 TVA41 TUJ41 TUA41 TTV41 TTE41 TSV41 TSQ41 TRZ41 TRQ41 TRL41 TQU41 TQL41 TQG41 TPP41 TPG41 TPB41 TOK41 TOB41 TNW41 TNF41 TMW41 TMR41 TMA41 TLR41 TLM41 TKV41 TKM41 TKH41 TJQ41 TJH41 TJC41 TIL41 TIC41 THX41 THG41 TGX41 TGS41 TGB41 TFS41 TFN41 TEW41 TEN41 TEI41 TDR41 TDI41 TDD41 TCM41 TCD41 TBY41 TBH41 TAY41 TAT41 TAC41 SZT41 SZO41 SYX41 SYO41 SYJ41 SXS41 SXJ41 SXE41 SWN41 SWE41 SVZ41 SVI41 SUZ41 SUU41 SUD41 STU41 STP41 SSY41 SSP41 SSK41 SRT41 SRK41 SRF41 SQO41 SQF41 SQA41 SPJ41 SPA41 SOV41 SOE41 SNV41 SNQ41 SMZ41 SMQ41 SML41 SLU41 SLL41 SLG41 SKP41 SKG41 SKB41 SJK41 SJB41 SIW41 SIF41 SHW41 SHR41 SHA41 SGR41 SGM41 SFV41 SFM41 SFH41 SEQ41 SEH41 SEC41 SDL41 SDC41 SCX41 SCG41 SBX41 SBS41 SBB41 SAS41 SAN41 RZW41 RZN41 RZI41 RYR41 RYI41 RYD41 RXM41 RXD41 RWY41 RWH41 RVY41 RVT41 RVC41 RUT41 RUO41 RTX41 RTO41 RTJ41 RSS41 RSJ41 RSE41 RRN41 RRE41 RQZ41 RQI41 RPZ41 RPU41 RPD41 ROU41 ROP41 RNY41 RNP41 RNK41 RMT41 RMK41 RMF41 RLO41 RLF41 RLA41 RKJ41 RKA41 RJV41 RJE41 RIV41 RIQ41 RHZ41 RHQ41 RHL41 RGU41 RGL41 RGG41 RFP41 RFG41 RFB41 REK41 REB41 RDW41 RDF41 RCW41 RCR41 RCA41 RBR41 RBM41 RAV41 RAM41 RAH41 QZQ41 QZH41 QZC41 QYL41 QYC41 QXX41 QXG41 QWX41 QWS41 QWB41 QVS41 QVN41 QUW41 QUN41 QUI41 QTR41 QTI41 QTD41 QSM41 QSD41 QRY41 QRH41 QQY41 QQT41 QQC41 QPT41 QPO41 QOX41 QOO41 QOJ41 QNS41 QNJ41 QNE41 QMN41 QME41 QLZ41 QLI41 QKZ41 QKU41 QKD41 QJU41 QJP41 QIY41 QIP41 QIK41 QHT41 QHK41 QHF41 QGO41 QGF41 QGA41 QFJ41 QFA41 QEV41 QEE41 QDV41 QDQ41 QCZ41 QCQ41 QCL41 QBU41 QBL41 QBG41 QAP41 QAG41 QAB41 PZK41 PZB41 PYW41 PYF41 PXW41 PXR41 PXA41 PWR41 PWM41 PVV41 PVM41 PVH41 PUQ41 PUH41 PUC41 PTL41 PTC41 PSX41 PSG41 PRX41 PRS41 PRB41 PQS41 PQN41 PPW41 PPN41 PPI41 POR41 POI41 POD41 PNM41 PND41 PMY41 PMH41 PLY41 PLT41 PLC41 PKT41 PKO41 PJX41 PJO41 PJJ41 PIS41 PIJ41 PIE41 PHN41 PHE41 PGZ41 PGI41 PFZ41 PFU41 PFD41 PEU41 PEP41 PDY41 PDP41 PDK41 PCT41 PCK41 PCF41 PBO41 PBF41 PBA41 PAJ41 PAA41 OZV41 OZE41 OYV41 OYQ41 OXZ41 OXQ41 OXL41 OWU41 OWL41 OWG41 OVP41 OVG41 OVB41 OUK41 OUB41 OTW41 OTF41 OSW41 OSR41 OSA41 ORR41 ORM41 OQV41 OQM41 OQH41 OPQ41 OPH41 OPC41 OOL41 OOC41 ONX41 ONG41 OMX41 OMS41 OMB41 OLS41 OLN41 OKW41 OKN41 OKI41 OJR41 OJI41 OJD41 OIM41 OID41 OHY41 OHH41 OGY41 OGT41 OGC41 OFT41 OFO41 OEX41 OEO41 OEJ41 ODS41 ODJ41 ODE41 OCN41 OCE41 OBZ41 OBI41 OAZ41 OAU41 OAD41 NZU41 NZP41 NYY41 NYP41 NYK41 NXT41 NXK41 NXF41 NWO41 NWF41 NWA41 NVJ41 NVA41 NUV41 NUE41 NTV41 NTQ41 NSZ41 NSQ41 NSL41 NRU41 NRL41 NRG41 NQP41 NQG41 NQB41 NPK41 NPB41 NOW41 NOF41 NNW41 NNR41 NNA41 NMR41 NMM41 NLV41 NLM41 NLH41 NKQ41 NKH41 NKC41 NJL41 NJC41 NIX41 NIG41 NHX41 NHS41 NHB41 NGS41 NGN41 NFW41 NFN41 NFI41 NER41 NEI41 NED41 NDM41 NDD41 NCY41 NCH41 NBY41 NBT41 NBC41 NAT41 NAO41 MZX41 MZO41 MZJ41 MYS41 MYJ41 MYE41 MXN41 MXE41 MWZ41 MWI41 MVZ41 MVU41 MVD41 MUU41 MUP41 MTY41 MTP41 MTK41 MST41 MSK41 MSF41 MRO41 MRF41 MRA41 MQJ41 MQA41 MPV41 MPE41 MOV41 MOQ41 MNZ41 MNQ41 MNL41 MMU41 MML41 MMG41 MLP41 MLG41 MLB41 MKK41 MKB41 MJW41 MJF41 MIW41 MIR41 MIA41 MHR41 MHM41 MGV41 MGM41 MGH41 MFQ41 MFH41 MFC41 MEL41 MEC41 MDX41 MDG41 MCX41 MCS41 MCB41 MBS41 MBN41 MAW41 MAN41 MAI41 LZR41 LZI41 LZD41 LYM41 LYD41 LXY41 LXH41 LWY41 LWT41 LWC41 LVT41 LVO41 LUX41 LUO41 LUJ41 LTS41 LTJ41 LTE41 LSN41 LSE41 LRZ41 LRI41 LQZ41 LQU41 LQD41 LPU41 LPP41 LOY41 LOP41 LOK41 LNT41 LNK41 LNF41 LMO41 LMF41 LMA41 LLJ41 LLA41 LKV41 LKE41 LJV41 LJQ41 LIZ41 LIQ41 LIL41 LHU41 LHL41 LHG41 LGP41 LGG41 LGB41 LFK41 LFB41 LEW41 LEF41 LDW41 LDR41 LDA41 LCR41 LCM41 LBV41 LBM41 LBH41 LAQ41 LAH41 LAC41 KZL41 KZC41 KYX41 KYG41 KXX41 KXS41 KXB41 KWS41 KWN41 KVW41 KVN41 KVI41 KUR41 KUI41 KUD41 KTM41 KTD41 KSY41 KSH41 KRY41 KRT41 KRC41 KQT41 KQO41 KPX41 KPO41 KPJ41 KOS41 KOJ41 KOE41 KNN41 KNE41 KMZ41 KMI41 KLZ41 KLU41 KLD41 KKU41 KKP41 KJY41 KJP41 KJK41 KIT41 KIK41 KIF41 KHO41 KHF41 KHA41 KGJ41 KGA41 KFV41 KFE41 KEV41 KEQ41 KDZ41 KDQ41 KDL41 KCU41 KCL41 KCG41 KBP41 KBG41 KBB41 KAK41 KAB41 JZW41 JZF41 JYW41 JYR41 JYA41 JXR41 JXM41 JWV41 JWM41 JWH41 JVQ41 JVH41 JVC41 JUL41 JUC41 JTX41 JTG41 JSX41 JSS41 JSB41 JRS41 JRN41 JQW41 JQN41 JQI41 JPR41 JPI41 JPD41 JOM41 JOD41 JNY41 JNH41 JMY41 JMT41 JMC41 JLT41 JLO41 JKX41 JKO41 JKJ41 JJS41 JJJ41 JJE41 JIN41 JIE41 JHZ41 JHI41 JGZ41 JGU41 JGD41 JFU41 JFP41 JEY41 JEP41 JEK41 JDT41 JDK41 JDF41 JCO41 JCF41 JCA41 JBJ41 JBA41 JAV41 JAE41 IZV41 IZQ41 IYZ41 IYQ41 IYL41 IXU41 IXL41 IXG41 IWP41 IWG41 IWB41 IVK41 IVB41 IUW41 IUF41 ITW41 ITR41 ITA41 ISR41 ISM41 IRV41 IRM41 IRH41 IQQ41 IQH41 IQC41 IPL41 IPC41 IOX41 IOG41 INX41 INS41 INB41 IMS41 IMN41 ILW41 ILN41 ILI41 IKR41 IKI41 IKD41 IJM41 IJD41 IIY41 IIH41 IHY41 IHT41 IHC41 IGT41 IGO41 IFX41 IFO41 IFJ41 IES41 IEJ41 IEE41 IDN41 IDE41 ICZ41 ICI41 IBZ41 IBU41 IBD41 IAU41 IAP41 HZY41 HZP41 HZK41 HYT41 HYK41 HYF41 HXO41 HXF41 HXA41 HWJ41 HWA41 HVV41 HVE41 HUV41 HUQ41 HTZ41 HTQ41 HTL41 HSU41 HSL41 HSG41 HRP41 HRG41 HRB41 HQK41 HQB41 HPW41 HPF41 HOW41 HOR41 HOA41 HNR41 HNM41 HMV41 HMM41 HMH41 HLQ41 HLH41 HLC41 HKL41 HKC41 HJX41 HJG41 HIX41 HIS41 HIB41 HHS41 HHN41 HGW41 HGN41 HGI41 HFR41 HFI41 HFD41 HEM41 HED41 HDY41 HDH41 HCY41 HCT41 HCC41 HBT41 HBO41 HAX41 HAO41 HAJ41 GZS41 GZJ41 GZE41 GYN41 GYE41 GXZ41 GXI41 GWZ41 GWU41 GWD41 GVU41 GVP41 GUY41 GUP41 GUK41 GTT41 GTK41 GTF41 GSO41 GSF41 GSA41 GRJ41 GRA41 GQV41 GQE41 GPV41 GPQ41 GOZ41 GOQ41 GOL41 GNU41 GNL41 GNG41 GMP41 GMG41 GMB41 GLK41 GLB41 GKW41 GKF41 GJW41 GJR41 GJA41 GIR41 GIM41 GHV41 GHM41 GHH41 GGQ41 GGH41 GGC41 GFL41 GFC41 GEX41 GEG41 GDX41 GDS41 GDB41 GCS41 GCN41 GBW41 GBN41 GBI41 GAR41 GAI41 GAD41 FZM41 FZD41 FYY41 FYH41 FXY41 FXT41 FXC41 FWT41 FWO41 FVX41 FVO41 FVJ41 FUS41 FUJ41 FUE41 FTN41 FTE41 FSZ41 FSI41 FRZ41 FRU41 FRD41 FQU41 FQP41 FPY41 FPP41 FPK41 FOT41 FOK41 FOF41 FNO41 FNF41 FNA41 FMJ41 FMA41 FLV41 FLE41 FKV41 FKQ41 FJZ41 FJQ41 FJL41 FIU41 FIL41 FIG41 FHP41 FHG41 FHB41 FGK41 FGB41 FFW41 FFF41 FEW41 FER41 FEA41 FDR41 FDM41 FCV41 FCM41 FCH41 FBQ41 FBH41 FBC41 FAL41 FAC41 EZX41 EZG41 EYX41 EYS41 EYB41 EXS41 EXN41 EWW41 EWN41 EWI41 EVR41 EVI41 EVD41 EUM41 EUD41 ETY41 ETH41 ESY41 EST41 ESC41 ERT41 ERO41 EQX41 EQO41 EQJ41 EPS41 EPJ41 EPE41 EON41 EOE41 ENZ41 ENI41 EMZ41 EMU41 EMD41 ELU41 ELP41 EKY41 EKP41 EKK41 EJT41 EJK41 EJF41 EIO41 EIF41 EIA41 EHJ41 EHA41 EGV41 EGE41 EFV41 EFQ41 EEZ41 EEQ41 EEL41 EDU41 EDL41 EDG41 ECP41 ECG41 ECB41 EBK41 EBB41 EAW41 EAF41 DZW41 DZR41 DZA41 DYR41 DYM41 DXV41 DXM41 DXH41 DWQ41 DWH41 DWC41 DVL41 DVC41 DUX41 DUG41 DTX41 DTS41 DTB41 DSS41 DSN41 DRW41 DRN41 DRI41 DQR41 DQI41 DQD41 DPM41 DPD41 DOY41 DOH41 DNY41 DNT41 DNC41 DMT41 DMO41 DLX41 DLO41 DLJ41 DKS41 DKJ41 DKE41 DJN41 DJE41 DIZ41 DII41 DHZ41 DHU41 DHD41 DGU41 DGP41 DFY41 DFP41 DFK41 DET41 DEK41 DEF41 DDO41 DDF41 DDA41 DCJ41 DCA41 DBV41 DBE41 DAV41 DAQ41 CZZ41 CZQ41 CZL41 CYU41 CYL41 CYG41 CXP41 CXG41 CXB41 CWK41 CWB41 CVW41 CVF41 CUW41 CUR41 CUA41 CTR41 CTM41 CSV41 CSM41 CSH41 CRQ41 CRH41 CRC41 CQL41 CQC41 CPX41 CPG41 COX41 COS41 COB41 CNS41 CNN41 CMW41 CMN41 CMI41 CLR41 CLI41 CLD41 CKM41 CKD41 CJY41 CJH41 CIY41 CIT41 CIC41 CHT41 CHO41 CGX41 CGO41 CGJ41 CFS41 CFJ41 CFE41 CEN41 CEE41 CDZ41 CDI41 CCZ41 CCU41 CCD41 CBU41 CBP41 CAY41 CAP41 CAK41 BZT41 BZK41 BZF41 BYO41 BYF41 BYA41 BXJ41 BXA41 BWV41 BWE41 BVV41 BVQ41 BUZ41 BUQ41 BUL41 BTU41 BTL41 BTG41 BSP41 BSG41 BSB41 BRK41 BRB41 BQW41 BQF41 BPW41 BPR41 BPA41 BOR41 BOM41 BNV41 BNM41 BNH41 BMQ41 BMH41 BMC41 BLL41 BLC41 BKX41 BKG41 BJX41 BJS41 BJB41 BIS41 BIN41 BHW41 BHN41 BHI41 BGR41 BGI41 BGD41 BFM41 BFD41 BEY41 BEH41 BDY41 BDT41 BDC41 BCT41 BCO41 BBX41 BBO41 BBJ41 BAS41 BAJ41 BAE41 AZN41 AZE41 AYZ41 AYI41 AXZ41 AXU41 AXD41 AWU41 AWP41 AVY41 AVP41 AVK41 AUT41 AUK41 AUF41 ATO41 ATF41 ATA41 ASJ41 ASA41 ARV41 ARE41 AQV41 AQQ41 APZ41 APQ41 APL41 AOU41 AOL41 AOG41 ANP41 ANG41 ANB41 AMK41 AMB41 ALW41 ALF41 AKW41 AKR41 AKA41 AJR41 AJM41 AIV41 AIM41 AIH41 AHQ41 AHH41 AHC41 AGL41 AGC41 AFX41 AFG41 AEX41 AES41 AEB41 ADS41 ADN41 ACW41 ACN41 ACI41 ABR41 ABI41 ABD41 AAM41 AAD41 ZY41 ZH41 YY41 YT41 YC41 XT41 XO41 WX41 WO41 WJ41 VS41 VJ41 VE41 UN41 UE41 TZ41 TI41 SZ41 SU41 SD41 RU41 RP41 QY41 QP41 QK41 PT41 PK41 PF41 OO41 OF41 OA41 NJ41 NA41 MV41 ME41 LV41 LQ41 KZ41 KQ41 KL41 JU41 JL41 JG41 IP41 IG41 IB41 HK41 HB41 GW41 GF41 FW41 FR41 FA41 ER41 EM41 DV41 DM41 DH41 CQ41 CH41 CC41 BL41 V41 Q41">
    <cfRule type="expression" dxfId="133" priority="178">
      <formula>$O41="Tasa o relación"</formula>
    </cfRule>
    <cfRule type="expression" dxfId="132" priority="179">
      <formula>$O41="Unidad"</formula>
    </cfRule>
  </conditionalFormatting>
  <conditionalFormatting sqref="XFC43 XDX43 XCS43 XBN43 XAI43 WZD43 WXY43 WWT43 WVO43 WUJ43 WTE43 WRZ43 WQU43 WPP43 WOK43 WNF43 WMA43 WKV43 WJQ43 WIL43 WHG43 WGB43 WEW43 WDR43 WCM43 WBH43 WAC43 VYX43 VXS43 VWN43 VVI43 VUD43 VSY43 VRT43 VQO43 VPJ43 VOE43 VMZ43 VLU43 VKP43 VJK43 VIF43 VHA43 VFV43 VEQ43 VDL43 VCG43 VBB43 UZW43 UYR43 UXM43 UWH43 UVC43 UTX43 USS43 URN43 UQI43 UPD43 UNY43 UMT43 ULO43 UKJ43 UJE43 UHZ43 UGU43 UFP43 UEK43 UDF43 UCA43 UAV43 TZQ43 TYL43 TXG43 TWB43 TUW43 TTR43 TSM43 TRH43 TQC43 TOX43 TNS43 TMN43 TLI43 TKD43 TIY43 THT43 TGO43 TFJ43 TEE43 TCZ43 TBU43 TAP43 SZK43 SYF43 SXA43 SVV43 SUQ43 STL43 SSG43 SRB43 SPW43 SOR43 SNM43 SMH43 SLC43 SJX43 SIS43 SHN43 SGI43 SFD43 SDY43 SCT43 SBO43 SAJ43 RZE43 RXZ43 RWU43 RVP43 RUK43 RTF43 RSA43 RQV43 RPQ43 ROL43 RNG43 RMB43 RKW43 RJR43 RIM43 RHH43 RGC43 REX43 RDS43 RCN43 RBI43 RAD43 QYY43 QXT43 QWO43 QVJ43 QUE43 QSZ43 QRU43 QQP43 QPK43 QOF43 QNA43 QLV43 QKQ43 QJL43 QIG43 QHB43 QFW43 QER43 QDM43 QCH43 QBC43 PZX43 PYS43 PXN43 PWI43 PVD43 PTY43 PST43 PRO43 PQJ43 PPE43 PNZ43 PMU43 PLP43 PKK43 PJF43 PIA43 PGV43 PFQ43 PEL43 PDG43 PCB43 PAW43 OZR43 OYM43 OXH43 OWC43 OUX43 OTS43 OSN43 ORI43 OQD43 OOY43 ONT43 OMO43 OLJ43 OKE43 OIZ43 OHU43 OGP43 OFK43 OEF43 ODA43 OBV43 OAQ43 NZL43 NYG43 NXB43 NVW43 NUR43 NTM43 NSH43 NRC43 NPX43 NOS43 NNN43 NMI43 NLD43 NJY43 NIT43 NHO43 NGJ43 NFE43 NDZ43 NCU43 NBP43 NAK43 MZF43 MYA43 MWV43 MVQ43 MUL43 MTG43 MSB43 MQW43 MPR43 MOM43 MNH43 MMC43 MKX43 MJS43 MIN43 MHI43 MGD43 MEY43 MDT43 MCO43 MBJ43 MAE43 LYZ43 LXU43 LWP43 LVK43 LUF43 LTA43 LRV43 LQQ43 LPL43 LOG43 LNB43 LLW43 LKR43 LJM43 LIH43 LHC43 LFX43 LES43 LDN43 LCI43 LBD43 KZY43 KYT43 KXO43 KWJ43 KVE43 KTZ43 KSU43 KRP43 KQK43 KPF43 KOA43 KMV43 KLQ43 KKL43 KJG43 KIB43 KGW43 KFR43 KEM43 KDH43 KCC43 KAX43 JZS43 JYN43 JXI43 JWD43 JUY43 JTT43 JSO43 JRJ43 JQE43 JOZ43 JNU43 JMP43 JLK43 JKF43 JJA43 JHV43 JGQ43 JFL43 JEG43 JDB43 JBW43 JAR43 IZM43 IYH43 IXC43 IVX43 IUS43 ITN43 ISI43 IRD43 IPY43 IOT43 INO43 IMJ43 ILE43 IJZ43 IIU43 IHP43 IGK43 IFF43 IEA43 ICV43 IBQ43 IAL43 HZG43 HYB43 HWW43 HVR43 HUM43 HTH43 HSC43 HQX43 HPS43 HON43 HNI43 HMD43 HKY43 HJT43 HIO43 HHJ43 HGE43 HEZ43 HDU43 HCP43 HBK43 HAF43 GZA43 GXV43 GWQ43 GVL43 GUG43 GTB43 GRW43 GQR43 GPM43 GOH43 GNC43 GLX43 GKS43 GJN43 GII43 GHD43 GFY43 GET43 GDO43 GCJ43 GBE43 FZZ43 FYU43 FXP43 FWK43 FVF43 FUA43 FSV43 FRQ43 FQL43 FPG43 FOB43 FMW43 FLR43 FKM43 FJH43 FIC43 FGX43 FFS43 FEN43 FDI43 FCD43 FAY43 EZT43 EYO43 EXJ43 EWE43 EUZ43 ETU43 ESP43 ERK43 EQF43 EPA43 ENV43 EMQ43 ELL43 EKG43 EJB43 EHW43 EGR43 EFM43 EEH43 EDC43 EBX43 EAS43 DZN43 DYI43 DXD43 DVY43 DUT43 DTO43 DSJ43 DRE43 DPZ43 DOU43 DNP43 DMK43 DLF43 DKA43 DIV43 DHQ43 DGL43 DFG43 DEB43 DCW43 DBR43 DAM43 CZH43 CYC43 CWX43 CVS43 CUN43 CTI43 CSD43 CQY43 CPT43 COO43 CNJ43 CME43 CKZ43 CJU43 CIP43 CHK43 CGF43 CFA43 CDV43 CCQ43 CBL43 CAG43 BZB43 BXW43 BWR43 BVM43 BUH43 BTC43 BRX43 BQS43 BPN43 BOI43 BND43 BLY43 BKT43 BJO43 BIJ43 BHE43 BFZ43 BEU43 BDP43 BCK43 BBF43 BAA43 AYV43 AXQ43 AWL43 AVG43 AUB43 ASW43 ARR43 AQM43 APH43 AOC43 AMX43 ALS43 AKN43 AJI43 AID43 AGY43 AFT43 AEO43 ADJ43 ACE43 AAZ43 ZU43 YP43 XK43 WF43 VA43 TV43 SQ43 RL43 QG43 PB43 NW43 MR43 LM43 KH43 JC43 HX43 GS43 FN43 EI43 DD43 BY43 M43">
    <cfRule type="expression" dxfId="131" priority="175" stopIfTrue="1">
      <formula>$O43="Tasa o relación"</formula>
    </cfRule>
    <cfRule type="expression" dxfId="130" priority="176" stopIfTrue="1">
      <formula>$O43="Porcentaje"</formula>
    </cfRule>
    <cfRule type="expression" dxfId="129" priority="177" stopIfTrue="1">
      <formula>$O43="Unidad"</formula>
    </cfRule>
  </conditionalFormatting>
  <conditionalFormatting sqref="XEN43 XEK43:XEL43 XEE43 XDI43 XDF43:XDG43 XCZ43 XCD43 XCA43:XCB43 XBU43 XAY43 XAV43:XAW43 XAP43 WZT43 WZQ43:WZR43 WZK43 WYO43 WYL43:WYM43 WYF43 WXJ43 WXG43:WXH43 WXA43 WWE43 WWB43:WWC43 WVV43 WUZ43 WUW43:WUX43 WUQ43 WTU43 WTR43:WTS43 WTL43 WSP43 WSM43:WSN43 WSG43 WRK43 WRH43:WRI43 WRB43 WQF43 WQC43:WQD43 WPW43 WPA43 WOX43:WOY43 WOR43 WNV43 WNS43:WNT43 WNM43 WMQ43 WMN43:WMO43 WMH43 WLL43 WLI43:WLJ43 WLC43 WKG43 WKD43:WKE43 WJX43 WJB43 WIY43:WIZ43 WIS43 WHW43 WHT43:WHU43 WHN43 WGR43 WGO43:WGP43 WGI43 WFM43 WFJ43:WFK43 WFD43 WEH43 WEE43:WEF43 WDY43 WDC43 WCZ43:WDA43 WCT43 WBX43 WBU43:WBV43 WBO43 WAS43 WAP43:WAQ43 WAJ43 VZN43 VZK43:VZL43 VZE43 VYI43 VYF43:VYG43 VXZ43 VXD43 VXA43:VXB43 VWU43 VVY43 VVV43:VVW43 VVP43 VUT43 VUQ43:VUR43 VUK43 VTO43 VTL43:VTM43 VTF43 VSJ43 VSG43:VSH43 VSA43 VRE43 VRB43:VRC43 VQV43 VPZ43 VPW43:VPX43 VPQ43 VOU43 VOR43:VOS43 VOL43 VNP43 VNM43:VNN43 VNG43 VMK43 VMH43:VMI43 VMB43 VLF43 VLC43:VLD43 VKW43 VKA43 VJX43:VJY43 VJR43 VIV43 VIS43:VIT43 VIM43 VHQ43 VHN43:VHO43 VHH43 VGL43 VGI43:VGJ43 VGC43 VFG43 VFD43:VFE43 VEX43 VEB43 VDY43:VDZ43 VDS43 VCW43 VCT43:VCU43 VCN43 VBR43 VBO43:VBP43 VBI43 VAM43 VAJ43:VAK43 VAD43 UZH43 UZE43:UZF43 UYY43 UYC43 UXZ43:UYA43 UXT43 UWX43 UWU43:UWV43 UWO43 UVS43 UVP43:UVQ43 UVJ43 UUN43 UUK43:UUL43 UUE43 UTI43 UTF43:UTG43 USZ43 USD43 USA43:USB43 URU43 UQY43 UQV43:UQW43 UQP43 UPT43 UPQ43:UPR43 UPK43 UOO43 UOL43:UOM43 UOF43 UNJ43 UNG43:UNH43 UNA43 UME43 UMB43:UMC43 ULV43 UKZ43 UKW43:UKX43 UKQ43 UJU43 UJR43:UJS43 UJL43 UIP43 UIM43:UIN43 UIG43 UHK43 UHH43:UHI43 UHB43 UGF43 UGC43:UGD43 UFW43 UFA43 UEX43:UEY43 UER43 UDV43 UDS43:UDT43 UDM43 UCQ43 UCN43:UCO43 UCH43 UBL43 UBI43:UBJ43 UBC43 UAG43 UAD43:UAE43 TZX43 TZB43 TYY43:TYZ43 TYS43 TXW43 TXT43:TXU43 TXN43 TWR43 TWO43:TWP43 TWI43 TVM43 TVJ43:TVK43 TVD43 TUH43 TUE43:TUF43 TTY43 TTC43 TSZ43:TTA43 TST43 TRX43 TRU43:TRV43 TRO43 TQS43 TQP43:TQQ43 TQJ43 TPN43 TPK43:TPL43 TPE43 TOI43 TOF43:TOG43 TNZ43 TND43 TNA43:TNB43 TMU43 TLY43 TLV43:TLW43 TLP43 TKT43 TKQ43:TKR43 TKK43 TJO43 TJL43:TJM43 TJF43 TIJ43 TIG43:TIH43 TIA43 THE43 THB43:THC43 TGV43 TFZ43 TFW43:TFX43 TFQ43 TEU43 TER43:TES43 TEL43 TDP43 TDM43:TDN43 TDG43 TCK43 TCH43:TCI43 TCB43 TBF43 TBC43:TBD43 TAW43 TAA43 SZX43:SZY43 SZR43 SYV43 SYS43:SYT43 SYM43 SXQ43 SXN43:SXO43 SXH43 SWL43 SWI43:SWJ43 SWC43 SVG43 SVD43:SVE43 SUX43 SUB43 STY43:STZ43 STS43 SSW43 SST43:SSU43 SSN43 SRR43 SRO43:SRP43 SRI43 SQM43 SQJ43:SQK43 SQD43 SPH43 SPE43:SPF43 SOY43 SOC43 SNZ43:SOA43 SNT43 SMX43 SMU43:SMV43 SMO43 SLS43 SLP43:SLQ43 SLJ43 SKN43 SKK43:SKL43 SKE43 SJI43 SJF43:SJG43 SIZ43 SID43 SIA43:SIB43 SHU43 SGY43 SGV43:SGW43 SGP43 SFT43 SFQ43:SFR43 SFK43 SEO43 SEL43:SEM43 SEF43 SDJ43 SDG43:SDH43 SDA43 SCE43 SCB43:SCC43 SBV43 SAZ43 SAW43:SAX43 SAQ43 RZU43 RZR43:RZS43 RZL43 RYP43 RYM43:RYN43 RYG43 RXK43 RXH43:RXI43 RXB43 RWF43 RWC43:RWD43 RVW43 RVA43 RUX43:RUY43 RUR43 RTV43 RTS43:RTT43 RTM43 RSQ43 RSN43:RSO43 RSH43 RRL43 RRI43:RRJ43 RRC43 RQG43 RQD43:RQE43 RPX43 RPB43 ROY43:ROZ43 ROS43 RNW43 RNT43:RNU43 RNN43 RMR43 RMO43:RMP43 RMI43 RLM43 RLJ43:RLK43 RLD43 RKH43 RKE43:RKF43 RJY43 RJC43 RIZ43:RJA43 RIT43 RHX43 RHU43:RHV43 RHO43 RGS43 RGP43:RGQ43 RGJ43 RFN43 RFK43:RFL43 RFE43 REI43 REF43:REG43 RDZ43 RDD43 RDA43:RDB43 RCU43 RBY43 RBV43:RBW43 RBP43 RAT43 RAQ43:RAR43 RAK43 QZO43 QZL43:QZM43 QZF43 QYJ43 QYG43:QYH43 QYA43 QXE43 QXB43:QXC43 QWV43 QVZ43 QVW43:QVX43 QVQ43 QUU43 QUR43:QUS43 QUL43 QTP43 QTM43:QTN43 QTG43 QSK43 QSH43:QSI43 QSB43 QRF43 QRC43:QRD43 QQW43 QQA43 QPX43:QPY43 QPR43 QOV43 QOS43:QOT43 QOM43 QNQ43 QNN43:QNO43 QNH43 QML43 QMI43:QMJ43 QMC43 QLG43 QLD43:QLE43 QKX43 QKB43 QJY43:QJZ43 QJS43 QIW43 QIT43:QIU43 QIN43 QHR43 QHO43:QHP43 QHI43 QGM43 QGJ43:QGK43 QGD43 QFH43 QFE43:QFF43 QEY43 QEC43 QDZ43:QEA43 QDT43 QCX43 QCU43:QCV43 QCO43 QBS43 QBP43:QBQ43 QBJ43 QAN43 QAK43:QAL43 QAE43 PZI43 PZF43:PZG43 PYZ43 PYD43 PYA43:PYB43 PXU43 PWY43 PWV43:PWW43 PWP43 PVT43 PVQ43:PVR43 PVK43 PUO43 PUL43:PUM43 PUF43 PTJ43 PTG43:PTH43 PTA43 PSE43 PSB43:PSC43 PRV43 PQZ43 PQW43:PQX43 PQQ43 PPU43 PPR43:PPS43 PPL43 POP43 POM43:PON43 POG43 PNK43 PNH43:PNI43 PNB43 PMF43 PMC43:PMD43 PLW43 PLA43 PKX43:PKY43 PKR43 PJV43 PJS43:PJT43 PJM43 PIQ43 PIN43:PIO43 PIH43 PHL43 PHI43:PHJ43 PHC43 PGG43 PGD43:PGE43 PFX43 PFB43 PEY43:PEZ43 PES43 PDW43 PDT43:PDU43 PDN43 PCR43 PCO43:PCP43 PCI43 PBM43 PBJ43:PBK43 PBD43 PAH43 PAE43:PAF43 OZY43 OZC43 OYZ43:OZA43 OYT43 OXX43 OXU43:OXV43 OXO43 OWS43 OWP43:OWQ43 OWJ43 OVN43 OVK43:OVL43 OVE43 OUI43 OUF43:OUG43 OTZ43 OTD43 OTA43:OTB43 OSU43 ORY43 ORV43:ORW43 ORP43 OQT43 OQQ43:OQR43 OQK43 OPO43 OPL43:OPM43 OPF43 OOJ43 OOG43:OOH43 OOA43 ONE43 ONB43:ONC43 OMV43 OLZ43 OLW43:OLX43 OLQ43 OKU43 OKR43:OKS43 OKL43 OJP43 OJM43:OJN43 OJG43 OIK43 OIH43:OII43 OIB43 OHF43 OHC43:OHD43 OGW43 OGA43 OFX43:OFY43 OFR43 OEV43 OES43:OET43 OEM43 ODQ43 ODN43:ODO43 ODH43 OCL43 OCI43:OCJ43 OCC43 OBG43 OBD43:OBE43 OAX43 OAB43 NZY43:NZZ43 NZS43 NYW43 NYT43:NYU43 NYN43 NXR43 NXO43:NXP43 NXI43 NWM43 NWJ43:NWK43 NWD43 NVH43 NVE43:NVF43 NUY43 NUC43 NTZ43:NUA43 NTT43 NSX43 NSU43:NSV43 NSO43 NRS43 NRP43:NRQ43 NRJ43 NQN43 NQK43:NQL43 NQE43 NPI43 NPF43:NPG43 NOZ43 NOD43 NOA43:NOB43 NNU43 NMY43 NMV43:NMW43 NMP43 NLT43 NLQ43:NLR43 NLK43 NKO43 NKL43:NKM43 NKF43 NJJ43 NJG43:NJH43 NJA43 NIE43 NIB43:NIC43 NHV43 NGZ43 NGW43:NGX43 NGQ43 NFU43 NFR43:NFS43 NFL43 NEP43 NEM43:NEN43 NEG43 NDK43 NDH43:NDI43 NDB43 NCF43 NCC43:NCD43 NBW43 NBA43 NAX43:NAY43 NAR43 MZV43 MZS43:MZT43 MZM43 MYQ43 MYN43:MYO43 MYH43 MXL43 MXI43:MXJ43 MXC43 MWG43 MWD43:MWE43 MVX43 MVB43 MUY43:MUZ43 MUS43 MTW43 MTT43:MTU43 MTN43 MSR43 MSO43:MSP43 MSI43 MRM43 MRJ43:MRK43 MRD43 MQH43 MQE43:MQF43 MPY43 MPC43 MOZ43:MPA43 MOT43 MNX43 MNU43:MNV43 MNO43 MMS43 MMP43:MMQ43 MMJ43 MLN43 MLK43:MLL43 MLE43 MKI43 MKF43:MKG43 MJZ43 MJD43 MJA43:MJB43 MIU43 MHY43 MHV43:MHW43 MHP43 MGT43 MGQ43:MGR43 MGK43 MFO43 MFL43:MFM43 MFF43 MEJ43 MEG43:MEH43 MEA43 MDE43 MDB43:MDC43 MCV43 MBZ43 MBW43:MBX43 MBQ43 MAU43 MAR43:MAS43 MAL43 LZP43 LZM43:LZN43 LZG43 LYK43 LYH43:LYI43 LYB43 LXF43 LXC43:LXD43 LWW43 LWA43 LVX43:LVY43 LVR43 LUV43 LUS43:LUT43 LUM43 LTQ43 LTN43:LTO43 LTH43 LSL43 LSI43:LSJ43 LSC43 LRG43 LRD43:LRE43 LQX43 LQB43 LPY43:LPZ43 LPS43 LOW43 LOT43:LOU43 LON43 LNR43 LNO43:LNP43 LNI43 LMM43 LMJ43:LMK43 LMD43 LLH43 LLE43:LLF43 LKY43 LKC43 LJZ43:LKA43 LJT43 LIX43 LIU43:LIV43 LIO43 LHS43 LHP43:LHQ43 LHJ43 LGN43 LGK43:LGL43 LGE43 LFI43 LFF43:LFG43 LEZ43 LED43 LEA43:LEB43 LDU43 LCY43 LCV43:LCW43 LCP43 LBT43 LBQ43:LBR43 LBK43 LAO43 LAL43:LAM43 LAF43 KZJ43 KZG43:KZH43 KZA43 KYE43 KYB43:KYC43 KXV43 KWZ43 KWW43:KWX43 KWQ43 KVU43 KVR43:KVS43 KVL43 KUP43 KUM43:KUN43 KUG43 KTK43 KTH43:KTI43 KTB43 KSF43 KSC43:KSD43 KRW43 KRA43 KQX43:KQY43 KQR43 KPV43 KPS43:KPT43 KPM43 KOQ43 KON43:KOO43 KOH43 KNL43 KNI43:KNJ43 KNC43 KMG43 KMD43:KME43 KLX43 KLB43 KKY43:KKZ43 KKS43 KJW43 KJT43:KJU43 KJN43 KIR43 KIO43:KIP43 KII43 KHM43 KHJ43:KHK43 KHD43 KGH43 KGE43:KGF43 KFY43 KFC43 KEZ43:KFA43 KET43 KDX43 KDU43:KDV43 KDO43 KCS43 KCP43:KCQ43 KCJ43 KBN43 KBK43:KBL43 KBE43 KAI43 KAF43:KAG43 JZZ43 JZD43 JZA43:JZB43 JYU43 JXY43 JXV43:JXW43 JXP43 JWT43 JWQ43:JWR43 JWK43 JVO43 JVL43:JVM43 JVF43 JUJ43 JUG43:JUH43 JUA43 JTE43 JTB43:JTC43 JSV43 JRZ43 JRW43:JRX43 JRQ43 JQU43 JQR43:JQS43 JQL43 JPP43 JPM43:JPN43 JPG43 JOK43 JOH43:JOI43 JOB43 JNF43 JNC43:JND43 JMW43 JMA43 JLX43:JLY43 JLR43 JKV43 JKS43:JKT43 JKM43 JJQ43 JJN43:JJO43 JJH43 JIL43 JII43:JIJ43 JIC43 JHG43 JHD43:JHE43 JGX43 JGB43 JFY43:JFZ43 JFS43 JEW43 JET43:JEU43 JEN43 JDR43 JDO43:JDP43 JDI43 JCM43 JCJ43:JCK43 JCD43 JBH43 JBE43:JBF43 JAY43 JAC43 IZZ43:JAA43 IZT43 IYX43 IYU43:IYV43 IYO43 IXS43 IXP43:IXQ43 IXJ43 IWN43 IWK43:IWL43 IWE43 IVI43 IVF43:IVG43 IUZ43 IUD43 IUA43:IUB43 ITU43 ISY43 ISV43:ISW43 ISP43 IRT43 IRQ43:IRR43 IRK43 IQO43 IQL43:IQM43 IQF43 IPJ43 IPG43:IPH43 IPA43 IOE43 IOB43:IOC43 INV43 IMZ43 IMW43:IMX43 IMQ43 ILU43 ILR43:ILS43 ILL43 IKP43 IKM43:IKN43 IKG43 IJK43 IJH43:IJI43 IJB43 IIF43 IIC43:IID43 IHW43 IHA43 IGX43:IGY43 IGR43 IFV43 IFS43:IFT43 IFM43 IEQ43 IEN43:IEO43 IEH43 IDL43 IDI43:IDJ43 IDC43 ICG43 ICD43:ICE43 IBX43 IBB43 IAY43:IAZ43 IAS43 HZW43 HZT43:HZU43 HZN43 HYR43 HYO43:HYP43 HYI43 HXM43 HXJ43:HXK43 HXD43 HWH43 HWE43:HWF43 HVY43 HVC43 HUZ43:HVA43 HUT43 HTX43 HTU43:HTV43 HTO43 HSS43 HSP43:HSQ43 HSJ43 HRN43 HRK43:HRL43 HRE43 HQI43 HQF43:HQG43 HPZ43 HPD43 HPA43:HPB43 HOU43 HNY43 HNV43:HNW43 HNP43 HMT43 HMQ43:HMR43 HMK43 HLO43 HLL43:HLM43 HLF43 HKJ43 HKG43:HKH43 HKA43 HJE43 HJB43:HJC43 HIV43 HHZ43 HHW43:HHX43 HHQ43 HGU43 HGR43:HGS43 HGL43 HFP43 HFM43:HFN43 HFG43 HEK43 HEH43:HEI43 HEB43 HDF43 HDC43:HDD43 HCW43 HCA43 HBX43:HBY43 HBR43 HAV43 HAS43:HAT43 HAM43 GZQ43 GZN43:GZO43 GZH43 GYL43 GYI43:GYJ43 GYC43 GXG43 GXD43:GXE43 GWX43 GWB43 GVY43:GVZ43 GVS43 GUW43 GUT43:GUU43 GUN43 GTR43 GTO43:GTP43 GTI43 GSM43 GSJ43:GSK43 GSD43 GRH43 GRE43:GRF43 GQY43 GQC43 GPZ43:GQA43 GPT43 GOX43 GOU43:GOV43 GOO43 GNS43 GNP43:GNQ43 GNJ43 GMN43 GMK43:GML43 GME43 GLI43 GLF43:GLG43 GKZ43 GKD43 GKA43:GKB43 GJU43 GIY43 GIV43:GIW43 GIP43 GHT43 GHQ43:GHR43 GHK43 GGO43 GGL43:GGM43 GGF43 GFJ43 GFG43:GFH43 GFA43 GEE43 GEB43:GEC43 GDV43 GCZ43 GCW43:GCX43 GCQ43 GBU43 GBR43:GBS43 GBL43 GAP43 GAM43:GAN43 GAG43 FZK43 FZH43:FZI43 FZB43 FYF43 FYC43:FYD43 FXW43 FXA43 FWX43:FWY43 FWR43 FVV43 FVS43:FVT43 FVM43 FUQ43 FUN43:FUO43 FUH43 FTL43 FTI43:FTJ43 FTC43 FSG43 FSD43:FSE43 FRX43 FRB43 FQY43:FQZ43 FQS43 FPW43 FPT43:FPU43 FPN43 FOR43 FOO43:FOP43 FOI43 FNM43 FNJ43:FNK43 FND43 FMH43 FME43:FMF43 FLY43 FLC43 FKZ43:FLA43 FKT43 FJX43 FJU43:FJV43 FJO43 FIS43 FIP43:FIQ43 FIJ43 FHN43 FHK43:FHL43 FHE43 FGI43 FGF43:FGG43 FFZ43 FFD43 FFA43:FFB43 FEU43 FDY43 FDV43:FDW43 FDP43 FCT43 FCQ43:FCR43 FCK43 FBO43 FBL43:FBM43 FBF43 FAJ43 FAG43:FAH43 FAA43 EZE43 EZB43:EZC43 EYV43 EXZ43 EXW43:EXX43 EXQ43 EWU43 EWR43:EWS43 EWL43 EVP43 EVM43:EVN43 EVG43 EUK43 EUH43:EUI43 EUB43 ETF43 ETC43:ETD43 ESW43 ESA43 ERX43:ERY43 ERR43 EQV43 EQS43:EQT43 EQM43 EPQ43 EPN43:EPO43 EPH43 EOL43 EOI43:EOJ43 EOC43 ENG43 END43:ENE43 EMX43 EMB43 ELY43:ELZ43 ELS43 EKW43 EKT43:EKU43 EKN43 EJR43 EJO43:EJP43 EJI43 EIM43 EIJ43:EIK43 EID43 EHH43 EHE43:EHF43 EGY43 EGC43 EFZ43:EGA43 EFT43 EEX43 EEU43:EEV43 EEO43 EDS43 EDP43:EDQ43 EDJ43 ECN43 ECK43:ECL43 ECE43 EBI43 EBF43:EBG43 EAZ43 EAD43 EAA43:EAB43 DZU43 DYY43 DYV43:DYW43 DYP43 DXT43 DXQ43:DXR43 DXK43 DWO43 DWL43:DWM43 DWF43 DVJ43 DVG43:DVH43 DVA43 DUE43 DUB43:DUC43 DTV43 DSZ43 DSW43:DSX43 DSQ43 DRU43 DRR43:DRS43 DRL43 DQP43 DQM43:DQN43 DQG43 DPK43 DPH43:DPI43 DPB43 DOF43 DOC43:DOD43 DNW43 DNA43 DMX43:DMY43 DMR43 DLV43 DLS43:DLT43 DLM43 DKQ43 DKN43:DKO43 DKH43 DJL43 DJI43:DJJ43 DJC43 DIG43 DID43:DIE43 DHX43 DHB43 DGY43:DGZ43 DGS43 DFW43 DFT43:DFU43 DFN43 DER43 DEO43:DEP43 DEI43 DDM43 DDJ43:DDK43 DDD43 DCH43 DCE43:DCF43 DBY43 DBC43 DAZ43:DBA43 DAT43 CZX43 CZU43:CZV43 CZO43 CYS43 CYP43:CYQ43 CYJ43 CXN43 CXK43:CXL43 CXE43 CWI43 CWF43:CWG43 CVZ43 CVD43 CVA43:CVB43 CUU43 CTY43 CTV43:CTW43 CTP43 CST43 CSQ43:CSR43 CSK43 CRO43 CRL43:CRM43 CRF43 CQJ43 CQG43:CQH43 CQA43 CPE43 CPB43:CPC43 COV43 CNZ43 CNW43:CNX43 CNQ43 CMU43 CMR43:CMS43 CML43 CLP43 CLM43:CLN43 CLG43 CKK43 CKH43:CKI43 CKB43 CJF43 CJC43:CJD43 CIW43 CIA43 CHX43:CHY43 CHR43 CGV43 CGS43:CGT43 CGM43 CFQ43 CFN43:CFO43 CFH43 CEL43 CEI43:CEJ43 CEC43 CDG43 CDD43:CDE43 CCX43 CCB43 CBY43:CBZ43 CBS43 CAW43 CAT43:CAU43 CAN43 BZR43 BZO43:BZP43 BZI43 BYM43 BYJ43:BYK43 BYD43 BXH43 BXE43:BXF43 BWY43 BWC43 BVZ43:BWA43 BVT43 BUX43 BUU43:BUV43 BUO43 BTS43 BTP43:BTQ43 BTJ43 BSN43 BSK43:BSL43 BSE43 BRI43 BRF43:BRG43 BQZ43 BQD43 BQA43:BQB43 BPU43 BOY43 BOV43:BOW43 BOP43 BNT43 BNQ43:BNR43 BNK43 BMO43 BML43:BMM43 BMF43 BLJ43 BLG43:BLH43 BLA43 BKE43 BKB43:BKC43 BJV43 BIZ43 BIW43:BIX43 BIQ43 BHU43 BHR43:BHS43 BHL43 BGP43 BGM43:BGN43 BGG43 BFK43 BFH43:BFI43 BFB43 BEF43 BEC43:BED43 BDW43 BDA43 BCX43:BCY43 BCR43 BBV43 BBS43:BBT43 BBM43 BAQ43 BAN43:BAO43 BAH43 AZL43 AZI43:AZJ43 AZC43 AYG43 AYD43:AYE43 AXX43 AXB43 AWY43:AWZ43 AWS43 AVW43 AVT43:AVU43 AVN43 AUR43 AUO43:AUP43 AUI43 ATM43 ATJ43:ATK43 ATD43 ASH43 ASE43:ASF43 ARY43 ARC43 AQZ43:ARA43 AQT43 APX43 APU43:APV43 APO43 AOS43 AOP43:AOQ43 AOJ43 ANN43 ANK43:ANL43 ANE43 AMI43 AMF43:AMG43 ALZ43 ALD43 ALA43:ALB43 AKU43 AJY43 AJV43:AJW43 AJP43 AIT43 AIQ43:AIR43 AIK43 AHO43 AHL43:AHM43 AHF43 AGJ43 AGG43:AGH43 AGA43 AFE43 AFB43:AFC43 AEV43 ADZ43 ADW43:ADX43 ADQ43 ACU43 ACR43:ACS43 ACL43 ABP43 ABM43:ABN43 ABG43 AAK43 AAH43:AAI43 AAB43 ZF43 ZC43:ZD43 YW43 YA43 XX43:XY43 XR43 WV43 WS43:WT43 WM43 VQ43 VN43:VO43 VH43 UL43 UI43:UJ43 UC43 TG43 TD43:TE43 SX43 SB43 RY43:RZ43 RS43 QW43 QT43:QU43 QN43 PR43 PO43:PP43 PI43 OM43 OJ43:OK43 OD43 NH43 NE43:NF43 MY43 MC43 LZ43:MA43 LT43 KX43 KU43:KV43 KO43 JS43 JP43:JQ43 JJ43 IN43 IK43:IL43 IE43 HI43 HF43:HG43 GZ43 GD43 GA43:GB43 FU43 EY43 EV43:EW43 EP43 DT43 DQ43:DR43 DK43 CO43 CL43:CM43 CF43 BJ43 BH43 AA43">
    <cfRule type="expression" dxfId="128" priority="174">
      <formula>$O43="Porcentaje"</formula>
    </cfRule>
  </conditionalFormatting>
  <conditionalFormatting sqref="XEN43 XEK43:XEL43 XEE43 XDI43 XDF43:XDG43 XCZ43 XCD43 XCA43:XCB43 XBU43 XAY43 XAV43:XAW43 XAP43 WZT43 WZQ43:WZR43 WZK43 WYO43 WYL43:WYM43 WYF43 WXJ43 WXG43:WXH43 WXA43 WWE43 WWB43:WWC43 WVV43 WUZ43 WUW43:WUX43 WUQ43 WTU43 WTR43:WTS43 WTL43 WSP43 WSM43:WSN43 WSG43 WRK43 WRH43:WRI43 WRB43 WQF43 WQC43:WQD43 WPW43 WPA43 WOX43:WOY43 WOR43 WNV43 WNS43:WNT43 WNM43 WMQ43 WMN43:WMO43 WMH43 WLL43 WLI43:WLJ43 WLC43 WKG43 WKD43:WKE43 WJX43 WJB43 WIY43:WIZ43 WIS43 WHW43 WHT43:WHU43 WHN43 WGR43 WGO43:WGP43 WGI43 WFM43 WFJ43:WFK43 WFD43 WEH43 WEE43:WEF43 WDY43 WDC43 WCZ43:WDA43 WCT43 WBX43 WBU43:WBV43 WBO43 WAS43 WAP43:WAQ43 WAJ43 VZN43 VZK43:VZL43 VZE43 VYI43 VYF43:VYG43 VXZ43 VXD43 VXA43:VXB43 VWU43 VVY43 VVV43:VVW43 VVP43 VUT43 VUQ43:VUR43 VUK43 VTO43 VTL43:VTM43 VTF43 VSJ43 VSG43:VSH43 VSA43 VRE43 VRB43:VRC43 VQV43 VPZ43 VPW43:VPX43 VPQ43 VOU43 VOR43:VOS43 VOL43 VNP43 VNM43:VNN43 VNG43 VMK43 VMH43:VMI43 VMB43 VLF43 VLC43:VLD43 VKW43 VKA43 VJX43:VJY43 VJR43 VIV43 VIS43:VIT43 VIM43 VHQ43 VHN43:VHO43 VHH43 VGL43 VGI43:VGJ43 VGC43 VFG43 VFD43:VFE43 VEX43 VEB43 VDY43:VDZ43 VDS43 VCW43 VCT43:VCU43 VCN43 VBR43 VBO43:VBP43 VBI43 VAM43 VAJ43:VAK43 VAD43 UZH43 UZE43:UZF43 UYY43 UYC43 UXZ43:UYA43 UXT43 UWX43 UWU43:UWV43 UWO43 UVS43 UVP43:UVQ43 UVJ43 UUN43 UUK43:UUL43 UUE43 UTI43 UTF43:UTG43 USZ43 USD43 USA43:USB43 URU43 UQY43 UQV43:UQW43 UQP43 UPT43 UPQ43:UPR43 UPK43 UOO43 UOL43:UOM43 UOF43 UNJ43 UNG43:UNH43 UNA43 UME43 UMB43:UMC43 ULV43 UKZ43 UKW43:UKX43 UKQ43 UJU43 UJR43:UJS43 UJL43 UIP43 UIM43:UIN43 UIG43 UHK43 UHH43:UHI43 UHB43 UGF43 UGC43:UGD43 UFW43 UFA43 UEX43:UEY43 UER43 UDV43 UDS43:UDT43 UDM43 UCQ43 UCN43:UCO43 UCH43 UBL43 UBI43:UBJ43 UBC43 UAG43 UAD43:UAE43 TZX43 TZB43 TYY43:TYZ43 TYS43 TXW43 TXT43:TXU43 TXN43 TWR43 TWO43:TWP43 TWI43 TVM43 TVJ43:TVK43 TVD43 TUH43 TUE43:TUF43 TTY43 TTC43 TSZ43:TTA43 TST43 TRX43 TRU43:TRV43 TRO43 TQS43 TQP43:TQQ43 TQJ43 TPN43 TPK43:TPL43 TPE43 TOI43 TOF43:TOG43 TNZ43 TND43 TNA43:TNB43 TMU43 TLY43 TLV43:TLW43 TLP43 TKT43 TKQ43:TKR43 TKK43 TJO43 TJL43:TJM43 TJF43 TIJ43 TIG43:TIH43 TIA43 THE43 THB43:THC43 TGV43 TFZ43 TFW43:TFX43 TFQ43 TEU43 TER43:TES43 TEL43 TDP43 TDM43:TDN43 TDG43 TCK43 TCH43:TCI43 TCB43 TBF43 TBC43:TBD43 TAW43 TAA43 SZX43:SZY43 SZR43 SYV43 SYS43:SYT43 SYM43 SXQ43 SXN43:SXO43 SXH43 SWL43 SWI43:SWJ43 SWC43 SVG43 SVD43:SVE43 SUX43 SUB43 STY43:STZ43 STS43 SSW43 SST43:SSU43 SSN43 SRR43 SRO43:SRP43 SRI43 SQM43 SQJ43:SQK43 SQD43 SPH43 SPE43:SPF43 SOY43 SOC43 SNZ43:SOA43 SNT43 SMX43 SMU43:SMV43 SMO43 SLS43 SLP43:SLQ43 SLJ43 SKN43 SKK43:SKL43 SKE43 SJI43 SJF43:SJG43 SIZ43 SID43 SIA43:SIB43 SHU43 SGY43 SGV43:SGW43 SGP43 SFT43 SFQ43:SFR43 SFK43 SEO43 SEL43:SEM43 SEF43 SDJ43 SDG43:SDH43 SDA43 SCE43 SCB43:SCC43 SBV43 SAZ43 SAW43:SAX43 SAQ43 RZU43 RZR43:RZS43 RZL43 RYP43 RYM43:RYN43 RYG43 RXK43 RXH43:RXI43 RXB43 RWF43 RWC43:RWD43 RVW43 RVA43 RUX43:RUY43 RUR43 RTV43 RTS43:RTT43 RTM43 RSQ43 RSN43:RSO43 RSH43 RRL43 RRI43:RRJ43 RRC43 RQG43 RQD43:RQE43 RPX43 RPB43 ROY43:ROZ43 ROS43 RNW43 RNT43:RNU43 RNN43 RMR43 RMO43:RMP43 RMI43 RLM43 RLJ43:RLK43 RLD43 RKH43 RKE43:RKF43 RJY43 RJC43 RIZ43:RJA43 RIT43 RHX43 RHU43:RHV43 RHO43 RGS43 RGP43:RGQ43 RGJ43 RFN43 RFK43:RFL43 RFE43 REI43 REF43:REG43 RDZ43 RDD43 RDA43:RDB43 RCU43 RBY43 RBV43:RBW43 RBP43 RAT43 RAQ43:RAR43 RAK43 QZO43 QZL43:QZM43 QZF43 QYJ43 QYG43:QYH43 QYA43 QXE43 QXB43:QXC43 QWV43 QVZ43 QVW43:QVX43 QVQ43 QUU43 QUR43:QUS43 QUL43 QTP43 QTM43:QTN43 QTG43 QSK43 QSH43:QSI43 QSB43 QRF43 QRC43:QRD43 QQW43 QQA43 QPX43:QPY43 QPR43 QOV43 QOS43:QOT43 QOM43 QNQ43 QNN43:QNO43 QNH43 QML43 QMI43:QMJ43 QMC43 QLG43 QLD43:QLE43 QKX43 QKB43 QJY43:QJZ43 QJS43 QIW43 QIT43:QIU43 QIN43 QHR43 QHO43:QHP43 QHI43 QGM43 QGJ43:QGK43 QGD43 QFH43 QFE43:QFF43 QEY43 QEC43 QDZ43:QEA43 QDT43 QCX43 QCU43:QCV43 QCO43 QBS43 QBP43:QBQ43 QBJ43 QAN43 QAK43:QAL43 QAE43 PZI43 PZF43:PZG43 PYZ43 PYD43 PYA43:PYB43 PXU43 PWY43 PWV43:PWW43 PWP43 PVT43 PVQ43:PVR43 PVK43 PUO43 PUL43:PUM43 PUF43 PTJ43 PTG43:PTH43 PTA43 PSE43 PSB43:PSC43 PRV43 PQZ43 PQW43:PQX43 PQQ43 PPU43 PPR43:PPS43 PPL43 POP43 POM43:PON43 POG43 PNK43 PNH43:PNI43 PNB43 PMF43 PMC43:PMD43 PLW43 PLA43 PKX43:PKY43 PKR43 PJV43 PJS43:PJT43 PJM43 PIQ43 PIN43:PIO43 PIH43 PHL43 PHI43:PHJ43 PHC43 PGG43 PGD43:PGE43 PFX43 PFB43 PEY43:PEZ43 PES43 PDW43 PDT43:PDU43 PDN43 PCR43 PCO43:PCP43 PCI43 PBM43 PBJ43:PBK43 PBD43 PAH43 PAE43:PAF43 OZY43 OZC43 OYZ43:OZA43 OYT43 OXX43 OXU43:OXV43 OXO43 OWS43 OWP43:OWQ43 OWJ43 OVN43 OVK43:OVL43 OVE43 OUI43 OUF43:OUG43 OTZ43 OTD43 OTA43:OTB43 OSU43 ORY43 ORV43:ORW43 ORP43 OQT43 OQQ43:OQR43 OQK43 OPO43 OPL43:OPM43 OPF43 OOJ43 OOG43:OOH43 OOA43 ONE43 ONB43:ONC43 OMV43 OLZ43 OLW43:OLX43 OLQ43 OKU43 OKR43:OKS43 OKL43 OJP43 OJM43:OJN43 OJG43 OIK43 OIH43:OII43 OIB43 OHF43 OHC43:OHD43 OGW43 OGA43 OFX43:OFY43 OFR43 OEV43 OES43:OET43 OEM43 ODQ43 ODN43:ODO43 ODH43 OCL43 OCI43:OCJ43 OCC43 OBG43 OBD43:OBE43 OAX43 OAB43 NZY43:NZZ43 NZS43 NYW43 NYT43:NYU43 NYN43 NXR43 NXO43:NXP43 NXI43 NWM43 NWJ43:NWK43 NWD43 NVH43 NVE43:NVF43 NUY43 NUC43 NTZ43:NUA43 NTT43 NSX43 NSU43:NSV43 NSO43 NRS43 NRP43:NRQ43 NRJ43 NQN43 NQK43:NQL43 NQE43 NPI43 NPF43:NPG43 NOZ43 NOD43 NOA43:NOB43 NNU43 NMY43 NMV43:NMW43 NMP43 NLT43 NLQ43:NLR43 NLK43 NKO43 NKL43:NKM43 NKF43 NJJ43 NJG43:NJH43 NJA43 NIE43 NIB43:NIC43 NHV43 NGZ43 NGW43:NGX43 NGQ43 NFU43 NFR43:NFS43 NFL43 NEP43 NEM43:NEN43 NEG43 NDK43 NDH43:NDI43 NDB43 NCF43 NCC43:NCD43 NBW43 NBA43 NAX43:NAY43 NAR43 MZV43 MZS43:MZT43 MZM43 MYQ43 MYN43:MYO43 MYH43 MXL43 MXI43:MXJ43 MXC43 MWG43 MWD43:MWE43 MVX43 MVB43 MUY43:MUZ43 MUS43 MTW43 MTT43:MTU43 MTN43 MSR43 MSO43:MSP43 MSI43 MRM43 MRJ43:MRK43 MRD43 MQH43 MQE43:MQF43 MPY43 MPC43 MOZ43:MPA43 MOT43 MNX43 MNU43:MNV43 MNO43 MMS43 MMP43:MMQ43 MMJ43 MLN43 MLK43:MLL43 MLE43 MKI43 MKF43:MKG43 MJZ43 MJD43 MJA43:MJB43 MIU43 MHY43 MHV43:MHW43 MHP43 MGT43 MGQ43:MGR43 MGK43 MFO43 MFL43:MFM43 MFF43 MEJ43 MEG43:MEH43 MEA43 MDE43 MDB43:MDC43 MCV43 MBZ43 MBW43:MBX43 MBQ43 MAU43 MAR43:MAS43 MAL43 LZP43 LZM43:LZN43 LZG43 LYK43 LYH43:LYI43 LYB43 LXF43 LXC43:LXD43 LWW43 LWA43 LVX43:LVY43 LVR43 LUV43 LUS43:LUT43 LUM43 LTQ43 LTN43:LTO43 LTH43 LSL43 LSI43:LSJ43 LSC43 LRG43 LRD43:LRE43 LQX43 LQB43 LPY43:LPZ43 LPS43 LOW43 LOT43:LOU43 LON43 LNR43 LNO43:LNP43 LNI43 LMM43 LMJ43:LMK43 LMD43 LLH43 LLE43:LLF43 LKY43 LKC43 LJZ43:LKA43 LJT43 LIX43 LIU43:LIV43 LIO43 LHS43 LHP43:LHQ43 LHJ43 LGN43 LGK43:LGL43 LGE43 LFI43 LFF43:LFG43 LEZ43 LED43 LEA43:LEB43 LDU43 LCY43 LCV43:LCW43 LCP43 LBT43 LBQ43:LBR43 LBK43 LAO43 LAL43:LAM43 LAF43 KZJ43 KZG43:KZH43 KZA43 KYE43 KYB43:KYC43 KXV43 KWZ43 KWW43:KWX43 KWQ43 KVU43 KVR43:KVS43 KVL43 KUP43 KUM43:KUN43 KUG43 KTK43 KTH43:KTI43 KTB43 KSF43 KSC43:KSD43 KRW43 KRA43 KQX43:KQY43 KQR43 KPV43 KPS43:KPT43 KPM43 KOQ43 KON43:KOO43 KOH43 KNL43 KNI43:KNJ43 KNC43 KMG43 KMD43:KME43 KLX43 KLB43 KKY43:KKZ43 KKS43 KJW43 KJT43:KJU43 KJN43 KIR43 KIO43:KIP43 KII43 KHM43 KHJ43:KHK43 KHD43 KGH43 KGE43:KGF43 KFY43 KFC43 KEZ43:KFA43 KET43 KDX43 KDU43:KDV43 KDO43 KCS43 KCP43:KCQ43 KCJ43 KBN43 KBK43:KBL43 KBE43 KAI43 KAF43:KAG43 JZZ43 JZD43 JZA43:JZB43 JYU43 JXY43 JXV43:JXW43 JXP43 JWT43 JWQ43:JWR43 JWK43 JVO43 JVL43:JVM43 JVF43 JUJ43 JUG43:JUH43 JUA43 JTE43 JTB43:JTC43 JSV43 JRZ43 JRW43:JRX43 JRQ43 JQU43 JQR43:JQS43 JQL43 JPP43 JPM43:JPN43 JPG43 JOK43 JOH43:JOI43 JOB43 JNF43 JNC43:JND43 JMW43 JMA43 JLX43:JLY43 JLR43 JKV43 JKS43:JKT43 JKM43 JJQ43 JJN43:JJO43 JJH43 JIL43 JII43:JIJ43 JIC43 JHG43 JHD43:JHE43 JGX43 JGB43 JFY43:JFZ43 JFS43 JEW43 JET43:JEU43 JEN43 JDR43 JDO43:JDP43 JDI43 JCM43 JCJ43:JCK43 JCD43 JBH43 JBE43:JBF43 JAY43 JAC43 IZZ43:JAA43 IZT43 IYX43 IYU43:IYV43 IYO43 IXS43 IXP43:IXQ43 IXJ43 IWN43 IWK43:IWL43 IWE43 IVI43 IVF43:IVG43 IUZ43 IUD43 IUA43:IUB43 ITU43 ISY43 ISV43:ISW43 ISP43 IRT43 IRQ43:IRR43 IRK43 IQO43 IQL43:IQM43 IQF43 IPJ43 IPG43:IPH43 IPA43 IOE43 IOB43:IOC43 INV43 IMZ43 IMW43:IMX43 IMQ43 ILU43 ILR43:ILS43 ILL43 IKP43 IKM43:IKN43 IKG43 IJK43 IJH43:IJI43 IJB43 IIF43 IIC43:IID43 IHW43 IHA43 IGX43:IGY43 IGR43 IFV43 IFS43:IFT43 IFM43 IEQ43 IEN43:IEO43 IEH43 IDL43 IDI43:IDJ43 IDC43 ICG43 ICD43:ICE43 IBX43 IBB43 IAY43:IAZ43 IAS43 HZW43 HZT43:HZU43 HZN43 HYR43 HYO43:HYP43 HYI43 HXM43 HXJ43:HXK43 HXD43 HWH43 HWE43:HWF43 HVY43 HVC43 HUZ43:HVA43 HUT43 HTX43 HTU43:HTV43 HTO43 HSS43 HSP43:HSQ43 HSJ43 HRN43 HRK43:HRL43 HRE43 HQI43 HQF43:HQG43 HPZ43 HPD43 HPA43:HPB43 HOU43 HNY43 HNV43:HNW43 HNP43 HMT43 HMQ43:HMR43 HMK43 HLO43 HLL43:HLM43 HLF43 HKJ43 HKG43:HKH43 HKA43 HJE43 HJB43:HJC43 HIV43 HHZ43 HHW43:HHX43 HHQ43 HGU43 HGR43:HGS43 HGL43 HFP43 HFM43:HFN43 HFG43 HEK43 HEH43:HEI43 HEB43 HDF43 HDC43:HDD43 HCW43 HCA43 HBX43:HBY43 HBR43 HAV43 HAS43:HAT43 HAM43 GZQ43 GZN43:GZO43 GZH43 GYL43 GYI43:GYJ43 GYC43 GXG43 GXD43:GXE43 GWX43 GWB43 GVY43:GVZ43 GVS43 GUW43 GUT43:GUU43 GUN43 GTR43 GTO43:GTP43 GTI43 GSM43 GSJ43:GSK43 GSD43 GRH43 GRE43:GRF43 GQY43 GQC43 GPZ43:GQA43 GPT43 GOX43 GOU43:GOV43 GOO43 GNS43 GNP43:GNQ43 GNJ43 GMN43 GMK43:GML43 GME43 GLI43 GLF43:GLG43 GKZ43 GKD43 GKA43:GKB43 GJU43 GIY43 GIV43:GIW43 GIP43 GHT43 GHQ43:GHR43 GHK43 GGO43 GGL43:GGM43 GGF43 GFJ43 GFG43:GFH43 GFA43 GEE43 GEB43:GEC43 GDV43 GCZ43 GCW43:GCX43 GCQ43 GBU43 GBR43:GBS43 GBL43 GAP43 GAM43:GAN43 GAG43 FZK43 FZH43:FZI43 FZB43 FYF43 FYC43:FYD43 FXW43 FXA43 FWX43:FWY43 FWR43 FVV43 FVS43:FVT43 FVM43 FUQ43 FUN43:FUO43 FUH43 FTL43 FTI43:FTJ43 FTC43 FSG43 FSD43:FSE43 FRX43 FRB43 FQY43:FQZ43 FQS43 FPW43 FPT43:FPU43 FPN43 FOR43 FOO43:FOP43 FOI43 FNM43 FNJ43:FNK43 FND43 FMH43 FME43:FMF43 FLY43 FLC43 FKZ43:FLA43 FKT43 FJX43 FJU43:FJV43 FJO43 FIS43 FIP43:FIQ43 FIJ43 FHN43 FHK43:FHL43 FHE43 FGI43 FGF43:FGG43 FFZ43 FFD43 FFA43:FFB43 FEU43 FDY43 FDV43:FDW43 FDP43 FCT43 FCQ43:FCR43 FCK43 FBO43 FBL43:FBM43 FBF43 FAJ43 FAG43:FAH43 FAA43 EZE43 EZB43:EZC43 EYV43 EXZ43 EXW43:EXX43 EXQ43 EWU43 EWR43:EWS43 EWL43 EVP43 EVM43:EVN43 EVG43 EUK43 EUH43:EUI43 EUB43 ETF43 ETC43:ETD43 ESW43 ESA43 ERX43:ERY43 ERR43 EQV43 EQS43:EQT43 EQM43 EPQ43 EPN43:EPO43 EPH43 EOL43 EOI43:EOJ43 EOC43 ENG43 END43:ENE43 EMX43 EMB43 ELY43:ELZ43 ELS43 EKW43 EKT43:EKU43 EKN43 EJR43 EJO43:EJP43 EJI43 EIM43 EIJ43:EIK43 EID43 EHH43 EHE43:EHF43 EGY43 EGC43 EFZ43:EGA43 EFT43 EEX43 EEU43:EEV43 EEO43 EDS43 EDP43:EDQ43 EDJ43 ECN43 ECK43:ECL43 ECE43 EBI43 EBF43:EBG43 EAZ43 EAD43 EAA43:EAB43 DZU43 DYY43 DYV43:DYW43 DYP43 DXT43 DXQ43:DXR43 DXK43 DWO43 DWL43:DWM43 DWF43 DVJ43 DVG43:DVH43 DVA43 DUE43 DUB43:DUC43 DTV43 DSZ43 DSW43:DSX43 DSQ43 DRU43 DRR43:DRS43 DRL43 DQP43 DQM43:DQN43 DQG43 DPK43 DPH43:DPI43 DPB43 DOF43 DOC43:DOD43 DNW43 DNA43 DMX43:DMY43 DMR43 DLV43 DLS43:DLT43 DLM43 DKQ43 DKN43:DKO43 DKH43 DJL43 DJI43:DJJ43 DJC43 DIG43 DID43:DIE43 DHX43 DHB43 DGY43:DGZ43 DGS43 DFW43 DFT43:DFU43 DFN43 DER43 DEO43:DEP43 DEI43 DDM43 DDJ43:DDK43 DDD43 DCH43 DCE43:DCF43 DBY43 DBC43 DAZ43:DBA43 DAT43 CZX43 CZU43:CZV43 CZO43 CYS43 CYP43:CYQ43 CYJ43 CXN43 CXK43:CXL43 CXE43 CWI43 CWF43:CWG43 CVZ43 CVD43 CVA43:CVB43 CUU43 CTY43 CTV43:CTW43 CTP43 CST43 CSQ43:CSR43 CSK43 CRO43 CRL43:CRM43 CRF43 CQJ43 CQG43:CQH43 CQA43 CPE43 CPB43:CPC43 COV43 CNZ43 CNW43:CNX43 CNQ43 CMU43 CMR43:CMS43 CML43 CLP43 CLM43:CLN43 CLG43 CKK43 CKH43:CKI43 CKB43 CJF43 CJC43:CJD43 CIW43 CIA43 CHX43:CHY43 CHR43 CGV43 CGS43:CGT43 CGM43 CFQ43 CFN43:CFO43 CFH43 CEL43 CEI43:CEJ43 CEC43 CDG43 CDD43:CDE43 CCX43 CCB43 CBY43:CBZ43 CBS43 CAW43 CAT43:CAU43 CAN43 BZR43 BZO43:BZP43 BZI43 BYM43 BYJ43:BYK43 BYD43 BXH43 BXE43:BXF43 BWY43 BWC43 BVZ43:BWA43 BVT43 BUX43 BUU43:BUV43 BUO43 BTS43 BTP43:BTQ43 BTJ43 BSN43 BSK43:BSL43 BSE43 BRI43 BRF43:BRG43 BQZ43 BQD43 BQA43:BQB43 BPU43 BOY43 BOV43:BOW43 BOP43 BNT43 BNQ43:BNR43 BNK43 BMO43 BML43:BMM43 BMF43 BLJ43 BLG43:BLH43 BLA43 BKE43 BKB43:BKC43 BJV43 BIZ43 BIW43:BIX43 BIQ43 BHU43 BHR43:BHS43 BHL43 BGP43 BGM43:BGN43 BGG43 BFK43 BFH43:BFI43 BFB43 BEF43 BEC43:BED43 BDW43 BDA43 BCX43:BCY43 BCR43 BBV43 BBS43:BBT43 BBM43 BAQ43 BAN43:BAO43 BAH43 AZL43 AZI43:AZJ43 AZC43 AYG43 AYD43:AYE43 AXX43 AXB43 AWY43:AWZ43 AWS43 AVW43 AVT43:AVU43 AVN43 AUR43 AUO43:AUP43 AUI43 ATM43 ATJ43:ATK43 ATD43 ASH43 ASE43:ASF43 ARY43 ARC43 AQZ43:ARA43 AQT43 APX43 APU43:APV43 APO43 AOS43 AOP43:AOQ43 AOJ43 ANN43 ANK43:ANL43 ANE43 AMI43 AMF43:AMG43 ALZ43 ALD43 ALA43:ALB43 AKU43 AJY43 AJV43:AJW43 AJP43 AIT43 AIQ43:AIR43 AIK43 AHO43 AHL43:AHM43 AHF43 AGJ43 AGG43:AGH43 AGA43 AFE43 AFB43:AFC43 AEV43 ADZ43 ADW43:ADX43 ADQ43 ACU43 ACR43:ACS43 ACL43 ABP43 ABM43:ABN43 ABG43 AAK43 AAH43:AAI43 AAB43 ZF43 ZC43:ZD43 YW43 YA43 XX43:XY43 XR43 WV43 WS43:WT43 WM43 VQ43 VN43:VO43 VH43 UL43 UI43:UJ43 UC43 TG43 TD43:TE43 SX43 SB43 RY43:RZ43 RS43 QW43 QT43:QU43 QN43 PR43 PO43:PP43 PI43 OM43 OJ43:OK43 OD43 NH43 NE43:NF43 MY43 MC43 LZ43:MA43 LT43 KX43 KU43:KV43 KO43 JS43 JP43:JQ43 JJ43 IN43 IK43:IL43 IE43 HI43 HF43:HG43 GZ43 GD43 GA43:GB43 FU43 EY43 EV43:EW43 EP43 DT43 DQ43:DR43 DK43 CO43 CL43:CM43 CF43 BJ43 BH43 AA43">
    <cfRule type="expression" dxfId="127" priority="172">
      <formula>$O43="Tasa o relación"</formula>
    </cfRule>
    <cfRule type="expression" dxfId="126" priority="173">
      <formula>$O43="Unidad"</formula>
    </cfRule>
  </conditionalFormatting>
  <conditionalFormatting sqref="XFC37 XDX37 XCS37 XBN37 XAI37 WZD37 WXY37 WWT37 WVO37 WUJ37 WTE37 WRZ37 WQU37 WPP37 WOK37 WNF37 WMA37 WKV37 WJQ37 WIL37 WHG37 WGB37 WEW37 WDR37 WCM37 WBH37 WAC37 VYX37 VXS37 VWN37 VVI37 VUD37 VSY37 VRT37 VQO37 VPJ37 VOE37 VMZ37 VLU37 VKP37 VJK37 VIF37 VHA37 VFV37 VEQ37 VDL37 VCG37 VBB37 UZW37 UYR37 UXM37 UWH37 UVC37 UTX37 USS37 URN37 UQI37 UPD37 UNY37 UMT37 ULO37 UKJ37 UJE37 UHZ37 UGU37 UFP37 UEK37 UDF37 UCA37 UAV37 TZQ37 TYL37 TXG37 TWB37 TUW37 TTR37 TSM37 TRH37 TQC37 TOX37 TNS37 TMN37 TLI37 TKD37 TIY37 THT37 TGO37 TFJ37 TEE37 TCZ37 TBU37 TAP37 SZK37 SYF37 SXA37 SVV37 SUQ37 STL37 SSG37 SRB37 SPW37 SOR37 SNM37 SMH37 SLC37 SJX37 SIS37 SHN37 SGI37 SFD37 SDY37 SCT37 SBO37 SAJ37 RZE37 RXZ37 RWU37 RVP37 RUK37 RTF37 RSA37 RQV37 RPQ37 ROL37 RNG37 RMB37 RKW37 RJR37 RIM37 RHH37 RGC37 REX37 RDS37 RCN37 RBI37 RAD37 QYY37 QXT37 QWO37 QVJ37 QUE37 QSZ37 QRU37 QQP37 QPK37 QOF37 QNA37 QLV37 QKQ37 QJL37 QIG37 QHB37 QFW37 QER37 QDM37 QCH37 QBC37 PZX37 PYS37 PXN37 PWI37 PVD37 PTY37 PST37 PRO37 PQJ37 PPE37 PNZ37 PMU37 PLP37 PKK37 PJF37 PIA37 PGV37 PFQ37 PEL37 PDG37 PCB37 PAW37 OZR37 OYM37 OXH37 OWC37 OUX37 OTS37 OSN37 ORI37 OQD37 OOY37 ONT37 OMO37 OLJ37 OKE37 OIZ37 OHU37 OGP37 OFK37 OEF37 ODA37 OBV37 OAQ37 NZL37 NYG37 NXB37 NVW37 NUR37 NTM37 NSH37 NRC37 NPX37 NOS37 NNN37 NMI37 NLD37 NJY37 NIT37 NHO37 NGJ37 NFE37 NDZ37 NCU37 NBP37 NAK37 MZF37 MYA37 MWV37 MVQ37 MUL37 MTG37 MSB37 MQW37 MPR37 MOM37 MNH37 MMC37 MKX37 MJS37 MIN37 MHI37 MGD37 MEY37 MDT37 MCO37 MBJ37 MAE37 LYZ37 LXU37 LWP37 LVK37 LUF37 LTA37 LRV37 LQQ37 LPL37 LOG37 LNB37 LLW37 LKR37 LJM37 LIH37 LHC37 LFX37 LES37 LDN37 LCI37 LBD37 KZY37 KYT37 KXO37 KWJ37 KVE37 KTZ37 KSU37 KRP37 KQK37 KPF37 KOA37 KMV37 KLQ37 KKL37 KJG37 KIB37 KGW37 KFR37 KEM37 KDH37 KCC37 KAX37 JZS37 JYN37 JXI37 JWD37 JUY37 JTT37 JSO37 JRJ37 JQE37 JOZ37 JNU37 JMP37 JLK37 JKF37 JJA37 JHV37 JGQ37 JFL37 JEG37 JDB37 JBW37 JAR37 IZM37 IYH37 IXC37 IVX37 IUS37 ITN37 ISI37 IRD37 IPY37 IOT37 INO37 IMJ37 ILE37 IJZ37 IIU37 IHP37 IGK37 IFF37 IEA37 ICV37 IBQ37 IAL37 HZG37 HYB37 HWW37 HVR37 HUM37 HTH37 HSC37 HQX37 HPS37 HON37 HNI37 HMD37 HKY37 HJT37 HIO37 HHJ37 HGE37 HEZ37 HDU37 HCP37 HBK37 HAF37 GZA37 GXV37 GWQ37 GVL37 GUG37 GTB37 GRW37 GQR37 GPM37 GOH37 GNC37 GLX37 GKS37 GJN37 GII37 GHD37 GFY37 GET37 GDO37 GCJ37 GBE37 FZZ37 FYU37 FXP37 FWK37 FVF37 FUA37 FSV37 FRQ37 FQL37 FPG37 FOB37 FMW37 FLR37 FKM37 FJH37 FIC37 FGX37 FFS37 FEN37 FDI37 FCD37 FAY37 EZT37 EYO37 EXJ37 EWE37 EUZ37 ETU37 ESP37 ERK37 EQF37 EPA37 ENV37 EMQ37 ELL37 EKG37 EJB37 EHW37 EGR37 EFM37 EEH37 EDC37 EBX37 EAS37 DZN37 DYI37 DXD37 DVY37 DUT37 DTO37 DSJ37 DRE37 DPZ37 DOU37 DNP37 DMK37 DLF37 DKA37 DIV37 DHQ37 DGL37 DFG37 DEB37 DCW37 DBR37 DAM37 CZH37 CYC37 CWX37 CVS37 CUN37 CTI37 CSD37 CQY37 CPT37 COO37 CNJ37 CME37 CKZ37 CJU37 CIP37 CHK37 CGF37 CFA37 CDV37 CCQ37 CBL37 CAG37 BZB37 BXW37 BWR37 BVM37 BUH37 BTC37 BRX37 BQS37 BPN37 BOI37 BND37 BLY37 BKT37 BJO37 BIJ37 BHE37 BFZ37 BEU37 BDP37 BCK37 BBF37 BAA37 AYV37 AXQ37 AWL37 AVG37 AUB37 ASW37 ARR37 AQM37 APH37 AOC37 AMX37 ALS37 AKN37 AJI37 AID37 AGY37 AFT37 AEO37 ADJ37 ACE37 AAZ37 ZU37 YP37 XK37 WF37 VA37 TV37 SQ37 RL37 QG37 PB37 NW37 MR37 LM37 KH37 JC37 HX37 GS37 FN37 EI37 DD37 BY37 M37">
    <cfRule type="expression" dxfId="125" priority="169" stopIfTrue="1">
      <formula>$O37="Tasa o relación"</formula>
    </cfRule>
    <cfRule type="expression" dxfId="124" priority="170" stopIfTrue="1">
      <formula>$O37="Porcentaje"</formula>
    </cfRule>
    <cfRule type="expression" dxfId="123" priority="171" stopIfTrue="1">
      <formula>$O37="Unidad"</formula>
    </cfRule>
  </conditionalFormatting>
  <conditionalFormatting sqref="XEP37 XEG37 XEB37 XDK37 XDB37 XCW37 XCF37 XBW37 XBR37 XBA37 XAR37 XAM37 WZV37 WZM37 WZH37 WYQ37 WYH37 WYC37 WXL37 WXC37 WWX37 WWG37 WVX37 WVS37 WVB37 WUS37 WUN37 WTW37 WTN37 WTI37 WSR37 WSI37 WSD37 WRM37 WRD37 WQY37 WQH37 WPY37 WPT37 WPC37 WOT37 WOO37 WNX37 WNO37 WNJ37 WMS37 WMJ37 WME37 WLN37 WLE37 WKZ37 WKI37 WJZ37 WJU37 WJD37 WIU37 WIP37 WHY37 WHP37 WHK37 WGT37 WGK37 WGF37 WFO37 WFF37 WFA37 WEJ37 WEA37 WDV37 WDE37 WCV37 WCQ37 WBZ37 WBQ37 WBL37 WAU37 WAL37 WAG37 VZP37 VZG37 VZB37 VYK37 VYB37 VXW37 VXF37 VWW37 VWR37 VWA37 VVR37 VVM37 VUV37 VUM37 VUH37 VTQ37 VTH37 VTC37 VSL37 VSC37 VRX37 VRG37 VQX37 VQS37 VQB37 VPS37 VPN37 VOW37 VON37 VOI37 VNR37 VNI37 VND37 VMM37 VMD37 VLY37 VLH37 VKY37 VKT37 VKC37 VJT37 VJO37 VIX37 VIO37 VIJ37 VHS37 VHJ37 VHE37 VGN37 VGE37 VFZ37 VFI37 VEZ37 VEU37 VED37 VDU37 VDP37 VCY37 VCP37 VCK37 VBT37 VBK37 VBF37 VAO37 VAF37 VAA37 UZJ37 UZA37 UYV37 UYE37 UXV37 UXQ37 UWZ37 UWQ37 UWL37 UVU37 UVL37 UVG37 UUP37 UUG37 UUB37 UTK37 UTB37 USW37 USF37 URW37 URR37 URA37 UQR37 UQM37 UPV37 UPM37 UPH37 UOQ37 UOH37 UOC37 UNL37 UNC37 UMX37 UMG37 ULX37 ULS37 ULB37 UKS37 UKN37 UJW37 UJN37 UJI37 UIR37 UII37 UID37 UHM37 UHD37 UGY37 UGH37 UFY37 UFT37 UFC37 UET37 UEO37 UDX37 UDO37 UDJ37 UCS37 UCJ37 UCE37 UBN37 UBE37 UAZ37 UAI37 TZZ37 TZU37 TZD37 TYU37 TYP37 TXY37 TXP37 TXK37 TWT37 TWK37 TWF37 TVO37 TVF37 TVA37 TUJ37 TUA37 TTV37 TTE37 TSV37 TSQ37 TRZ37 TRQ37 TRL37 TQU37 TQL37 TQG37 TPP37 TPG37 TPB37 TOK37 TOB37 TNW37 TNF37 TMW37 TMR37 TMA37 TLR37 TLM37 TKV37 TKM37 TKH37 TJQ37 TJH37 TJC37 TIL37 TIC37 THX37 THG37 TGX37 TGS37 TGB37 TFS37 TFN37 TEW37 TEN37 TEI37 TDR37 TDI37 TDD37 TCM37 TCD37 TBY37 TBH37 TAY37 TAT37 TAC37 SZT37 SZO37 SYX37 SYO37 SYJ37 SXS37 SXJ37 SXE37 SWN37 SWE37 SVZ37 SVI37 SUZ37 SUU37 SUD37 STU37 STP37 SSY37 SSP37 SSK37 SRT37 SRK37 SRF37 SQO37 SQF37 SQA37 SPJ37 SPA37 SOV37 SOE37 SNV37 SNQ37 SMZ37 SMQ37 SML37 SLU37 SLL37 SLG37 SKP37 SKG37 SKB37 SJK37 SJB37 SIW37 SIF37 SHW37 SHR37 SHA37 SGR37 SGM37 SFV37 SFM37 SFH37 SEQ37 SEH37 SEC37 SDL37 SDC37 SCX37 SCG37 SBX37 SBS37 SBB37 SAS37 SAN37 RZW37 RZN37 RZI37 RYR37 RYI37 RYD37 RXM37 RXD37 RWY37 RWH37 RVY37 RVT37 RVC37 RUT37 RUO37 RTX37 RTO37 RTJ37 RSS37 RSJ37 RSE37 RRN37 RRE37 RQZ37 RQI37 RPZ37 RPU37 RPD37 ROU37 ROP37 RNY37 RNP37 RNK37 RMT37 RMK37 RMF37 RLO37 RLF37 RLA37 RKJ37 RKA37 RJV37 RJE37 RIV37 RIQ37 RHZ37 RHQ37 RHL37 RGU37 RGL37 RGG37 RFP37 RFG37 RFB37 REK37 REB37 RDW37 RDF37 RCW37 RCR37 RCA37 RBR37 RBM37 RAV37 RAM37 RAH37 QZQ37 QZH37 QZC37 QYL37 QYC37 QXX37 QXG37 QWX37 QWS37 QWB37 QVS37 QVN37 QUW37 QUN37 QUI37 QTR37 QTI37 QTD37 QSM37 QSD37 QRY37 QRH37 QQY37 QQT37 QQC37 QPT37 QPO37 QOX37 QOO37 QOJ37 QNS37 QNJ37 QNE37 QMN37 QME37 QLZ37 QLI37 QKZ37 QKU37 QKD37 QJU37 QJP37 QIY37 QIP37 QIK37 QHT37 QHK37 QHF37 QGO37 QGF37 QGA37 QFJ37 QFA37 QEV37 QEE37 QDV37 QDQ37 QCZ37 QCQ37 QCL37 QBU37 QBL37 QBG37 QAP37 QAG37 QAB37 PZK37 PZB37 PYW37 PYF37 PXW37 PXR37 PXA37 PWR37 PWM37 PVV37 PVM37 PVH37 PUQ37 PUH37 PUC37 PTL37 PTC37 PSX37 PSG37 PRX37 PRS37 PRB37 PQS37 PQN37 PPW37 PPN37 PPI37 POR37 POI37 POD37 PNM37 PND37 PMY37 PMH37 PLY37 PLT37 PLC37 PKT37 PKO37 PJX37 PJO37 PJJ37 PIS37 PIJ37 PIE37 PHN37 PHE37 PGZ37 PGI37 PFZ37 PFU37 PFD37 PEU37 PEP37 PDY37 PDP37 PDK37 PCT37 PCK37 PCF37 PBO37 PBF37 PBA37 PAJ37 PAA37 OZV37 OZE37 OYV37 OYQ37 OXZ37 OXQ37 OXL37 OWU37 OWL37 OWG37 OVP37 OVG37 OVB37 OUK37 OUB37 OTW37 OTF37 OSW37 OSR37 OSA37 ORR37 ORM37 OQV37 OQM37 OQH37 OPQ37 OPH37 OPC37 OOL37 OOC37 ONX37 ONG37 OMX37 OMS37 OMB37 OLS37 OLN37 OKW37 OKN37 OKI37 OJR37 OJI37 OJD37 OIM37 OID37 OHY37 OHH37 OGY37 OGT37 OGC37 OFT37 OFO37 OEX37 OEO37 OEJ37 ODS37 ODJ37 ODE37 OCN37 OCE37 OBZ37 OBI37 OAZ37 OAU37 OAD37 NZU37 NZP37 NYY37 NYP37 NYK37 NXT37 NXK37 NXF37 NWO37 NWF37 NWA37 NVJ37 NVA37 NUV37 NUE37 NTV37 NTQ37 NSZ37 NSQ37 NSL37 NRU37 NRL37 NRG37 NQP37 NQG37 NQB37 NPK37 NPB37 NOW37 NOF37 NNW37 NNR37 NNA37 NMR37 NMM37 NLV37 NLM37 NLH37 NKQ37 NKH37 NKC37 NJL37 NJC37 NIX37 NIG37 NHX37 NHS37 NHB37 NGS37 NGN37 NFW37 NFN37 NFI37 NER37 NEI37 NED37 NDM37 NDD37 NCY37 NCH37 NBY37 NBT37 NBC37 NAT37 NAO37 MZX37 MZO37 MZJ37 MYS37 MYJ37 MYE37 MXN37 MXE37 MWZ37 MWI37 MVZ37 MVU37 MVD37 MUU37 MUP37 MTY37 MTP37 MTK37 MST37 MSK37 MSF37 MRO37 MRF37 MRA37 MQJ37 MQA37 MPV37 MPE37 MOV37 MOQ37 MNZ37 MNQ37 MNL37 MMU37 MML37 MMG37 MLP37 MLG37 MLB37 MKK37 MKB37 MJW37 MJF37 MIW37 MIR37 MIA37 MHR37 MHM37 MGV37 MGM37 MGH37 MFQ37 MFH37 MFC37 MEL37 MEC37 MDX37 MDG37 MCX37 MCS37 MCB37 MBS37 MBN37 MAW37 MAN37 MAI37 LZR37 LZI37 LZD37 LYM37 LYD37 LXY37 LXH37 LWY37 LWT37 LWC37 LVT37 LVO37 LUX37 LUO37 LUJ37 LTS37 LTJ37 LTE37 LSN37 LSE37 LRZ37 LRI37 LQZ37 LQU37 LQD37 LPU37 LPP37 LOY37 LOP37 LOK37 LNT37 LNK37 LNF37 LMO37 LMF37 LMA37 LLJ37 LLA37 LKV37 LKE37 LJV37 LJQ37 LIZ37 LIQ37 LIL37 LHU37 LHL37 LHG37 LGP37 LGG37 LGB37 LFK37 LFB37 LEW37 LEF37 LDW37 LDR37 LDA37 LCR37 LCM37 LBV37 LBM37 LBH37 LAQ37 LAH37 LAC37 KZL37 KZC37 KYX37 KYG37 KXX37 KXS37 KXB37 KWS37 KWN37 KVW37 KVN37 KVI37 KUR37 KUI37 KUD37 KTM37 KTD37 KSY37 KSH37 KRY37 KRT37 KRC37 KQT37 KQO37 KPX37 KPO37 KPJ37 KOS37 KOJ37 KOE37 KNN37 KNE37 KMZ37 KMI37 KLZ37 KLU37 KLD37 KKU37 KKP37 KJY37 KJP37 KJK37 KIT37 KIK37 KIF37 KHO37 KHF37 KHA37 KGJ37 KGA37 KFV37 KFE37 KEV37 KEQ37 KDZ37 KDQ37 KDL37 KCU37 KCL37 KCG37 KBP37 KBG37 KBB37 KAK37 KAB37 JZW37 JZF37 JYW37 JYR37 JYA37 JXR37 JXM37 JWV37 JWM37 JWH37 JVQ37 JVH37 JVC37 JUL37 JUC37 JTX37 JTG37 JSX37 JSS37 JSB37 JRS37 JRN37 JQW37 JQN37 JQI37 JPR37 JPI37 JPD37 JOM37 JOD37 JNY37 JNH37 JMY37 JMT37 JMC37 JLT37 JLO37 JKX37 JKO37 JKJ37 JJS37 JJJ37 JJE37 JIN37 JIE37 JHZ37 JHI37 JGZ37 JGU37 JGD37 JFU37 JFP37 JEY37 JEP37 JEK37 JDT37 JDK37 JDF37 JCO37 JCF37 JCA37 JBJ37 JBA37 JAV37 JAE37 IZV37 IZQ37 IYZ37 IYQ37 IYL37 IXU37 IXL37 IXG37 IWP37 IWG37 IWB37 IVK37 IVB37 IUW37 IUF37 ITW37 ITR37 ITA37 ISR37 ISM37 IRV37 IRM37 IRH37 IQQ37 IQH37 IQC37 IPL37 IPC37 IOX37 IOG37 INX37 INS37 INB37 IMS37 IMN37 ILW37 ILN37 ILI37 IKR37 IKI37 IKD37 IJM37 IJD37 IIY37 IIH37 IHY37 IHT37 IHC37 IGT37 IGO37 IFX37 IFO37 IFJ37 IES37 IEJ37 IEE37 IDN37 IDE37 ICZ37 ICI37 IBZ37 IBU37 IBD37 IAU37 IAP37 HZY37 HZP37 HZK37 HYT37 HYK37 HYF37 HXO37 HXF37 HXA37 HWJ37 HWA37 HVV37 HVE37 HUV37 HUQ37 HTZ37 HTQ37 HTL37 HSU37 HSL37 HSG37 HRP37 HRG37 HRB37 HQK37 HQB37 HPW37 HPF37 HOW37 HOR37 HOA37 HNR37 HNM37 HMV37 HMM37 HMH37 HLQ37 HLH37 HLC37 HKL37 HKC37 HJX37 HJG37 HIX37 HIS37 HIB37 HHS37 HHN37 HGW37 HGN37 HGI37 HFR37 HFI37 HFD37 HEM37 HED37 HDY37 HDH37 HCY37 HCT37 HCC37 HBT37 HBO37 HAX37 HAO37 HAJ37 GZS37 GZJ37 GZE37 GYN37 GYE37 GXZ37 GXI37 GWZ37 GWU37 GWD37 GVU37 GVP37 GUY37 GUP37 GUK37 GTT37 GTK37 GTF37 GSO37 GSF37 GSA37 GRJ37 GRA37 GQV37 GQE37 GPV37 GPQ37 GOZ37 GOQ37 GOL37 GNU37 GNL37 GNG37 GMP37 GMG37 GMB37 GLK37 GLB37 GKW37 GKF37 GJW37 GJR37 GJA37 GIR37 GIM37 GHV37 GHM37 GHH37 GGQ37 GGH37 GGC37 GFL37 GFC37 GEX37 GEG37 GDX37 GDS37 GDB37 GCS37 GCN37 GBW37 GBN37 GBI37 GAR37 GAI37 GAD37 FZM37 FZD37 FYY37 FYH37 FXY37 FXT37 FXC37 FWT37 FWO37 FVX37 FVO37 FVJ37 FUS37 FUJ37 FUE37 FTN37 FTE37 FSZ37 FSI37 FRZ37 FRU37 FRD37 FQU37 FQP37 FPY37 FPP37 FPK37 FOT37 FOK37 FOF37 FNO37 FNF37 FNA37 FMJ37 FMA37 FLV37 FLE37 FKV37 FKQ37 FJZ37 FJQ37 FJL37 FIU37 FIL37 FIG37 FHP37 FHG37 FHB37 FGK37 FGB37 FFW37 FFF37 FEW37 FER37 FEA37 FDR37 FDM37 FCV37 FCM37 FCH37 FBQ37 FBH37 FBC37 FAL37 FAC37 EZX37 EZG37 EYX37 EYS37 EYB37 EXS37 EXN37 EWW37 EWN37 EWI37 EVR37 EVI37 EVD37 EUM37 EUD37 ETY37 ETH37 ESY37 EST37 ESC37 ERT37 ERO37 EQX37 EQO37 EQJ37 EPS37 EPJ37 EPE37 EON37 EOE37 ENZ37 ENI37 EMZ37 EMU37 EMD37 ELU37 ELP37 EKY37 EKP37 EKK37 EJT37 EJK37 EJF37 EIO37 EIF37 EIA37 EHJ37 EHA37 EGV37 EGE37 EFV37 EFQ37 EEZ37 EEQ37 EEL37 EDU37 EDL37 EDG37 ECP37 ECG37 ECB37 EBK37 EBB37 EAW37 EAF37 DZW37 DZR37 DZA37 DYR37 DYM37 DXV37 DXM37 DXH37 DWQ37 DWH37 DWC37 DVL37 DVC37 DUX37 DUG37 DTX37 DTS37 DTB37 DSS37 DSN37 DRW37 DRN37 DRI37 DQR37 DQI37 DQD37 DPM37 DPD37 DOY37 DOH37 DNY37 DNT37 DNC37 DMT37 DMO37 DLX37 DLO37 DLJ37 DKS37 DKJ37 DKE37 DJN37 DJE37 DIZ37 DII37 DHZ37 DHU37 DHD37 DGU37 DGP37 DFY37 DFP37 DFK37 DET37 DEK37 DEF37 DDO37 DDF37 DDA37 DCJ37 DCA37 DBV37 DBE37 DAV37 DAQ37 CZZ37 CZQ37 CZL37 CYU37 CYL37 CYG37 CXP37 CXG37 CXB37 CWK37 CWB37 CVW37 CVF37 CUW37 CUR37 CUA37 CTR37 CTM37 CSV37 CSM37 CSH37 CRQ37 CRH37 CRC37 CQL37 CQC37 CPX37 CPG37 COX37 COS37 COB37 CNS37 CNN37 CMW37 CMN37 CMI37 CLR37 CLI37 CLD37 CKM37 CKD37 CJY37 CJH37 CIY37 CIT37 CIC37 CHT37 CHO37 CGX37 CGO37 CGJ37 CFS37 CFJ37 CFE37 CEN37 CEE37 CDZ37 CDI37 CCZ37 CCU37 CCD37 CBU37 CBP37 CAY37 CAP37 CAK37 BZT37 BZK37 BZF37 BYO37 BYF37 BYA37 BXJ37 BXA37 BWV37 BWE37 BVV37 BVQ37 BUZ37 BUQ37 BUL37 BTU37 BTL37 BTG37 BSP37 BSG37 BSB37 BRK37 BRB37 BQW37 BQF37 BPW37 BPR37 BPA37 BOR37 BOM37 BNV37 BNM37 BNH37 BMQ37 BMH37 BMC37 BLL37 BLC37 BKX37 BKG37 BJX37 BJS37 BJB37 BIS37 BIN37 BHW37 BHN37 BHI37 BGR37 BGI37 BGD37 BFM37 BFD37 BEY37 BEH37 BDY37 BDT37 BDC37 BCT37 BCO37 BBX37 BBO37 BBJ37 BAS37 BAJ37 BAE37 AZN37 AZE37 AYZ37 AYI37 AXZ37 AXU37 AXD37 AWU37 AWP37 AVY37 AVP37 AVK37 AUT37 AUK37 AUF37 ATO37 ATF37 ATA37 ASJ37 ASA37 ARV37 ARE37 AQV37 AQQ37 APZ37 APQ37 APL37 AOU37 AOL37 AOG37 ANP37 ANG37 ANB37 AMK37 AMB37 ALW37 ALF37 AKW37 AKR37 AKA37 AJR37 AJM37 AIV37 AIM37 AIH37 AHQ37 AHH37 AHC37 AGL37 AGC37 AFX37 AFG37 AEX37 AES37 AEB37 ADS37 ADN37 ACW37 ACN37 ACI37 ABR37 ABI37 ABD37 AAM37 AAD37 ZY37 ZH37 YY37 YT37 YC37 XT37 XO37 WX37 WO37 WJ37 VS37 VJ37 VE37 UN37 UE37 TZ37 TI37 SZ37 SU37 SD37 RU37 RP37 QY37 QP37 QK37 PT37 PK37 PF37 OO37 OF37 OA37 NJ37 NA37 MV37 ME37 LV37 LQ37 KZ37 KQ37 KL37 JU37 JL37 JG37 IP37 IG37 IB37 HK37 HB37 GW37 GF37 FW37 FR37 FA37 ER37 EM37 DV37 DM37 DH37 CQ37 CH37 CC37 BL37 Q37">
    <cfRule type="expression" dxfId="122" priority="168">
      <formula>$O37="Porcentaje"</formula>
    </cfRule>
  </conditionalFormatting>
  <conditionalFormatting sqref="XEP37 XEG37 XEB37 XDK37 XDB37 XCW37 XCF37 XBW37 XBR37 XBA37 XAR37 XAM37 WZV37 WZM37 WZH37 WYQ37 WYH37 WYC37 WXL37 WXC37 WWX37 WWG37 WVX37 WVS37 WVB37 WUS37 WUN37 WTW37 WTN37 WTI37 WSR37 WSI37 WSD37 WRM37 WRD37 WQY37 WQH37 WPY37 WPT37 WPC37 WOT37 WOO37 WNX37 WNO37 WNJ37 WMS37 WMJ37 WME37 WLN37 WLE37 WKZ37 WKI37 WJZ37 WJU37 WJD37 WIU37 WIP37 WHY37 WHP37 WHK37 WGT37 WGK37 WGF37 WFO37 WFF37 WFA37 WEJ37 WEA37 WDV37 WDE37 WCV37 WCQ37 WBZ37 WBQ37 WBL37 WAU37 WAL37 WAG37 VZP37 VZG37 VZB37 VYK37 VYB37 VXW37 VXF37 VWW37 VWR37 VWA37 VVR37 VVM37 VUV37 VUM37 VUH37 VTQ37 VTH37 VTC37 VSL37 VSC37 VRX37 VRG37 VQX37 VQS37 VQB37 VPS37 VPN37 VOW37 VON37 VOI37 VNR37 VNI37 VND37 VMM37 VMD37 VLY37 VLH37 VKY37 VKT37 VKC37 VJT37 VJO37 VIX37 VIO37 VIJ37 VHS37 VHJ37 VHE37 VGN37 VGE37 VFZ37 VFI37 VEZ37 VEU37 VED37 VDU37 VDP37 VCY37 VCP37 VCK37 VBT37 VBK37 VBF37 VAO37 VAF37 VAA37 UZJ37 UZA37 UYV37 UYE37 UXV37 UXQ37 UWZ37 UWQ37 UWL37 UVU37 UVL37 UVG37 UUP37 UUG37 UUB37 UTK37 UTB37 USW37 USF37 URW37 URR37 URA37 UQR37 UQM37 UPV37 UPM37 UPH37 UOQ37 UOH37 UOC37 UNL37 UNC37 UMX37 UMG37 ULX37 ULS37 ULB37 UKS37 UKN37 UJW37 UJN37 UJI37 UIR37 UII37 UID37 UHM37 UHD37 UGY37 UGH37 UFY37 UFT37 UFC37 UET37 UEO37 UDX37 UDO37 UDJ37 UCS37 UCJ37 UCE37 UBN37 UBE37 UAZ37 UAI37 TZZ37 TZU37 TZD37 TYU37 TYP37 TXY37 TXP37 TXK37 TWT37 TWK37 TWF37 TVO37 TVF37 TVA37 TUJ37 TUA37 TTV37 TTE37 TSV37 TSQ37 TRZ37 TRQ37 TRL37 TQU37 TQL37 TQG37 TPP37 TPG37 TPB37 TOK37 TOB37 TNW37 TNF37 TMW37 TMR37 TMA37 TLR37 TLM37 TKV37 TKM37 TKH37 TJQ37 TJH37 TJC37 TIL37 TIC37 THX37 THG37 TGX37 TGS37 TGB37 TFS37 TFN37 TEW37 TEN37 TEI37 TDR37 TDI37 TDD37 TCM37 TCD37 TBY37 TBH37 TAY37 TAT37 TAC37 SZT37 SZO37 SYX37 SYO37 SYJ37 SXS37 SXJ37 SXE37 SWN37 SWE37 SVZ37 SVI37 SUZ37 SUU37 SUD37 STU37 STP37 SSY37 SSP37 SSK37 SRT37 SRK37 SRF37 SQO37 SQF37 SQA37 SPJ37 SPA37 SOV37 SOE37 SNV37 SNQ37 SMZ37 SMQ37 SML37 SLU37 SLL37 SLG37 SKP37 SKG37 SKB37 SJK37 SJB37 SIW37 SIF37 SHW37 SHR37 SHA37 SGR37 SGM37 SFV37 SFM37 SFH37 SEQ37 SEH37 SEC37 SDL37 SDC37 SCX37 SCG37 SBX37 SBS37 SBB37 SAS37 SAN37 RZW37 RZN37 RZI37 RYR37 RYI37 RYD37 RXM37 RXD37 RWY37 RWH37 RVY37 RVT37 RVC37 RUT37 RUO37 RTX37 RTO37 RTJ37 RSS37 RSJ37 RSE37 RRN37 RRE37 RQZ37 RQI37 RPZ37 RPU37 RPD37 ROU37 ROP37 RNY37 RNP37 RNK37 RMT37 RMK37 RMF37 RLO37 RLF37 RLA37 RKJ37 RKA37 RJV37 RJE37 RIV37 RIQ37 RHZ37 RHQ37 RHL37 RGU37 RGL37 RGG37 RFP37 RFG37 RFB37 REK37 REB37 RDW37 RDF37 RCW37 RCR37 RCA37 RBR37 RBM37 RAV37 RAM37 RAH37 QZQ37 QZH37 QZC37 QYL37 QYC37 QXX37 QXG37 QWX37 QWS37 QWB37 QVS37 QVN37 QUW37 QUN37 QUI37 QTR37 QTI37 QTD37 QSM37 QSD37 QRY37 QRH37 QQY37 QQT37 QQC37 QPT37 QPO37 QOX37 QOO37 QOJ37 QNS37 QNJ37 QNE37 QMN37 QME37 QLZ37 QLI37 QKZ37 QKU37 QKD37 QJU37 QJP37 QIY37 QIP37 QIK37 QHT37 QHK37 QHF37 QGO37 QGF37 QGA37 QFJ37 QFA37 QEV37 QEE37 QDV37 QDQ37 QCZ37 QCQ37 QCL37 QBU37 QBL37 QBG37 QAP37 QAG37 QAB37 PZK37 PZB37 PYW37 PYF37 PXW37 PXR37 PXA37 PWR37 PWM37 PVV37 PVM37 PVH37 PUQ37 PUH37 PUC37 PTL37 PTC37 PSX37 PSG37 PRX37 PRS37 PRB37 PQS37 PQN37 PPW37 PPN37 PPI37 POR37 POI37 POD37 PNM37 PND37 PMY37 PMH37 PLY37 PLT37 PLC37 PKT37 PKO37 PJX37 PJO37 PJJ37 PIS37 PIJ37 PIE37 PHN37 PHE37 PGZ37 PGI37 PFZ37 PFU37 PFD37 PEU37 PEP37 PDY37 PDP37 PDK37 PCT37 PCK37 PCF37 PBO37 PBF37 PBA37 PAJ37 PAA37 OZV37 OZE37 OYV37 OYQ37 OXZ37 OXQ37 OXL37 OWU37 OWL37 OWG37 OVP37 OVG37 OVB37 OUK37 OUB37 OTW37 OTF37 OSW37 OSR37 OSA37 ORR37 ORM37 OQV37 OQM37 OQH37 OPQ37 OPH37 OPC37 OOL37 OOC37 ONX37 ONG37 OMX37 OMS37 OMB37 OLS37 OLN37 OKW37 OKN37 OKI37 OJR37 OJI37 OJD37 OIM37 OID37 OHY37 OHH37 OGY37 OGT37 OGC37 OFT37 OFO37 OEX37 OEO37 OEJ37 ODS37 ODJ37 ODE37 OCN37 OCE37 OBZ37 OBI37 OAZ37 OAU37 OAD37 NZU37 NZP37 NYY37 NYP37 NYK37 NXT37 NXK37 NXF37 NWO37 NWF37 NWA37 NVJ37 NVA37 NUV37 NUE37 NTV37 NTQ37 NSZ37 NSQ37 NSL37 NRU37 NRL37 NRG37 NQP37 NQG37 NQB37 NPK37 NPB37 NOW37 NOF37 NNW37 NNR37 NNA37 NMR37 NMM37 NLV37 NLM37 NLH37 NKQ37 NKH37 NKC37 NJL37 NJC37 NIX37 NIG37 NHX37 NHS37 NHB37 NGS37 NGN37 NFW37 NFN37 NFI37 NER37 NEI37 NED37 NDM37 NDD37 NCY37 NCH37 NBY37 NBT37 NBC37 NAT37 NAO37 MZX37 MZO37 MZJ37 MYS37 MYJ37 MYE37 MXN37 MXE37 MWZ37 MWI37 MVZ37 MVU37 MVD37 MUU37 MUP37 MTY37 MTP37 MTK37 MST37 MSK37 MSF37 MRO37 MRF37 MRA37 MQJ37 MQA37 MPV37 MPE37 MOV37 MOQ37 MNZ37 MNQ37 MNL37 MMU37 MML37 MMG37 MLP37 MLG37 MLB37 MKK37 MKB37 MJW37 MJF37 MIW37 MIR37 MIA37 MHR37 MHM37 MGV37 MGM37 MGH37 MFQ37 MFH37 MFC37 MEL37 MEC37 MDX37 MDG37 MCX37 MCS37 MCB37 MBS37 MBN37 MAW37 MAN37 MAI37 LZR37 LZI37 LZD37 LYM37 LYD37 LXY37 LXH37 LWY37 LWT37 LWC37 LVT37 LVO37 LUX37 LUO37 LUJ37 LTS37 LTJ37 LTE37 LSN37 LSE37 LRZ37 LRI37 LQZ37 LQU37 LQD37 LPU37 LPP37 LOY37 LOP37 LOK37 LNT37 LNK37 LNF37 LMO37 LMF37 LMA37 LLJ37 LLA37 LKV37 LKE37 LJV37 LJQ37 LIZ37 LIQ37 LIL37 LHU37 LHL37 LHG37 LGP37 LGG37 LGB37 LFK37 LFB37 LEW37 LEF37 LDW37 LDR37 LDA37 LCR37 LCM37 LBV37 LBM37 LBH37 LAQ37 LAH37 LAC37 KZL37 KZC37 KYX37 KYG37 KXX37 KXS37 KXB37 KWS37 KWN37 KVW37 KVN37 KVI37 KUR37 KUI37 KUD37 KTM37 KTD37 KSY37 KSH37 KRY37 KRT37 KRC37 KQT37 KQO37 KPX37 KPO37 KPJ37 KOS37 KOJ37 KOE37 KNN37 KNE37 KMZ37 KMI37 KLZ37 KLU37 KLD37 KKU37 KKP37 KJY37 KJP37 KJK37 KIT37 KIK37 KIF37 KHO37 KHF37 KHA37 KGJ37 KGA37 KFV37 KFE37 KEV37 KEQ37 KDZ37 KDQ37 KDL37 KCU37 KCL37 KCG37 KBP37 KBG37 KBB37 KAK37 KAB37 JZW37 JZF37 JYW37 JYR37 JYA37 JXR37 JXM37 JWV37 JWM37 JWH37 JVQ37 JVH37 JVC37 JUL37 JUC37 JTX37 JTG37 JSX37 JSS37 JSB37 JRS37 JRN37 JQW37 JQN37 JQI37 JPR37 JPI37 JPD37 JOM37 JOD37 JNY37 JNH37 JMY37 JMT37 JMC37 JLT37 JLO37 JKX37 JKO37 JKJ37 JJS37 JJJ37 JJE37 JIN37 JIE37 JHZ37 JHI37 JGZ37 JGU37 JGD37 JFU37 JFP37 JEY37 JEP37 JEK37 JDT37 JDK37 JDF37 JCO37 JCF37 JCA37 JBJ37 JBA37 JAV37 JAE37 IZV37 IZQ37 IYZ37 IYQ37 IYL37 IXU37 IXL37 IXG37 IWP37 IWG37 IWB37 IVK37 IVB37 IUW37 IUF37 ITW37 ITR37 ITA37 ISR37 ISM37 IRV37 IRM37 IRH37 IQQ37 IQH37 IQC37 IPL37 IPC37 IOX37 IOG37 INX37 INS37 INB37 IMS37 IMN37 ILW37 ILN37 ILI37 IKR37 IKI37 IKD37 IJM37 IJD37 IIY37 IIH37 IHY37 IHT37 IHC37 IGT37 IGO37 IFX37 IFO37 IFJ37 IES37 IEJ37 IEE37 IDN37 IDE37 ICZ37 ICI37 IBZ37 IBU37 IBD37 IAU37 IAP37 HZY37 HZP37 HZK37 HYT37 HYK37 HYF37 HXO37 HXF37 HXA37 HWJ37 HWA37 HVV37 HVE37 HUV37 HUQ37 HTZ37 HTQ37 HTL37 HSU37 HSL37 HSG37 HRP37 HRG37 HRB37 HQK37 HQB37 HPW37 HPF37 HOW37 HOR37 HOA37 HNR37 HNM37 HMV37 HMM37 HMH37 HLQ37 HLH37 HLC37 HKL37 HKC37 HJX37 HJG37 HIX37 HIS37 HIB37 HHS37 HHN37 HGW37 HGN37 HGI37 HFR37 HFI37 HFD37 HEM37 HED37 HDY37 HDH37 HCY37 HCT37 HCC37 HBT37 HBO37 HAX37 HAO37 HAJ37 GZS37 GZJ37 GZE37 GYN37 GYE37 GXZ37 GXI37 GWZ37 GWU37 GWD37 GVU37 GVP37 GUY37 GUP37 GUK37 GTT37 GTK37 GTF37 GSO37 GSF37 GSA37 GRJ37 GRA37 GQV37 GQE37 GPV37 GPQ37 GOZ37 GOQ37 GOL37 GNU37 GNL37 GNG37 GMP37 GMG37 GMB37 GLK37 GLB37 GKW37 GKF37 GJW37 GJR37 GJA37 GIR37 GIM37 GHV37 GHM37 GHH37 GGQ37 GGH37 GGC37 GFL37 GFC37 GEX37 GEG37 GDX37 GDS37 GDB37 GCS37 GCN37 GBW37 GBN37 GBI37 GAR37 GAI37 GAD37 FZM37 FZD37 FYY37 FYH37 FXY37 FXT37 FXC37 FWT37 FWO37 FVX37 FVO37 FVJ37 FUS37 FUJ37 FUE37 FTN37 FTE37 FSZ37 FSI37 FRZ37 FRU37 FRD37 FQU37 FQP37 FPY37 FPP37 FPK37 FOT37 FOK37 FOF37 FNO37 FNF37 FNA37 FMJ37 FMA37 FLV37 FLE37 FKV37 FKQ37 FJZ37 FJQ37 FJL37 FIU37 FIL37 FIG37 FHP37 FHG37 FHB37 FGK37 FGB37 FFW37 FFF37 FEW37 FER37 FEA37 FDR37 FDM37 FCV37 FCM37 FCH37 FBQ37 FBH37 FBC37 FAL37 FAC37 EZX37 EZG37 EYX37 EYS37 EYB37 EXS37 EXN37 EWW37 EWN37 EWI37 EVR37 EVI37 EVD37 EUM37 EUD37 ETY37 ETH37 ESY37 EST37 ESC37 ERT37 ERO37 EQX37 EQO37 EQJ37 EPS37 EPJ37 EPE37 EON37 EOE37 ENZ37 ENI37 EMZ37 EMU37 EMD37 ELU37 ELP37 EKY37 EKP37 EKK37 EJT37 EJK37 EJF37 EIO37 EIF37 EIA37 EHJ37 EHA37 EGV37 EGE37 EFV37 EFQ37 EEZ37 EEQ37 EEL37 EDU37 EDL37 EDG37 ECP37 ECG37 ECB37 EBK37 EBB37 EAW37 EAF37 DZW37 DZR37 DZA37 DYR37 DYM37 DXV37 DXM37 DXH37 DWQ37 DWH37 DWC37 DVL37 DVC37 DUX37 DUG37 DTX37 DTS37 DTB37 DSS37 DSN37 DRW37 DRN37 DRI37 DQR37 DQI37 DQD37 DPM37 DPD37 DOY37 DOH37 DNY37 DNT37 DNC37 DMT37 DMO37 DLX37 DLO37 DLJ37 DKS37 DKJ37 DKE37 DJN37 DJE37 DIZ37 DII37 DHZ37 DHU37 DHD37 DGU37 DGP37 DFY37 DFP37 DFK37 DET37 DEK37 DEF37 DDO37 DDF37 DDA37 DCJ37 DCA37 DBV37 DBE37 DAV37 DAQ37 CZZ37 CZQ37 CZL37 CYU37 CYL37 CYG37 CXP37 CXG37 CXB37 CWK37 CWB37 CVW37 CVF37 CUW37 CUR37 CUA37 CTR37 CTM37 CSV37 CSM37 CSH37 CRQ37 CRH37 CRC37 CQL37 CQC37 CPX37 CPG37 COX37 COS37 COB37 CNS37 CNN37 CMW37 CMN37 CMI37 CLR37 CLI37 CLD37 CKM37 CKD37 CJY37 CJH37 CIY37 CIT37 CIC37 CHT37 CHO37 CGX37 CGO37 CGJ37 CFS37 CFJ37 CFE37 CEN37 CEE37 CDZ37 CDI37 CCZ37 CCU37 CCD37 CBU37 CBP37 CAY37 CAP37 CAK37 BZT37 BZK37 BZF37 BYO37 BYF37 BYA37 BXJ37 BXA37 BWV37 BWE37 BVV37 BVQ37 BUZ37 BUQ37 BUL37 BTU37 BTL37 BTG37 BSP37 BSG37 BSB37 BRK37 BRB37 BQW37 BQF37 BPW37 BPR37 BPA37 BOR37 BOM37 BNV37 BNM37 BNH37 BMQ37 BMH37 BMC37 BLL37 BLC37 BKX37 BKG37 BJX37 BJS37 BJB37 BIS37 BIN37 BHW37 BHN37 BHI37 BGR37 BGI37 BGD37 BFM37 BFD37 BEY37 BEH37 BDY37 BDT37 BDC37 BCT37 BCO37 BBX37 BBO37 BBJ37 BAS37 BAJ37 BAE37 AZN37 AZE37 AYZ37 AYI37 AXZ37 AXU37 AXD37 AWU37 AWP37 AVY37 AVP37 AVK37 AUT37 AUK37 AUF37 ATO37 ATF37 ATA37 ASJ37 ASA37 ARV37 ARE37 AQV37 AQQ37 APZ37 APQ37 APL37 AOU37 AOL37 AOG37 ANP37 ANG37 ANB37 AMK37 AMB37 ALW37 ALF37 AKW37 AKR37 AKA37 AJR37 AJM37 AIV37 AIM37 AIH37 AHQ37 AHH37 AHC37 AGL37 AGC37 AFX37 AFG37 AEX37 AES37 AEB37 ADS37 ADN37 ACW37 ACN37 ACI37 ABR37 ABI37 ABD37 AAM37 AAD37 ZY37 ZH37 YY37 YT37 YC37 XT37 XO37 WX37 WO37 WJ37 VS37 VJ37 VE37 UN37 UE37 TZ37 TI37 SZ37 SU37 SD37 RU37 RP37 QY37 QP37 QK37 PT37 PK37 PF37 OO37 OF37 OA37 NJ37 NA37 MV37 ME37 LV37 LQ37 KZ37 KQ37 KL37 JU37 JL37 JG37 IP37 IG37 IB37 HK37 HB37 GW37 GF37 FW37 FR37 FA37 ER37 EM37 DV37 DM37 DH37 CQ37 CH37 CC37 BL37 Q37">
    <cfRule type="expression" dxfId="121" priority="166">
      <formula>$O37="Tasa o relación"</formula>
    </cfRule>
    <cfRule type="expression" dxfId="120" priority="167">
      <formula>$O37="Unidad"</formula>
    </cfRule>
  </conditionalFormatting>
  <conditionalFormatting sqref="AG43">
    <cfRule type="expression" dxfId="119" priority="162">
      <formula>$O43="Porcentaje"</formula>
    </cfRule>
  </conditionalFormatting>
  <conditionalFormatting sqref="AG43">
    <cfRule type="expression" dxfId="118" priority="160">
      <formula>$O43="Tasa o relación"</formula>
    </cfRule>
    <cfRule type="expression" dxfId="117" priority="161">
      <formula>$O43="Unidad"</formula>
    </cfRule>
  </conditionalFormatting>
  <conditionalFormatting sqref="W37">
    <cfRule type="expression" dxfId="116" priority="150">
      <formula>$O37="Porcentaje"</formula>
    </cfRule>
  </conditionalFormatting>
  <conditionalFormatting sqref="W37">
    <cfRule type="expression" dxfId="115" priority="148">
      <formula>$O37="Tasa o relación"</formula>
    </cfRule>
    <cfRule type="expression" dxfId="114" priority="149">
      <formula>$O37="Unidad"</formula>
    </cfRule>
  </conditionalFormatting>
  <conditionalFormatting sqref="AJ17:AJ18 AG17:AH18">
    <cfRule type="expression" dxfId="113" priority="144">
      <formula>$O17="Porcentaje"</formula>
    </cfRule>
  </conditionalFormatting>
  <conditionalFormatting sqref="AJ17:AJ18 AG17:AH18">
    <cfRule type="expression" dxfId="112" priority="142">
      <formula>$O17="Tasa o relación"</formula>
    </cfRule>
    <cfRule type="expression" dxfId="111" priority="143">
      <formula>$O17="Unidad"</formula>
    </cfRule>
  </conditionalFormatting>
  <conditionalFormatting sqref="AJ37">
    <cfRule type="expression" dxfId="110" priority="141">
      <formula>$O37="Porcentaje"</formula>
    </cfRule>
  </conditionalFormatting>
  <conditionalFormatting sqref="AJ37">
    <cfRule type="expression" dxfId="109" priority="139">
      <formula>$O37="Tasa o relación"</formula>
    </cfRule>
    <cfRule type="expression" dxfId="108" priority="140">
      <formula>$O37="Unidad"</formula>
    </cfRule>
  </conditionalFormatting>
  <conditionalFormatting sqref="AG37:AH37">
    <cfRule type="expression" dxfId="107" priority="138">
      <formula>$O37="Porcentaje"</formula>
    </cfRule>
  </conditionalFormatting>
  <conditionalFormatting sqref="AG37:AH37">
    <cfRule type="expression" dxfId="106" priority="136">
      <formula>$O37="Tasa o relación"</formula>
    </cfRule>
    <cfRule type="expression" dxfId="105" priority="137">
      <formula>$O37="Unidad"</formula>
    </cfRule>
  </conditionalFormatting>
  <conditionalFormatting sqref="AC37">
    <cfRule type="expression" dxfId="104" priority="135">
      <formula>$O37="Porcentaje"</formula>
    </cfRule>
  </conditionalFormatting>
  <conditionalFormatting sqref="AC37">
    <cfRule type="expression" dxfId="103" priority="133">
      <formula>$O37="Tasa o relación"</formula>
    </cfRule>
    <cfRule type="expression" dxfId="102" priority="134">
      <formula>$O37="Unidad"</formula>
    </cfRule>
  </conditionalFormatting>
  <conditionalFormatting sqref="AM27">
    <cfRule type="expression" dxfId="101" priority="132">
      <formula>$O27="Porcentaje"</formula>
    </cfRule>
  </conditionalFormatting>
  <conditionalFormatting sqref="AM27">
    <cfRule type="expression" dxfId="100" priority="130">
      <formula>$O27="Tasa o relación"</formula>
    </cfRule>
    <cfRule type="expression" dxfId="99" priority="131">
      <formula>$O27="Unidad"</formula>
    </cfRule>
  </conditionalFormatting>
  <conditionalFormatting sqref="AW27">
    <cfRule type="expression" dxfId="98" priority="126">
      <formula>$O27="Porcentaje"</formula>
    </cfRule>
  </conditionalFormatting>
  <conditionalFormatting sqref="AW27">
    <cfRule type="expression" dxfId="97" priority="124">
      <formula>$O27="Tasa o relación"</formula>
    </cfRule>
    <cfRule type="expression" dxfId="96" priority="125">
      <formula>$O27="Unidad"</formula>
    </cfRule>
  </conditionalFormatting>
  <conditionalFormatting sqref="BA12:BA18 BA28:BA36 BA42 BA38:BA40 BA44:BA45">
    <cfRule type="expression" dxfId="95" priority="88" stopIfTrue="1">
      <formula>$O12="Tasa o relación"</formula>
    </cfRule>
    <cfRule type="expression" dxfId="94" priority="89" stopIfTrue="1">
      <formula>$O12="Porcentaje"</formula>
    </cfRule>
    <cfRule type="expression" dxfId="93" priority="90" stopIfTrue="1">
      <formula>$O12="Unidad"</formula>
    </cfRule>
  </conditionalFormatting>
  <conditionalFormatting sqref="BA19:BA20">
    <cfRule type="expression" dxfId="92" priority="85" stopIfTrue="1">
      <formula>$O19="Tasa o relación"</formula>
    </cfRule>
    <cfRule type="expression" dxfId="91" priority="86" stopIfTrue="1">
      <formula>$O19="Porcentaje"</formula>
    </cfRule>
    <cfRule type="expression" dxfId="90" priority="87" stopIfTrue="1">
      <formula>$O19="Unidad"</formula>
    </cfRule>
  </conditionalFormatting>
  <conditionalFormatting sqref="BA22">
    <cfRule type="expression" dxfId="89" priority="82" stopIfTrue="1">
      <formula>$O22="Tasa o relación"</formula>
    </cfRule>
    <cfRule type="expression" dxfId="88" priority="83" stopIfTrue="1">
      <formula>$O22="Porcentaje"</formula>
    </cfRule>
    <cfRule type="expression" dxfId="87" priority="84" stopIfTrue="1">
      <formula>$O22="Unidad"</formula>
    </cfRule>
  </conditionalFormatting>
  <conditionalFormatting sqref="BA21">
    <cfRule type="expression" dxfId="86" priority="79" stopIfTrue="1">
      <formula>$O21="Tasa o relación"</formula>
    </cfRule>
    <cfRule type="expression" dxfId="85" priority="80" stopIfTrue="1">
      <formula>$O21="Porcentaje"</formula>
    </cfRule>
    <cfRule type="expression" dxfId="84" priority="81" stopIfTrue="1">
      <formula>$O21="Unidad"</formula>
    </cfRule>
  </conditionalFormatting>
  <conditionalFormatting sqref="BA25:BA26">
    <cfRule type="expression" dxfId="83" priority="76" stopIfTrue="1">
      <formula>$O25="Tasa o relación"</formula>
    </cfRule>
    <cfRule type="expression" dxfId="82" priority="77" stopIfTrue="1">
      <formula>$O25="Porcentaje"</formula>
    </cfRule>
    <cfRule type="expression" dxfId="81" priority="78" stopIfTrue="1">
      <formula>$O25="Unidad"</formula>
    </cfRule>
  </conditionalFormatting>
  <conditionalFormatting sqref="BA23:BA24">
    <cfRule type="expression" dxfId="80" priority="73" stopIfTrue="1">
      <formula>$O23="Tasa o relación"</formula>
    </cfRule>
    <cfRule type="expression" dxfId="79" priority="74" stopIfTrue="1">
      <formula>$O23="Porcentaje"</formula>
    </cfRule>
    <cfRule type="expression" dxfId="78" priority="75" stopIfTrue="1">
      <formula>$O23="Unidad"</formula>
    </cfRule>
  </conditionalFormatting>
  <conditionalFormatting sqref="BA27">
    <cfRule type="expression" dxfId="77" priority="70" stopIfTrue="1">
      <formula>$O27="Tasa o relación"</formula>
    </cfRule>
    <cfRule type="expression" dxfId="76" priority="71" stopIfTrue="1">
      <formula>$O27="Porcentaje"</formula>
    </cfRule>
    <cfRule type="expression" dxfId="75" priority="72" stopIfTrue="1">
      <formula>$O27="Unidad"</formula>
    </cfRule>
  </conditionalFormatting>
  <conditionalFormatting sqref="BA41">
    <cfRule type="expression" dxfId="74" priority="67" stopIfTrue="1">
      <formula>$O41="Tasa o relación"</formula>
    </cfRule>
    <cfRule type="expression" dxfId="73" priority="68" stopIfTrue="1">
      <formula>$O41="Porcentaje"</formula>
    </cfRule>
    <cfRule type="expression" dxfId="72" priority="69" stopIfTrue="1">
      <formula>$O41="Unidad"</formula>
    </cfRule>
  </conditionalFormatting>
  <conditionalFormatting sqref="BA43">
    <cfRule type="expression" dxfId="71" priority="64" stopIfTrue="1">
      <formula>$O43="Tasa o relación"</formula>
    </cfRule>
    <cfRule type="expression" dxfId="70" priority="65" stopIfTrue="1">
      <formula>$O43="Porcentaje"</formula>
    </cfRule>
    <cfRule type="expression" dxfId="69" priority="66" stopIfTrue="1">
      <formula>$O43="Unidad"</formula>
    </cfRule>
  </conditionalFormatting>
  <conditionalFormatting sqref="BA37">
    <cfRule type="expression" dxfId="68" priority="61" stopIfTrue="1">
      <formula>$O37="Tasa o relación"</formula>
    </cfRule>
    <cfRule type="expression" dxfId="67" priority="62" stopIfTrue="1">
      <formula>$O37="Porcentaje"</formula>
    </cfRule>
    <cfRule type="expression" dxfId="66" priority="63" stopIfTrue="1">
      <formula>$O37="Unidad"</formula>
    </cfRule>
  </conditionalFormatting>
  <conditionalFormatting sqref="BD12:BD18 BD28:BD36 BD42 BD38:BD40 BD44:BD45">
    <cfRule type="expression" dxfId="65" priority="58" stopIfTrue="1">
      <formula>$O12="Tasa o relación"</formula>
    </cfRule>
    <cfRule type="expression" dxfId="64" priority="59" stopIfTrue="1">
      <formula>$O12="Porcentaje"</formula>
    </cfRule>
    <cfRule type="expression" dxfId="63" priority="60" stopIfTrue="1">
      <formula>$O12="Unidad"</formula>
    </cfRule>
  </conditionalFormatting>
  <conditionalFormatting sqref="BD19:BD20">
    <cfRule type="expression" dxfId="62" priority="55" stopIfTrue="1">
      <formula>$O19="Tasa o relación"</formula>
    </cfRule>
    <cfRule type="expression" dxfId="61" priority="56" stopIfTrue="1">
      <formula>$O19="Porcentaje"</formula>
    </cfRule>
    <cfRule type="expression" dxfId="60" priority="57" stopIfTrue="1">
      <formula>$O19="Unidad"</formula>
    </cfRule>
  </conditionalFormatting>
  <conditionalFormatting sqref="BD22">
    <cfRule type="expression" dxfId="59" priority="52" stopIfTrue="1">
      <formula>$O22="Tasa o relación"</formula>
    </cfRule>
    <cfRule type="expression" dxfId="58" priority="53" stopIfTrue="1">
      <formula>$O22="Porcentaje"</formula>
    </cfRule>
    <cfRule type="expression" dxfId="57" priority="54" stopIfTrue="1">
      <formula>$O22="Unidad"</formula>
    </cfRule>
  </conditionalFormatting>
  <conditionalFormatting sqref="BD21">
    <cfRule type="expression" dxfId="56" priority="49" stopIfTrue="1">
      <formula>$O21="Tasa o relación"</formula>
    </cfRule>
    <cfRule type="expression" dxfId="55" priority="50" stopIfTrue="1">
      <formula>$O21="Porcentaje"</formula>
    </cfRule>
    <cfRule type="expression" dxfId="54" priority="51" stopIfTrue="1">
      <formula>$O21="Unidad"</formula>
    </cfRule>
  </conditionalFormatting>
  <conditionalFormatting sqref="BD25:BD26">
    <cfRule type="expression" dxfId="53" priority="46" stopIfTrue="1">
      <formula>$O25="Tasa o relación"</formula>
    </cfRule>
    <cfRule type="expression" dxfId="52" priority="47" stopIfTrue="1">
      <formula>$O25="Porcentaje"</formula>
    </cfRule>
    <cfRule type="expression" dxfId="51" priority="48" stopIfTrue="1">
      <formula>$O25="Unidad"</formula>
    </cfRule>
  </conditionalFormatting>
  <conditionalFormatting sqref="BD23:BD24">
    <cfRule type="expression" dxfId="50" priority="43" stopIfTrue="1">
      <formula>$O23="Tasa o relación"</formula>
    </cfRule>
    <cfRule type="expression" dxfId="49" priority="44" stopIfTrue="1">
      <formula>$O23="Porcentaje"</formula>
    </cfRule>
    <cfRule type="expression" dxfId="48" priority="45" stopIfTrue="1">
      <formula>$O23="Unidad"</formula>
    </cfRule>
  </conditionalFormatting>
  <conditionalFormatting sqref="BD27">
    <cfRule type="expression" dxfId="47" priority="40" stopIfTrue="1">
      <formula>$O27="Tasa o relación"</formula>
    </cfRule>
    <cfRule type="expression" dxfId="46" priority="41" stopIfTrue="1">
      <formula>$O27="Porcentaje"</formula>
    </cfRule>
    <cfRule type="expression" dxfId="45" priority="42" stopIfTrue="1">
      <formula>$O27="Unidad"</formula>
    </cfRule>
  </conditionalFormatting>
  <conditionalFormatting sqref="BD41">
    <cfRule type="expression" dxfId="44" priority="37" stopIfTrue="1">
      <formula>$O41="Tasa o relación"</formula>
    </cfRule>
    <cfRule type="expression" dxfId="43" priority="38" stopIfTrue="1">
      <formula>$O41="Porcentaje"</formula>
    </cfRule>
    <cfRule type="expression" dxfId="42" priority="39" stopIfTrue="1">
      <formula>$O41="Unidad"</formula>
    </cfRule>
  </conditionalFormatting>
  <conditionalFormatting sqref="BD43">
    <cfRule type="expression" dxfId="41" priority="34" stopIfTrue="1">
      <formula>$O43="Tasa o relación"</formula>
    </cfRule>
    <cfRule type="expression" dxfId="40" priority="35" stopIfTrue="1">
      <formula>$O43="Porcentaje"</formula>
    </cfRule>
    <cfRule type="expression" dxfId="39" priority="36" stopIfTrue="1">
      <formula>$O43="Unidad"</formula>
    </cfRule>
  </conditionalFormatting>
  <conditionalFormatting sqref="BD37">
    <cfRule type="expression" dxfId="38" priority="31" stopIfTrue="1">
      <formula>$O37="Tasa o relación"</formula>
    </cfRule>
    <cfRule type="expression" dxfId="37" priority="32" stopIfTrue="1">
      <formula>$O37="Porcentaje"</formula>
    </cfRule>
    <cfRule type="expression" dxfId="36" priority="33" stopIfTrue="1">
      <formula>$O37="Unidad"</formula>
    </cfRule>
  </conditionalFormatting>
  <conditionalFormatting sqref="BF12:BF18 BF28:BF36 BF42 BF38:BF40 BF44:BF45">
    <cfRule type="expression" dxfId="35" priority="28" stopIfTrue="1">
      <formula>$O12="Tasa o relación"</formula>
    </cfRule>
    <cfRule type="expression" dxfId="34" priority="29" stopIfTrue="1">
      <formula>$O12="Porcentaje"</formula>
    </cfRule>
    <cfRule type="expression" dxfId="33" priority="30" stopIfTrue="1">
      <formula>$O12="Unidad"</formula>
    </cfRule>
  </conditionalFormatting>
  <conditionalFormatting sqref="BF19:BF20">
    <cfRule type="expression" dxfId="32" priority="25" stopIfTrue="1">
      <formula>$O19="Tasa o relación"</formula>
    </cfRule>
    <cfRule type="expression" dxfId="31" priority="26" stopIfTrue="1">
      <formula>$O19="Porcentaje"</formula>
    </cfRule>
    <cfRule type="expression" dxfId="30" priority="27" stopIfTrue="1">
      <formula>$O19="Unidad"</formula>
    </cfRule>
  </conditionalFormatting>
  <conditionalFormatting sqref="BF22">
    <cfRule type="expression" dxfId="29" priority="22" stopIfTrue="1">
      <formula>$O22="Tasa o relación"</formula>
    </cfRule>
    <cfRule type="expression" dxfId="28" priority="23" stopIfTrue="1">
      <formula>$O22="Porcentaje"</formula>
    </cfRule>
    <cfRule type="expression" dxfId="27" priority="24" stopIfTrue="1">
      <formula>$O22="Unidad"</formula>
    </cfRule>
  </conditionalFormatting>
  <conditionalFormatting sqref="BF21">
    <cfRule type="expression" dxfId="26" priority="19" stopIfTrue="1">
      <formula>$O21="Tasa o relación"</formula>
    </cfRule>
    <cfRule type="expression" dxfId="25" priority="20" stopIfTrue="1">
      <formula>$O21="Porcentaje"</formula>
    </cfRule>
    <cfRule type="expression" dxfId="24" priority="21" stopIfTrue="1">
      <formula>$O21="Unidad"</formula>
    </cfRule>
  </conditionalFormatting>
  <conditionalFormatting sqref="BF25:BF26">
    <cfRule type="expression" dxfId="23" priority="16" stopIfTrue="1">
      <formula>$O25="Tasa o relación"</formula>
    </cfRule>
    <cfRule type="expression" dxfId="22" priority="17" stopIfTrue="1">
      <formula>$O25="Porcentaje"</formula>
    </cfRule>
    <cfRule type="expression" dxfId="21" priority="18" stopIfTrue="1">
      <formula>$O25="Unidad"</formula>
    </cfRule>
  </conditionalFormatting>
  <conditionalFormatting sqref="BF23:BF24">
    <cfRule type="expression" dxfId="20" priority="13" stopIfTrue="1">
      <formula>$O23="Tasa o relación"</formula>
    </cfRule>
    <cfRule type="expression" dxfId="19" priority="14" stopIfTrue="1">
      <formula>$O23="Porcentaje"</formula>
    </cfRule>
    <cfRule type="expression" dxfId="18" priority="15" stopIfTrue="1">
      <formula>$O23="Unidad"</formula>
    </cfRule>
  </conditionalFormatting>
  <conditionalFormatting sqref="BF27">
    <cfRule type="expression" dxfId="17" priority="10" stopIfTrue="1">
      <formula>$O27="Tasa o relación"</formula>
    </cfRule>
    <cfRule type="expression" dxfId="16" priority="11" stopIfTrue="1">
      <formula>$O27="Porcentaje"</formula>
    </cfRule>
    <cfRule type="expression" dxfId="15" priority="12" stopIfTrue="1">
      <formula>$O27="Unidad"</formula>
    </cfRule>
  </conditionalFormatting>
  <conditionalFormatting sqref="BF41">
    <cfRule type="expression" dxfId="14" priority="7" stopIfTrue="1">
      <formula>$O41="Tasa o relación"</formula>
    </cfRule>
    <cfRule type="expression" dxfId="13" priority="8" stopIfTrue="1">
      <formula>$O41="Porcentaje"</formula>
    </cfRule>
    <cfRule type="expression" dxfId="12" priority="9" stopIfTrue="1">
      <formula>$O41="Unidad"</formula>
    </cfRule>
  </conditionalFormatting>
  <conditionalFormatting sqref="BF43">
    <cfRule type="expression" dxfId="11" priority="4" stopIfTrue="1">
      <formula>$O43="Tasa o relación"</formula>
    </cfRule>
    <cfRule type="expression" dxfId="10" priority="5" stopIfTrue="1">
      <formula>$O43="Porcentaje"</formula>
    </cfRule>
    <cfRule type="expression" dxfId="9" priority="6" stopIfTrue="1">
      <formula>$O43="Unidad"</formula>
    </cfRule>
  </conditionalFormatting>
  <conditionalFormatting sqref="BF37">
    <cfRule type="expression" dxfId="8" priority="1" stopIfTrue="1">
      <formula>$O37="Tasa o relación"</formula>
    </cfRule>
    <cfRule type="expression" dxfId="7" priority="2" stopIfTrue="1">
      <formula>$O37="Porcentaje"</formula>
    </cfRule>
    <cfRule type="expression" dxfId="6" priority="3" stopIfTrue="1">
      <formula>$O37="Unidad"</formula>
    </cfRule>
  </conditionalFormatting>
  <dataValidations count="3">
    <dataValidation type="list" allowBlank="1" showInputMessage="1" showErrorMessage="1" sqref="Q12:Q45" xr:uid="{00000000-0002-0000-0100-000000000000}">
      <formula1>"Denominador fijo,Denominador variable"</formula1>
    </dataValidation>
    <dataValidation type="list" allowBlank="1" showInputMessage="1" showErrorMessage="1" sqref="O12:O45" xr:uid="{00000000-0002-0000-0100-000001000000}">
      <formula1>"Porcentaje,Unidad,Tasa o relación"</formula1>
    </dataValidation>
    <dataValidation type="list" allowBlank="1" showInputMessage="1" showErrorMessage="1" sqref="P12:P45" xr:uid="{00000000-0002-0000-0100-000002000000}">
      <formula1>"Creciente, Decreciente"</formula1>
    </dataValidation>
  </dataValidations>
  <hyperlinks>
    <hyperlink ref="E7" r:id="rId1" xr:uid="{00000000-0004-0000-0100-000000000000}"/>
  </hyperlinks>
  <pageMargins left="0.7" right="0.7" top="0.75" bottom="0.75" header="0.3" footer="0.3"/>
  <pageSetup paperSize="9" orientation="portrait" horizontalDpi="300" verticalDpi="300" r:id="rId2"/>
  <ignoredErrors>
    <ignoredError sqref="B9"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58"/>
  <sheetViews>
    <sheetView showGridLines="0" topLeftCell="P1" zoomScaleNormal="100" workbookViewId="0">
      <selection activeCell="Z2" sqref="Z2:AD7"/>
    </sheetView>
  </sheetViews>
  <sheetFormatPr baseColWidth="10" defaultRowHeight="15" zeroHeight="1"/>
  <cols>
    <col min="1" max="1" width="3" customWidth="1"/>
    <col min="2" max="2" width="4.140625" customWidth="1"/>
    <col min="3" max="3" width="8.42578125" customWidth="1"/>
    <col min="4" max="4" width="13" customWidth="1"/>
    <col min="5" max="5" width="42.5703125" customWidth="1"/>
    <col min="6" max="6" width="16.7109375" customWidth="1"/>
    <col min="7" max="7" width="21.7109375" customWidth="1"/>
    <col min="8" max="8" width="11.7109375" customWidth="1"/>
    <col min="9" max="9" width="11.7109375" hidden="1" customWidth="1"/>
    <col min="10" max="18" width="12.85546875" customWidth="1"/>
    <col min="19" max="19" width="15.85546875" customWidth="1"/>
    <col min="20" max="20" width="17.28515625" customWidth="1"/>
    <col min="21" max="22" width="12.85546875" customWidth="1"/>
    <col min="23" max="23" width="12" style="5" bestFit="1" customWidth="1"/>
    <col min="24" max="24" width="12" style="5" customWidth="1"/>
    <col min="25" max="25" width="10.140625" style="5" customWidth="1"/>
    <col min="27" max="27" width="2.5703125" style="42" customWidth="1"/>
    <col min="28" max="28" width="9.42578125" style="42" customWidth="1"/>
    <col min="29" max="29" width="2.5703125" style="43" customWidth="1"/>
  </cols>
  <sheetData>
    <row r="1" spans="2:32" ht="12" customHeight="1"/>
    <row r="2" spans="2:32" ht="26.25" thickBot="1">
      <c r="B2" s="29" t="str">
        <f>"Evaluación Plan de Acción 2022 - "&amp;'Reporte Seguimiento'!E4</f>
        <v>Evaluación Plan de Acción 2022 - División de Recursos Financieros</v>
      </c>
      <c r="C2" s="7"/>
      <c r="D2" s="7"/>
      <c r="E2" s="7"/>
      <c r="F2" s="7"/>
      <c r="G2" s="7"/>
      <c r="H2" s="7"/>
      <c r="I2" s="7"/>
      <c r="J2" s="7"/>
      <c r="K2" s="7"/>
      <c r="L2" s="7"/>
      <c r="M2" s="7"/>
      <c r="N2" s="7"/>
      <c r="O2" s="7"/>
      <c r="P2" s="7"/>
      <c r="Q2" s="7"/>
      <c r="R2" s="7"/>
      <c r="S2" s="7"/>
      <c r="T2" s="7"/>
      <c r="U2" s="7"/>
      <c r="V2" s="7"/>
      <c r="AB2" s="241"/>
    </row>
    <row r="3" spans="2:32">
      <c r="AB3" s="241"/>
    </row>
    <row r="4" spans="2:32">
      <c r="B4" s="387" t="s">
        <v>30</v>
      </c>
      <c r="C4" s="387"/>
      <c r="D4" s="387"/>
      <c r="E4" s="46" t="s">
        <v>38</v>
      </c>
      <c r="AB4" s="241"/>
    </row>
    <row r="5" spans="2:32">
      <c r="AB5" s="241"/>
    </row>
    <row r="6" spans="2:32">
      <c r="Z6" s="238"/>
      <c r="AA6" s="239"/>
      <c r="AB6" s="241"/>
      <c r="AC6" s="240"/>
      <c r="AE6" s="238"/>
      <c r="AF6" s="238"/>
    </row>
    <row r="7" spans="2:32"/>
    <row r="8" spans="2:32"/>
    <row r="9" spans="2:32"/>
    <row r="10" spans="2:32"/>
    <row r="11" spans="2:32"/>
    <row r="12" spans="2:32"/>
    <row r="13" spans="2:32"/>
    <row r="14" spans="2:32"/>
    <row r="15" spans="2:32"/>
    <row r="16" spans="2:32"/>
    <row r="17" spans="2:29"/>
    <row r="18" spans="2:29"/>
    <row r="19" spans="2:29" ht="32.25" customHeight="1">
      <c r="B19" s="389" t="str">
        <f>"Cumplimiento General Plan de Acción 2022 - "&amp;'Reporte Seguimiento'!E4</f>
        <v>Cumplimiento General Plan de Acción 2022 - División de Recursos Financieros</v>
      </c>
      <c r="C19" s="389"/>
      <c r="D19" s="389"/>
      <c r="E19" s="389"/>
      <c r="AA19" s="388" t="s">
        <v>28</v>
      </c>
      <c r="AB19" s="388"/>
      <c r="AC19" s="388"/>
    </row>
    <row r="20" spans="2:29" ht="17.25" customHeight="1"/>
    <row r="21" spans="2:29" ht="15.75" customHeight="1">
      <c r="B21" s="393" t="s">
        <v>0</v>
      </c>
      <c r="C21" s="393" t="s">
        <v>27</v>
      </c>
      <c r="D21" s="390" t="s">
        <v>24</v>
      </c>
      <c r="E21" s="393" t="s">
        <v>2</v>
      </c>
      <c r="F21" s="390" t="s">
        <v>7</v>
      </c>
      <c r="G21" s="390" t="s">
        <v>8</v>
      </c>
      <c r="H21" s="390" t="s">
        <v>4</v>
      </c>
      <c r="I21" s="390" t="s">
        <v>45</v>
      </c>
      <c r="J21" s="392" t="s">
        <v>34</v>
      </c>
      <c r="K21" s="392"/>
      <c r="L21" s="392"/>
      <c r="M21" s="392" t="s">
        <v>37</v>
      </c>
      <c r="N21" s="392"/>
      <c r="O21" s="392"/>
      <c r="P21" s="392" t="s">
        <v>36</v>
      </c>
      <c r="Q21" s="392"/>
      <c r="R21" s="392"/>
      <c r="S21" s="383" t="s">
        <v>38</v>
      </c>
      <c r="T21" s="384"/>
      <c r="U21" s="384"/>
      <c r="V21" s="384"/>
      <c r="W21" s="385"/>
      <c r="X21" s="60"/>
      <c r="Y21" s="8"/>
      <c r="AA21" s="386" t="s">
        <v>0</v>
      </c>
      <c r="AB21" s="386" t="s">
        <v>29</v>
      </c>
      <c r="AC21" s="386" t="s">
        <v>31</v>
      </c>
    </row>
    <row r="22" spans="2:29" ht="26.25" customHeight="1">
      <c r="B22" s="394"/>
      <c r="C22" s="394"/>
      <c r="D22" s="391"/>
      <c r="E22" s="394"/>
      <c r="F22" s="391"/>
      <c r="G22" s="391"/>
      <c r="H22" s="391"/>
      <c r="I22" s="391"/>
      <c r="J22" s="9" t="s">
        <v>33</v>
      </c>
      <c r="K22" s="10" t="s">
        <v>29</v>
      </c>
      <c r="L22" s="22" t="s">
        <v>48</v>
      </c>
      <c r="M22" s="9" t="s">
        <v>33</v>
      </c>
      <c r="N22" s="10" t="s">
        <v>29</v>
      </c>
      <c r="O22" s="22" t="s">
        <v>48</v>
      </c>
      <c r="P22" s="9" t="s">
        <v>33</v>
      </c>
      <c r="Q22" s="10" t="s">
        <v>29</v>
      </c>
      <c r="R22" s="22" t="s">
        <v>48</v>
      </c>
      <c r="S22" s="41" t="s">
        <v>351</v>
      </c>
      <c r="T22" s="41" t="s">
        <v>352</v>
      </c>
      <c r="U22" s="41" t="s">
        <v>33</v>
      </c>
      <c r="V22" s="56" t="s">
        <v>29</v>
      </c>
      <c r="W22" s="61" t="s">
        <v>48</v>
      </c>
      <c r="X22" s="10" t="s">
        <v>353</v>
      </c>
      <c r="Y22" s="11"/>
      <c r="AA22" s="386"/>
      <c r="AB22" s="386"/>
      <c r="AC22" s="386"/>
    </row>
    <row r="23" spans="2:29" ht="38.25">
      <c r="B23" s="49">
        <f>'Reporte Seguimiento'!E12</f>
        <v>1</v>
      </c>
      <c r="C23" s="50">
        <f>'Reporte Seguimiento'!F12</f>
        <v>0.03</v>
      </c>
      <c r="D23" s="47" t="str">
        <f>'Reporte Seguimiento'!G12</f>
        <v>Toda la vigencia</v>
      </c>
      <c r="E23" s="48" t="str">
        <f>'Reporte Seguimiento'!I12</f>
        <v>Expedir el 100% de Certificados de Disponibilidad Presupuestal de los rubros presupuestales.</v>
      </c>
      <c r="F23" s="41" t="str">
        <f>'Reporte Seguimiento'!K12</f>
        <v>% de CDP expedidos</v>
      </c>
      <c r="G23" s="41" t="str">
        <f>'Reporte Seguimiento'!L12</f>
        <v>(Número de CDPs expedidos/ Número de CDPs solicitados) * 100</v>
      </c>
      <c r="H23" s="52">
        <f>'Reporte Seguimiento'!M12</f>
        <v>1</v>
      </c>
      <c r="I23" s="18" t="str">
        <f>'Reporte Seguimiento'!O12</f>
        <v>Porcentaje</v>
      </c>
      <c r="J23" s="52">
        <f>'Reporte Seguimiento'!X12</f>
        <v>1</v>
      </c>
      <c r="K23" s="19">
        <f>'Reporte Seguimiento'!Y12</f>
        <v>1</v>
      </c>
      <c r="L23" s="23">
        <f>IF(K23&gt;100%,100%,(AVERAGE(K23)))</f>
        <v>1</v>
      </c>
      <c r="M23" s="52">
        <f>'Reporte Seguimiento'!AH12</f>
        <v>1</v>
      </c>
      <c r="N23" s="19">
        <f>'Reporte Seguimiento'!AI12</f>
        <v>1</v>
      </c>
      <c r="O23" s="23">
        <f t="shared" ref="O23:O54" si="0">IF(N23&gt;100%,100%,(AVERAGE(N23)))</f>
        <v>1</v>
      </c>
      <c r="P23" s="52">
        <f>'Reporte Seguimiento'!AR12</f>
        <v>1</v>
      </c>
      <c r="Q23" s="19">
        <f>'Reporte Seguimiento'!AS12</f>
        <v>1</v>
      </c>
      <c r="R23" s="23">
        <f t="shared" ref="R23:R54" si="1">IF(Q23&gt;100%,100%,(AVERAGE(Q23)))</f>
        <v>1</v>
      </c>
      <c r="S23" s="63">
        <f>'Reporte Seguimiento'!BB12</f>
        <v>4590</v>
      </c>
      <c r="T23" s="62">
        <f>'Reporte Seguimiento'!BC12</f>
        <v>4590</v>
      </c>
      <c r="U23" s="52">
        <f>'Reporte Seguimiento'!BD12</f>
        <v>1</v>
      </c>
      <c r="V23" s="19">
        <f>'Reporte Seguimiento'!BE12</f>
        <v>1</v>
      </c>
      <c r="W23" s="23">
        <f t="shared" ref="W23:W54" si="2">IF(V23&gt;100%,100%,(AVERAGE(V23)))</f>
        <v>1</v>
      </c>
      <c r="X23" s="52">
        <f>IF(H23&gt;U23,H23-U23,0)</f>
        <v>0</v>
      </c>
      <c r="Y23" s="14"/>
      <c r="AA23" s="43">
        <f>B23</f>
        <v>1</v>
      </c>
      <c r="AB23" s="44">
        <f>IF($E$4="Trimestre I",L23,IF($E$4="Trimestre II",O23,IF($E$4="Trimestre III",R23,IF($E$4="Trimestre IV",W23,0))))</f>
        <v>1</v>
      </c>
      <c r="AC23" s="44">
        <f>IF($E$4="Trimestre I",AVERAGE($O$23:$O$39),IF($E$4="Trimestre II",AVERAGE($R$23:R$39),IF($E$4="Trimestre III",AVERAGE($W$23:$W$39),IF($E$4="Trimestre IV",AVERAGE($L$23:$L$39),0))))</f>
        <v>0.78966294678494675</v>
      </c>
    </row>
    <row r="24" spans="2:29" ht="38.25">
      <c r="B24" s="10">
        <f>'Reporte Seguimiento'!E13</f>
        <v>2</v>
      </c>
      <c r="C24" s="17">
        <f>'Reporte Seguimiento'!F13</f>
        <v>0.03</v>
      </c>
      <c r="D24" s="9" t="str">
        <f>'Reporte Seguimiento'!G13</f>
        <v>Toda la vigencia</v>
      </c>
      <c r="E24" s="12" t="str">
        <f>'Reporte Seguimiento'!I13</f>
        <v>Expedir 100% los Certificados de Registro Presupuestal solicitados de los rubros presupuestales.</v>
      </c>
      <c r="F24" s="41" t="str">
        <f>'Reporte Seguimiento'!K13</f>
        <v>% de CRP expedidos</v>
      </c>
      <c r="G24" s="41" t="str">
        <f>'Reporte Seguimiento'!L13</f>
        <v>(Número de CRPs expedidos / Número de CRPs solicitados) * 100</v>
      </c>
      <c r="H24" s="52">
        <f>'Reporte Seguimiento'!M13</f>
        <v>1</v>
      </c>
      <c r="I24" s="18" t="str">
        <f>'Reporte Seguimiento'!O13</f>
        <v>Porcentaje</v>
      </c>
      <c r="J24" s="52">
        <f>'Reporte Seguimiento'!X13</f>
        <v>1</v>
      </c>
      <c r="K24" s="20">
        <f>'Reporte Seguimiento'!Y13</f>
        <v>1</v>
      </c>
      <c r="L24" s="23">
        <f>IF(K24&gt;100%,100%,(AVERAGE(K24)))</f>
        <v>1</v>
      </c>
      <c r="M24" s="52">
        <f>'Reporte Seguimiento'!AH13</f>
        <v>1</v>
      </c>
      <c r="N24" s="20">
        <f>'Reporte Seguimiento'!AI13</f>
        <v>1</v>
      </c>
      <c r="O24" s="23">
        <f t="shared" si="0"/>
        <v>1</v>
      </c>
      <c r="P24" s="52">
        <f>'Reporte Seguimiento'!AR13</f>
        <v>1</v>
      </c>
      <c r="Q24" s="20">
        <f>'Reporte Seguimiento'!AS13</f>
        <v>1</v>
      </c>
      <c r="R24" s="23">
        <f t="shared" si="1"/>
        <v>1</v>
      </c>
      <c r="S24" s="63">
        <f>'Reporte Seguimiento'!BB13</f>
        <v>11178</v>
      </c>
      <c r="T24" s="62">
        <f>'Reporte Seguimiento'!BC13</f>
        <v>11178</v>
      </c>
      <c r="U24" s="52">
        <f>'Reporte Seguimiento'!BD13</f>
        <v>1</v>
      </c>
      <c r="V24" s="20">
        <f>'Reporte Seguimiento'!BE13</f>
        <v>1</v>
      </c>
      <c r="W24" s="23">
        <f t="shared" si="2"/>
        <v>1</v>
      </c>
      <c r="X24" s="52">
        <f t="shared" ref="X24:X56" si="3">IF(H24&gt;U24,H24-U24,0)</f>
        <v>0</v>
      </c>
      <c r="Y24" s="14"/>
      <c r="AA24" s="43">
        <f t="shared" ref="AA24:AA34" si="4">B24</f>
        <v>2</v>
      </c>
      <c r="AB24" s="44">
        <f t="shared" ref="AB24:AB34" si="5">IF($E$4="Trimestre I",L24,IF($E$4="Trimestre II",O24,IF($E$4="Trimestre III",R24,IF($E$4="Trimestre IV",W24,0))))</f>
        <v>1</v>
      </c>
      <c r="AC24" s="44">
        <f>IF($E$4="Trimestre I",AVERAGE($O$23:$O$39),IF($E$4="Trimestre II",AVERAGE($R$23:R$39),IF($E$4="Trimestre III",AVERAGE($W$23:$W$39),IF($E$4="Trimestre IV",AVERAGE($L$23:$L$39),0))))</f>
        <v>0.78966294678494675</v>
      </c>
    </row>
    <row r="25" spans="2:29" ht="89.25">
      <c r="B25" s="10">
        <f>'Reporte Seguimiento'!E14</f>
        <v>3</v>
      </c>
      <c r="C25" s="17">
        <f>'Reporte Seguimiento'!F14</f>
        <v>0.03</v>
      </c>
      <c r="D25" s="9" t="str">
        <f>'Reporte Seguimiento'!G14</f>
        <v>Toda la vigencia</v>
      </c>
      <c r="E25" s="12" t="str">
        <f>'Reporte Seguimiento'!I14</f>
        <v>Realizar el registro, control y seguimiento de las Reservas Presupuestales.</v>
      </c>
      <c r="F25" s="41" t="str">
        <f>'Reporte Seguimiento'!K14</f>
        <v>% de registros de Reservas Presupuestales</v>
      </c>
      <c r="G25" s="41" t="str">
        <f>'Reporte Seguimiento'!L14</f>
        <v>(Número de registros de pago y anulaciones de reservas atendidas /Número de solicitudes recibidas de registro de pagos y anulaciones de reservas) * 100</v>
      </c>
      <c r="H25" s="52">
        <f>'Reporte Seguimiento'!M14</f>
        <v>1</v>
      </c>
      <c r="I25" s="18" t="str">
        <f>'Reporte Seguimiento'!O14</f>
        <v>Porcentaje</v>
      </c>
      <c r="J25" s="52">
        <f>'Reporte Seguimiento'!X14</f>
        <v>1</v>
      </c>
      <c r="K25" s="20">
        <f>'Reporte Seguimiento'!Y14</f>
        <v>1</v>
      </c>
      <c r="L25" s="23">
        <f t="shared" ref="L25:L54" si="6">IF(K25&gt;100%,100%,(AVERAGE(K25)))</f>
        <v>1</v>
      </c>
      <c r="M25" s="52">
        <f>'Reporte Seguimiento'!AH14</f>
        <v>1</v>
      </c>
      <c r="N25" s="20">
        <f>'Reporte Seguimiento'!AI14</f>
        <v>1</v>
      </c>
      <c r="O25" s="23">
        <f t="shared" si="0"/>
        <v>1</v>
      </c>
      <c r="P25" s="52">
        <f>'Reporte Seguimiento'!AR14</f>
        <v>1</v>
      </c>
      <c r="Q25" s="20">
        <f>'Reporte Seguimiento'!AS14</f>
        <v>1</v>
      </c>
      <c r="R25" s="23">
        <f t="shared" si="1"/>
        <v>1</v>
      </c>
      <c r="S25" s="63">
        <f>'Reporte Seguimiento'!BB14</f>
        <v>1549</v>
      </c>
      <c r="T25" s="62">
        <f>'Reporte Seguimiento'!BC14</f>
        <v>1549</v>
      </c>
      <c r="U25" s="52">
        <f>'Reporte Seguimiento'!BD14</f>
        <v>1</v>
      </c>
      <c r="V25" s="20">
        <f>'Reporte Seguimiento'!BE14</f>
        <v>1</v>
      </c>
      <c r="W25" s="23">
        <f t="shared" si="2"/>
        <v>1</v>
      </c>
      <c r="X25" s="52">
        <f t="shared" si="3"/>
        <v>0</v>
      </c>
      <c r="Y25" s="14"/>
      <c r="AA25" s="43">
        <f t="shared" si="4"/>
        <v>3</v>
      </c>
      <c r="AB25" s="44">
        <f t="shared" si="5"/>
        <v>1</v>
      </c>
      <c r="AC25" s="44">
        <f>IF($E$4="Trimestre I",AVERAGE($O$23:$O$39),IF($E$4="Trimestre II",AVERAGE($R$23:R$39),IF($E$4="Trimestre III",AVERAGE($W$23:$W$39),IF($E$4="Trimestre IV",AVERAGE($L$23:$L$39),0))))</f>
        <v>0.78966294678494675</v>
      </c>
    </row>
    <row r="26" spans="2:29" ht="89.25">
      <c r="B26" s="10">
        <f>'Reporte Seguimiento'!E15</f>
        <v>4</v>
      </c>
      <c r="C26" s="17">
        <f>'Reporte Seguimiento'!F15</f>
        <v>0.03</v>
      </c>
      <c r="D26" s="9" t="str">
        <f>'Reporte Seguimiento'!G15</f>
        <v>Toda la vigencia</v>
      </c>
      <c r="E26" s="12" t="str">
        <f>'Reporte Seguimiento'!I15</f>
        <v>Realizar el registro, control y seguimiento de los Pasivos Exigibles.</v>
      </c>
      <c r="F26" s="41" t="str">
        <f>'Reporte Seguimiento'!K15</f>
        <v>% de registros de Pasivos Exigibles</v>
      </c>
      <c r="G26" s="41" t="str">
        <f>'Reporte Seguimiento'!L15</f>
        <v>(Número de registros de pago y anulaciones de pasivos atendidos /Número de solicitudes recibidas de registro de pagos y anulaciones de pasivos)* 100</v>
      </c>
      <c r="H26" s="52">
        <f>'Reporte Seguimiento'!M15</f>
        <v>1</v>
      </c>
      <c r="I26" s="18" t="str">
        <f>'Reporte Seguimiento'!O15</f>
        <v>Porcentaje</v>
      </c>
      <c r="J26" s="52">
        <f>'Reporte Seguimiento'!X15</f>
        <v>1</v>
      </c>
      <c r="K26" s="20">
        <f>'Reporte Seguimiento'!Y15</f>
        <v>1</v>
      </c>
      <c r="L26" s="23">
        <f t="shared" si="6"/>
        <v>1</v>
      </c>
      <c r="M26" s="52">
        <f>'Reporte Seguimiento'!AH15</f>
        <v>1</v>
      </c>
      <c r="N26" s="20">
        <f>'Reporte Seguimiento'!AI15</f>
        <v>1</v>
      </c>
      <c r="O26" s="23">
        <f t="shared" si="0"/>
        <v>1</v>
      </c>
      <c r="P26" s="52">
        <f>'Reporte Seguimiento'!AR15</f>
        <v>1</v>
      </c>
      <c r="Q26" s="20">
        <f>'Reporte Seguimiento'!AS15</f>
        <v>1</v>
      </c>
      <c r="R26" s="23">
        <f t="shared" si="1"/>
        <v>1</v>
      </c>
      <c r="S26" s="63">
        <f>'Reporte Seguimiento'!BB15</f>
        <v>406</v>
      </c>
      <c r="T26" s="62">
        <f>'Reporte Seguimiento'!BC15</f>
        <v>406</v>
      </c>
      <c r="U26" s="52">
        <f>'Reporte Seguimiento'!BD15</f>
        <v>1</v>
      </c>
      <c r="V26" s="20">
        <f>'Reporte Seguimiento'!BE15</f>
        <v>1</v>
      </c>
      <c r="W26" s="23">
        <f t="shared" si="2"/>
        <v>1</v>
      </c>
      <c r="X26" s="52">
        <f t="shared" si="3"/>
        <v>0</v>
      </c>
      <c r="Y26" s="14"/>
      <c r="AA26" s="43">
        <f t="shared" si="4"/>
        <v>4</v>
      </c>
      <c r="AB26" s="44">
        <f t="shared" si="5"/>
        <v>1</v>
      </c>
      <c r="AC26" s="44">
        <f>IF($E$4="Trimestre I",AVERAGE($O$23:$O$39),IF($E$4="Trimestre II",AVERAGE($R$23:R$39),IF($E$4="Trimestre III",AVERAGE($W$23:$W$39),IF($E$4="Trimestre IV",AVERAGE($L$23:$L$39),0))))</f>
        <v>0.78966294678494675</v>
      </c>
    </row>
    <row r="27" spans="2:29" ht="51">
      <c r="B27" s="10">
        <f>'Reporte Seguimiento'!E16</f>
        <v>5</v>
      </c>
      <c r="C27" s="17">
        <f>'Reporte Seguimiento'!F16</f>
        <v>0.03</v>
      </c>
      <c r="D27" s="9" t="str">
        <f>'Reporte Seguimiento'!G16</f>
        <v>Toda la vigencia</v>
      </c>
      <c r="E27" s="12" t="str">
        <f>'Reporte Seguimiento'!I16</f>
        <v>Registrar y controlar las modificaciones de la apropiación presupuestal.</v>
      </c>
      <c r="F27" s="41" t="str">
        <f>'Reporte Seguimiento'!K16</f>
        <v>% Modificaciones presupuestales</v>
      </c>
      <c r="G27" s="41" t="str">
        <f>'Reporte Seguimiento'!L16</f>
        <v>(Número modificaciones realizadas/ Número modificaciones solicitadas)* 100%</v>
      </c>
      <c r="H27" s="52">
        <f>'Reporte Seguimiento'!M16</f>
        <v>1</v>
      </c>
      <c r="I27" s="18" t="str">
        <f>'Reporte Seguimiento'!O16</f>
        <v>Porcentaje</v>
      </c>
      <c r="J27" s="52">
        <f>'Reporte Seguimiento'!X16</f>
        <v>1</v>
      </c>
      <c r="K27" s="20">
        <f>'Reporte Seguimiento'!Y16</f>
        <v>1</v>
      </c>
      <c r="L27" s="23">
        <f t="shared" si="6"/>
        <v>1</v>
      </c>
      <c r="M27" s="52">
        <f>'Reporte Seguimiento'!AH16</f>
        <v>1</v>
      </c>
      <c r="N27" s="20">
        <f>'Reporte Seguimiento'!AI16</f>
        <v>1</v>
      </c>
      <c r="O27" s="23">
        <f t="shared" si="0"/>
        <v>1</v>
      </c>
      <c r="P27" s="52">
        <f>'Reporte Seguimiento'!AR16</f>
        <v>1</v>
      </c>
      <c r="Q27" s="20">
        <f>'Reporte Seguimiento'!AS16</f>
        <v>1</v>
      </c>
      <c r="R27" s="23">
        <f t="shared" si="1"/>
        <v>1</v>
      </c>
      <c r="S27" s="63">
        <f>'Reporte Seguimiento'!BB16</f>
        <v>6</v>
      </c>
      <c r="T27" s="62">
        <f>'Reporte Seguimiento'!BC16</f>
        <v>6</v>
      </c>
      <c r="U27" s="52">
        <f>'Reporte Seguimiento'!BD16</f>
        <v>1</v>
      </c>
      <c r="V27" s="20">
        <f>'Reporte Seguimiento'!BE16</f>
        <v>1</v>
      </c>
      <c r="W27" s="23">
        <f t="shared" si="2"/>
        <v>1</v>
      </c>
      <c r="X27" s="52">
        <f t="shared" si="3"/>
        <v>0</v>
      </c>
      <c r="Y27" s="14"/>
      <c r="AA27" s="43">
        <f t="shared" si="4"/>
        <v>5</v>
      </c>
      <c r="AB27" s="44">
        <f t="shared" si="5"/>
        <v>1</v>
      </c>
      <c r="AC27" s="44">
        <f>IF($E$4="Trimestre I",AVERAGE($O$23:$O$39),IF($E$4="Trimestre II",AVERAGE($R$23:R$39),IF($E$4="Trimestre III",AVERAGE($W$23:$W$39),IF($E$4="Trimestre IV",AVERAGE($L$23:$L$39),0))))</f>
        <v>0.78966294678494675</v>
      </c>
    </row>
    <row r="28" spans="2:29" ht="51">
      <c r="B28" s="10">
        <f>'Reporte Seguimiento'!E17</f>
        <v>6</v>
      </c>
      <c r="C28" s="17">
        <f>'Reporte Seguimiento'!F17</f>
        <v>0.03</v>
      </c>
      <c r="D28" s="9" t="str">
        <f>'Reporte Seguimiento'!G17</f>
        <v>Toda la vigencia</v>
      </c>
      <c r="E28" s="12" t="str">
        <f>'Reporte Seguimiento'!I17</f>
        <v>Dar trámite a las solicitudes recibidas en la Sección de Presupuesto.</v>
      </c>
      <c r="F28" s="41" t="str">
        <f>'Reporte Seguimiento'!K17</f>
        <v>% Solicitudes tramitadas</v>
      </c>
      <c r="G28" s="41" t="str">
        <f>'Reporte Seguimiento'!L17</f>
        <v>(Número Solicitudes Tramitadas/ Número Solicitudes Radicadas)* 100</v>
      </c>
      <c r="H28" s="52">
        <f>'Reporte Seguimiento'!M17</f>
        <v>1</v>
      </c>
      <c r="I28" s="18" t="str">
        <f>'Reporte Seguimiento'!O17</f>
        <v>Porcentaje</v>
      </c>
      <c r="J28" s="52">
        <f>'Reporte Seguimiento'!X17</f>
        <v>0.98935604044704628</v>
      </c>
      <c r="K28" s="20">
        <f>'Reporte Seguimiento'!Y17</f>
        <v>0.98935604044704628</v>
      </c>
      <c r="L28" s="23">
        <f t="shared" si="6"/>
        <v>0.98935604044704628</v>
      </c>
      <c r="M28" s="52">
        <f>'Reporte Seguimiento'!AH17</f>
        <v>0.97750923128566636</v>
      </c>
      <c r="N28" s="20">
        <f>'Reporte Seguimiento'!AI17</f>
        <v>0.97750923128566636</v>
      </c>
      <c r="O28" s="23">
        <f t="shared" si="0"/>
        <v>0.97750923128566636</v>
      </c>
      <c r="P28" s="52">
        <f>'Reporte Seguimiento'!AR17</f>
        <v>0.97560547560547561</v>
      </c>
      <c r="Q28" s="20">
        <f>'Reporte Seguimiento'!AS17</f>
        <v>0.97560547560547561</v>
      </c>
      <c r="R28" s="23">
        <f t="shared" si="1"/>
        <v>0.97560547560547561</v>
      </c>
      <c r="S28" s="63">
        <f>'Reporte Seguimiento'!BB17</f>
        <v>7949</v>
      </c>
      <c r="T28" s="62">
        <f>'Reporte Seguimiento'!BC17</f>
        <v>8161</v>
      </c>
      <c r="U28" s="52">
        <f>'Reporte Seguimiento'!BD17</f>
        <v>0.97402279132459257</v>
      </c>
      <c r="V28" s="20">
        <f>'Reporte Seguimiento'!BE17</f>
        <v>0.97402279132459257</v>
      </c>
      <c r="W28" s="23">
        <f t="shared" si="2"/>
        <v>0.97402279132459257</v>
      </c>
      <c r="X28" s="52">
        <f t="shared" si="3"/>
        <v>2.5977208675407426E-2</v>
      </c>
      <c r="Y28" s="14"/>
      <c r="AA28" s="43">
        <f t="shared" si="4"/>
        <v>6</v>
      </c>
      <c r="AB28" s="44">
        <f t="shared" si="5"/>
        <v>0.97402279132459257</v>
      </c>
      <c r="AC28" s="44">
        <f>IF($E$4="Trimestre I",AVERAGE($O$23:$O$39),IF($E$4="Trimestre II",AVERAGE($R$23:R$39),IF($E$4="Trimestre III",AVERAGE($W$23:$W$39),IF($E$4="Trimestre IV",AVERAGE($L$23:$L$39),0))))</f>
        <v>0.78966294678494675</v>
      </c>
    </row>
    <row r="29" spans="2:29" ht="51">
      <c r="B29" s="10">
        <f>'Reporte Seguimiento'!E18</f>
        <v>7</v>
      </c>
      <c r="C29" s="17">
        <f>'Reporte Seguimiento'!F18</f>
        <v>0.03</v>
      </c>
      <c r="D29" s="9" t="str">
        <f>'Reporte Seguimiento'!G18</f>
        <v>Toda la vigencia</v>
      </c>
      <c r="E29" s="12" t="str">
        <f>'Reporte Seguimiento'!I18</f>
        <v>Dar trámite a las solicitudes de firmas y otras recibidas en la Sección de Presupuesto.</v>
      </c>
      <c r="F29" s="41" t="str">
        <f>'Reporte Seguimiento'!K18</f>
        <v>% solicitudes de firmas tramitadas</v>
      </c>
      <c r="G29" s="41" t="str">
        <f>'Reporte Seguimiento'!L18</f>
        <v>(Número Solicitudes Firmas Tramitadas/ Número Solicitudes Firmas)* 100</v>
      </c>
      <c r="H29" s="52">
        <f>'Reporte Seguimiento'!M18</f>
        <v>1</v>
      </c>
      <c r="I29" s="18" t="str">
        <f>'Reporte Seguimiento'!O18</f>
        <v>Porcentaje</v>
      </c>
      <c r="J29" s="52">
        <f>'Reporte Seguimiento'!X18</f>
        <v>1</v>
      </c>
      <c r="K29" s="20">
        <f>'Reporte Seguimiento'!Y18</f>
        <v>1</v>
      </c>
      <c r="L29" s="23">
        <f t="shared" si="6"/>
        <v>1</v>
      </c>
      <c r="M29" s="52">
        <f>'Reporte Seguimiento'!AH18</f>
        <v>1</v>
      </c>
      <c r="N29" s="20">
        <f>'Reporte Seguimiento'!AI18</f>
        <v>1</v>
      </c>
      <c r="O29" s="23">
        <f t="shared" si="0"/>
        <v>1</v>
      </c>
      <c r="P29" s="52">
        <f>'Reporte Seguimiento'!AR18</f>
        <v>1</v>
      </c>
      <c r="Q29" s="20">
        <f>'Reporte Seguimiento'!AS18</f>
        <v>1</v>
      </c>
      <c r="R29" s="23">
        <f t="shared" si="1"/>
        <v>1</v>
      </c>
      <c r="S29" s="63">
        <f>'Reporte Seguimiento'!BB18</f>
        <v>15530</v>
      </c>
      <c r="T29" s="62">
        <f>'Reporte Seguimiento'!BC18</f>
        <v>15530</v>
      </c>
      <c r="U29" s="52">
        <f>'Reporte Seguimiento'!BD18</f>
        <v>1</v>
      </c>
      <c r="V29" s="20">
        <f>'Reporte Seguimiento'!BE18</f>
        <v>1</v>
      </c>
      <c r="W29" s="23">
        <f t="shared" si="2"/>
        <v>1</v>
      </c>
      <c r="X29" s="52">
        <f t="shared" si="3"/>
        <v>0</v>
      </c>
      <c r="Y29" s="14"/>
      <c r="AA29" s="43">
        <f t="shared" si="4"/>
        <v>7</v>
      </c>
      <c r="AB29" s="44">
        <f t="shared" si="5"/>
        <v>1</v>
      </c>
      <c r="AC29" s="44">
        <f>IF($E$4="Trimestre I",AVERAGE($O$23:$O$39),IF($E$4="Trimestre II",AVERAGE($R$23:R$39),IF($E$4="Trimestre III",AVERAGE($W$23:$W$39),IF($E$4="Trimestre IV",AVERAGE($L$23:$L$39),0))))</f>
        <v>0.78966294678494675</v>
      </c>
    </row>
    <row r="30" spans="2:29" ht="63.75">
      <c r="B30" s="10">
        <f>'Reporte Seguimiento'!E19</f>
        <v>8</v>
      </c>
      <c r="C30" s="17">
        <f>'Reporte Seguimiento'!F19</f>
        <v>0.03</v>
      </c>
      <c r="D30" s="9" t="str">
        <f>'Reporte Seguimiento'!G19</f>
        <v>Toda la vigencia</v>
      </c>
      <c r="E30" s="12" t="str">
        <f>'Reporte Seguimiento'!I19</f>
        <v>Elaborar el 100 % de las solicitudes de pago radicadas en la División de Recursos Financieros.</v>
      </c>
      <c r="F30" s="41" t="str">
        <f>'Reporte Seguimiento'!K19</f>
        <v>Número de órdenes de pago elaboradas</v>
      </c>
      <c r="G30" s="41" t="str">
        <f>'Reporte Seguimiento'!L19</f>
        <v xml:space="preserve">(Número solicitudes de órdenes de pago elaboradas / Número de órdenes de pago recibidas) * 100 </v>
      </c>
      <c r="H30" s="52">
        <f>'Reporte Seguimiento'!M19</f>
        <v>1</v>
      </c>
      <c r="I30" s="18" t="str">
        <f>'Reporte Seguimiento'!O19</f>
        <v>Porcentaje</v>
      </c>
      <c r="J30" s="52">
        <f>'Reporte Seguimiento'!X19</f>
        <v>1</v>
      </c>
      <c r="K30" s="20">
        <f>'Reporte Seguimiento'!Y19</f>
        <v>1</v>
      </c>
      <c r="L30" s="23">
        <f t="shared" si="6"/>
        <v>1</v>
      </c>
      <c r="M30" s="52">
        <f>'Reporte Seguimiento'!AH19</f>
        <v>0.99900426742532</v>
      </c>
      <c r="N30" s="20">
        <f>'Reporte Seguimiento'!AI19</f>
        <v>0.99900426742532</v>
      </c>
      <c r="O30" s="23">
        <f t="shared" si="0"/>
        <v>0.99900426742532</v>
      </c>
      <c r="P30" s="52">
        <f>'Reporte Seguimiento'!AR19</f>
        <v>0.99918581508956039</v>
      </c>
      <c r="Q30" s="20">
        <f>'Reporte Seguimiento'!AS19</f>
        <v>0.99918581508956039</v>
      </c>
      <c r="R30" s="23">
        <f t="shared" si="1"/>
        <v>0.99918581508956039</v>
      </c>
      <c r="S30" s="63">
        <f>'Reporte Seguimiento'!BB19</f>
        <v>14972</v>
      </c>
      <c r="T30" s="62">
        <f>'Reporte Seguimiento'!BC19</f>
        <v>14981</v>
      </c>
      <c r="U30" s="52">
        <f>'Reporte Seguimiento'!BD19</f>
        <v>0.99939923903611239</v>
      </c>
      <c r="V30" s="20">
        <f>'Reporte Seguimiento'!BE19</f>
        <v>0.99939923903611239</v>
      </c>
      <c r="W30" s="23">
        <f t="shared" si="2"/>
        <v>0.99939923903611239</v>
      </c>
      <c r="X30" s="52">
        <f t="shared" si="3"/>
        <v>6.0076096388761435E-4</v>
      </c>
      <c r="Y30" s="14"/>
      <c r="AA30" s="43">
        <f t="shared" si="4"/>
        <v>8</v>
      </c>
      <c r="AB30" s="44">
        <f t="shared" si="5"/>
        <v>0.99939923903611239</v>
      </c>
      <c r="AC30" s="44">
        <f>IF($E$4="Trimestre I",AVERAGE($O$23:$O$39),IF($E$4="Trimestre II",AVERAGE($R$23:R$39),IF($E$4="Trimestre III",AVERAGE($W$23:$W$39),IF($E$4="Trimestre IV",AVERAGE($L$23:$L$39),0))))</f>
        <v>0.78966294678494675</v>
      </c>
    </row>
    <row r="31" spans="2:29" ht="89.25">
      <c r="B31" s="10">
        <f>'Reporte Seguimiento'!E20</f>
        <v>9</v>
      </c>
      <c r="C31" s="17">
        <f>'Reporte Seguimiento'!F20</f>
        <v>0.03</v>
      </c>
      <c r="D31" s="9" t="str">
        <f>'Reporte Seguimiento'!G20</f>
        <v>Toda la vigencia</v>
      </c>
      <c r="E31" s="12" t="str">
        <f>'Reporte Seguimiento'!I20</f>
        <v>Publicar el Informe de Gestión Trimestral División de Recursos Financieros.</v>
      </c>
      <c r="F31" s="41" t="str">
        <f>'Reporte Seguimiento'!K20</f>
        <v>Número de Informes de Gestión Trimestral División de Recursos Financieros publicados</v>
      </c>
      <c r="G31" s="41" t="str">
        <f>'Reporte Seguimiento'!L20</f>
        <v>∑ Informes de Gestión Trimestral publicados</v>
      </c>
      <c r="H31" s="18">
        <f>'Reporte Seguimiento'!M20</f>
        <v>4</v>
      </c>
      <c r="I31" s="18" t="str">
        <f>'Reporte Seguimiento'!O20</f>
        <v>Unidad</v>
      </c>
      <c r="J31" s="18">
        <f>'Reporte Seguimiento'!X20</f>
        <v>1</v>
      </c>
      <c r="K31" s="20">
        <f>'Reporte Seguimiento'!Y20</f>
        <v>0.25</v>
      </c>
      <c r="L31" s="23">
        <f t="shared" si="6"/>
        <v>0.25</v>
      </c>
      <c r="M31" s="18">
        <f>'Reporte Seguimiento'!AH20</f>
        <v>2</v>
      </c>
      <c r="N31" s="20">
        <f>'Reporte Seguimiento'!AI20</f>
        <v>0.5</v>
      </c>
      <c r="O31" s="23">
        <f t="shared" si="0"/>
        <v>0.5</v>
      </c>
      <c r="P31" s="18">
        <f>'Reporte Seguimiento'!AR20</f>
        <v>3</v>
      </c>
      <c r="Q31" s="20">
        <f>'Reporte Seguimiento'!AS20</f>
        <v>0.75</v>
      </c>
      <c r="R31" s="23">
        <f t="shared" si="1"/>
        <v>0.75</v>
      </c>
      <c r="S31" s="63">
        <f>'Reporte Seguimiento'!BB20</f>
        <v>3</v>
      </c>
      <c r="T31" s="62">
        <f>'Reporte Seguimiento'!BC20</f>
        <v>1</v>
      </c>
      <c r="U31" s="52">
        <f>'Reporte Seguimiento'!BD20</f>
        <v>3</v>
      </c>
      <c r="V31" s="20">
        <f>'Reporte Seguimiento'!BE20</f>
        <v>0.75</v>
      </c>
      <c r="W31" s="23">
        <f t="shared" si="2"/>
        <v>0.75</v>
      </c>
      <c r="X31" s="18">
        <f t="shared" si="3"/>
        <v>1</v>
      </c>
      <c r="Y31" s="14"/>
      <c r="AA31" s="43">
        <f t="shared" si="4"/>
        <v>9</v>
      </c>
      <c r="AB31" s="44">
        <f t="shared" si="5"/>
        <v>0.75</v>
      </c>
      <c r="AC31" s="44">
        <f>IF($E$4="Trimestre I",AVERAGE($O$23:$O$39),IF($E$4="Trimestre II",AVERAGE($R$23:R$39),IF($E$4="Trimestre III",AVERAGE($W$23:$W$39),IF($E$4="Trimestre IV",AVERAGE($L$23:$L$39),0))))</f>
        <v>0.78966294678494675</v>
      </c>
    </row>
    <row r="32" spans="2:29" ht="102">
      <c r="B32" s="10">
        <f>'Reporte Seguimiento'!E21</f>
        <v>10</v>
      </c>
      <c r="C32" s="17">
        <f>'Reporte Seguimiento'!F21</f>
        <v>0.03</v>
      </c>
      <c r="D32" s="9" t="str">
        <f>'Reporte Seguimiento'!G21</f>
        <v>Toda la vigencia</v>
      </c>
      <c r="E32" s="12" t="str">
        <f>'Reporte Seguimiento'!I21</f>
        <v>Asistir a reuniones, comités, mesas de trabajo, entre otras, cuyo objetivo sea dirigir, coordinar, supervisar, evaluar, planear y hacer seguimiento a las actividades presupuestales, contables y tesorales para el manejo adecuado y oportuno de los recursos financieros de la Universidad.</v>
      </c>
      <c r="F32" s="41" t="str">
        <f>'Reporte Seguimiento'!K21</f>
        <v>Registro de reuniones, comités, mesas de trabajo entre otras asistidas por la División de Recursos Financieros</v>
      </c>
      <c r="G32" s="41" t="str">
        <f>'Reporte Seguimiento'!L21</f>
        <v>(sesiones asistidas/ sesiones convocadas)*100</v>
      </c>
      <c r="H32" s="52">
        <f>'Reporte Seguimiento'!M21</f>
        <v>1</v>
      </c>
      <c r="I32" s="18" t="str">
        <f>'Reporte Seguimiento'!O21</f>
        <v>Porcentaje</v>
      </c>
      <c r="J32" s="52">
        <f>'Reporte Seguimiento'!X21</f>
        <v>1</v>
      </c>
      <c r="K32" s="20">
        <f>'Reporte Seguimiento'!Y21</f>
        <v>1</v>
      </c>
      <c r="L32" s="23">
        <f t="shared" si="6"/>
        <v>1</v>
      </c>
      <c r="M32" s="52">
        <f>'Reporte Seguimiento'!AH21</f>
        <v>1</v>
      </c>
      <c r="N32" s="20">
        <f>'Reporte Seguimiento'!AI21</f>
        <v>1</v>
      </c>
      <c r="O32" s="23">
        <f t="shared" si="0"/>
        <v>1</v>
      </c>
      <c r="P32" s="52">
        <f>'Reporte Seguimiento'!AR21</f>
        <v>1</v>
      </c>
      <c r="Q32" s="20">
        <f>'Reporte Seguimiento'!AS21</f>
        <v>1</v>
      </c>
      <c r="R32" s="23">
        <f t="shared" si="1"/>
        <v>1</v>
      </c>
      <c r="S32" s="63">
        <f>'Reporte Seguimiento'!BB21</f>
        <v>23</v>
      </c>
      <c r="T32" s="62">
        <f>'Reporte Seguimiento'!BC21</f>
        <v>23</v>
      </c>
      <c r="U32" s="52">
        <f>'Reporte Seguimiento'!BD21</f>
        <v>1</v>
      </c>
      <c r="V32" s="20">
        <f>'Reporte Seguimiento'!BE21</f>
        <v>1</v>
      </c>
      <c r="W32" s="23">
        <f t="shared" si="2"/>
        <v>1</v>
      </c>
      <c r="X32" s="52">
        <f t="shared" si="3"/>
        <v>0</v>
      </c>
      <c r="Y32" s="14"/>
      <c r="AA32" s="43">
        <f t="shared" si="4"/>
        <v>10</v>
      </c>
      <c r="AB32" s="44">
        <f t="shared" si="5"/>
        <v>1</v>
      </c>
      <c r="AC32" s="44">
        <f>IF($E$4="Trimestre I",AVERAGE($O$23:$O$39),IF($E$4="Trimestre II",AVERAGE($R$23:R$39),IF($E$4="Trimestre III",AVERAGE($W$23:$W$39),IF($E$4="Trimestre IV",AVERAGE($L$23:$L$39),0))))</f>
        <v>0.78966294678494675</v>
      </c>
    </row>
    <row r="33" spans="2:29" ht="89.25">
      <c r="B33" s="10">
        <f>'Reporte Seguimiento'!E22</f>
        <v>11</v>
      </c>
      <c r="C33" s="17">
        <f>'Reporte Seguimiento'!F22</f>
        <v>0.03</v>
      </c>
      <c r="D33" s="9" t="str">
        <f>'Reporte Seguimiento'!G22</f>
        <v>Toda la vigencia</v>
      </c>
      <c r="E33" s="12" t="str">
        <f>'Reporte Seguimiento'!I22</f>
        <v>Realizar  Seguimiento al Beneficio Institucional del IDEXUD dando cumplimiento a lo estipulado en el Acuerdo 04 de 2013 artículo 9.</v>
      </c>
      <c r="F33" s="41" t="str">
        <f>'Reporte Seguimiento'!K22</f>
        <v>Número de reuniones de seguimiento trimestral al Beneficio Institucional del IDEXUD realizadas</v>
      </c>
      <c r="G33" s="41" t="str">
        <f>'Reporte Seguimiento'!L22</f>
        <v>∑ de reuniones realizadas</v>
      </c>
      <c r="H33" s="18">
        <f>'Reporte Seguimiento'!M22</f>
        <v>4</v>
      </c>
      <c r="I33" s="18" t="str">
        <f>'Reporte Seguimiento'!O22</f>
        <v>Unidad</v>
      </c>
      <c r="J33" s="18">
        <f>'Reporte Seguimiento'!X22</f>
        <v>1</v>
      </c>
      <c r="K33" s="20">
        <f>'Reporte Seguimiento'!Y22</f>
        <v>0.25</v>
      </c>
      <c r="L33" s="23">
        <f t="shared" si="6"/>
        <v>0.25</v>
      </c>
      <c r="M33" s="18">
        <f>'Reporte Seguimiento'!AH22</f>
        <v>2</v>
      </c>
      <c r="N33" s="20">
        <f>'Reporte Seguimiento'!AI22</f>
        <v>0.5</v>
      </c>
      <c r="O33" s="23">
        <f t="shared" si="0"/>
        <v>0.5</v>
      </c>
      <c r="P33" s="18">
        <f>'Reporte Seguimiento'!AR22</f>
        <v>3</v>
      </c>
      <c r="Q33" s="20">
        <f>'Reporte Seguimiento'!AS22</f>
        <v>0.75</v>
      </c>
      <c r="R33" s="23">
        <f t="shared" si="1"/>
        <v>0.75</v>
      </c>
      <c r="S33" s="63">
        <f>'Reporte Seguimiento'!BB22</f>
        <v>5</v>
      </c>
      <c r="T33" s="62">
        <f>'Reporte Seguimiento'!BC22</f>
        <v>1</v>
      </c>
      <c r="U33" s="52">
        <f>'Reporte Seguimiento'!BD22</f>
        <v>5</v>
      </c>
      <c r="V33" s="20">
        <f>'Reporte Seguimiento'!BE22</f>
        <v>1.25</v>
      </c>
      <c r="W33" s="23">
        <f t="shared" si="2"/>
        <v>1</v>
      </c>
      <c r="X33" s="18">
        <f t="shared" si="3"/>
        <v>0</v>
      </c>
      <c r="Y33" s="14"/>
      <c r="AA33" s="43">
        <f t="shared" si="4"/>
        <v>11</v>
      </c>
      <c r="AB33" s="44">
        <f t="shared" si="5"/>
        <v>1</v>
      </c>
      <c r="AC33" s="44">
        <f>IF($E$4="Trimestre I",AVERAGE($O$23:$O$39),IF($E$4="Trimestre II",AVERAGE($R$23:R$39),IF($E$4="Trimestre III",AVERAGE($W$23:$W$39),IF($E$4="Trimestre IV",AVERAGE($L$23:$L$39),0))))</f>
        <v>0.78966294678494675</v>
      </c>
    </row>
    <row r="34" spans="2:29" ht="38.25" customHeight="1">
      <c r="B34" s="314">
        <f>'Reporte Seguimiento'!E23</f>
        <v>12</v>
      </c>
      <c r="C34" s="398">
        <f>'Reporte Seguimiento'!F23</f>
        <v>0.03</v>
      </c>
      <c r="D34" s="310" t="str">
        <f>'Reporte Seguimiento'!G23</f>
        <v>Toda la vigencia</v>
      </c>
      <c r="E34" s="335" t="str">
        <f>'Reporte Seguimiento'!I23</f>
        <v>Gestionar solicitudes de Préstamos Ordinarios de los administrativos y pensionados.</v>
      </c>
      <c r="F34" s="41" t="str">
        <f>'Reporte Seguimiento'!K23</f>
        <v>Solicitudes de Préstamos Ordinarios de los administrativos y pensionados tramitadas</v>
      </c>
      <c r="G34" s="41" t="str">
        <f>'Reporte Seguimiento'!L23</f>
        <v xml:space="preserve">(Número de solicitudes de Préstamos Ordinarios tramitadas / Número de Préstamos Ordinarios recibidas) * 100% </v>
      </c>
      <c r="H34" s="52">
        <f>'Reporte Seguimiento'!M23</f>
        <v>1</v>
      </c>
      <c r="I34" s="18" t="str">
        <f>'Reporte Seguimiento'!O23</f>
        <v>Porcentaje</v>
      </c>
      <c r="J34" s="52">
        <f>'Reporte Seguimiento'!X23</f>
        <v>1</v>
      </c>
      <c r="K34" s="20">
        <f>'Reporte Seguimiento'!Y23</f>
        <v>1</v>
      </c>
      <c r="L34" s="400">
        <f>+AVERAGE(K34:K35)</f>
        <v>1</v>
      </c>
      <c r="M34" s="52">
        <f>'Reporte Seguimiento'!AH23</f>
        <v>1</v>
      </c>
      <c r="N34" s="20">
        <f>'Reporte Seguimiento'!AI23</f>
        <v>1</v>
      </c>
      <c r="O34" s="400">
        <f>+AVERAGE(N34:N35)</f>
        <v>1</v>
      </c>
      <c r="P34" s="52">
        <f>'Reporte Seguimiento'!AR23</f>
        <v>1</v>
      </c>
      <c r="Q34" s="20">
        <f>'Reporte Seguimiento'!AS23</f>
        <v>1</v>
      </c>
      <c r="R34" s="400">
        <f>+AVERAGE(Q34:Q35)</f>
        <v>1</v>
      </c>
      <c r="S34" s="63">
        <f>'Reporte Seguimiento'!BB23</f>
        <v>20</v>
      </c>
      <c r="T34" s="62">
        <f>'Reporte Seguimiento'!BC23</f>
        <v>20</v>
      </c>
      <c r="U34" s="52">
        <f>'Reporte Seguimiento'!BD23</f>
        <v>1</v>
      </c>
      <c r="V34" s="20">
        <f>'Reporte Seguimiento'!BE23</f>
        <v>1</v>
      </c>
      <c r="W34" s="400">
        <f>+AVERAGE(V34:V35)</f>
        <v>1</v>
      </c>
      <c r="X34" s="52">
        <f t="shared" si="3"/>
        <v>0</v>
      </c>
      <c r="Y34" s="14"/>
      <c r="AA34" s="43">
        <f t="shared" si="4"/>
        <v>12</v>
      </c>
      <c r="AB34" s="44">
        <f t="shared" si="5"/>
        <v>1</v>
      </c>
      <c r="AC34" s="44">
        <f>IF($E$4="Trimestre I",AVERAGE($O$23:$O$39),IF($E$4="Trimestre II",AVERAGE($R$23:R$39),IF($E$4="Trimestre III",AVERAGE($W$23:$W$39),IF($E$4="Trimestre IV",AVERAGE($L$23:$L$39),0))))</f>
        <v>0.78966294678494675</v>
      </c>
    </row>
    <row r="35" spans="2:29" ht="38.25" customHeight="1">
      <c r="B35" s="342"/>
      <c r="C35" s="399"/>
      <c r="D35" s="346"/>
      <c r="E35" s="348"/>
      <c r="F35" s="41" t="str">
        <f>'Reporte Seguimiento'!K24</f>
        <v>Solicitudes de autorizaciones de Libranzas tramitadas</v>
      </c>
      <c r="G35" s="41" t="str">
        <f>'Reporte Seguimiento'!L24</f>
        <v xml:space="preserve">(Número de solicitudes de autorizaciones de Libranzas tramitadas / Número de autorizaciones de Libranzas recibidas) * 100% </v>
      </c>
      <c r="H35" s="52">
        <f>'Reporte Seguimiento'!M24</f>
        <v>1</v>
      </c>
      <c r="I35" s="18" t="str">
        <f>'Reporte Seguimiento'!O24</f>
        <v>Porcentaje</v>
      </c>
      <c r="J35" s="52">
        <f>'Reporte Seguimiento'!X24</f>
        <v>1</v>
      </c>
      <c r="K35" s="20">
        <f>'Reporte Seguimiento'!Y24</f>
        <v>1</v>
      </c>
      <c r="L35" s="401"/>
      <c r="M35" s="52">
        <f>'Reporte Seguimiento'!AH24</f>
        <v>1</v>
      </c>
      <c r="N35" s="20">
        <f>'Reporte Seguimiento'!AI24</f>
        <v>1</v>
      </c>
      <c r="O35" s="401"/>
      <c r="P35" s="52">
        <f>'Reporte Seguimiento'!AR24</f>
        <v>1</v>
      </c>
      <c r="Q35" s="20">
        <f>'Reporte Seguimiento'!AS24</f>
        <v>1</v>
      </c>
      <c r="R35" s="401"/>
      <c r="S35" s="63">
        <f>'Reporte Seguimiento'!BB24</f>
        <v>11</v>
      </c>
      <c r="T35" s="62">
        <f>'Reporte Seguimiento'!BC24</f>
        <v>11</v>
      </c>
      <c r="U35" s="52">
        <f>'Reporte Seguimiento'!BD24</f>
        <v>1</v>
      </c>
      <c r="V35" s="20">
        <f>'Reporte Seguimiento'!BE24</f>
        <v>1</v>
      </c>
      <c r="W35" s="401"/>
      <c r="X35" s="52">
        <f t="shared" si="3"/>
        <v>0</v>
      </c>
      <c r="Y35" s="14"/>
      <c r="AA35" s="43">
        <f>B36</f>
        <v>13</v>
      </c>
      <c r="AB35" s="44">
        <f>IF($E$4="Trimestre I",L36,IF($E$4="Trimestre II",O36,IF($E$4="Trimestre III",R36,IF($E$4="Trimestre IV",W36,0))))</f>
        <v>1</v>
      </c>
      <c r="AC35" s="44">
        <f>IF($E$4="Trimestre I",AVERAGE($O$23:$O$39),IF($E$4="Trimestre II",AVERAGE($R$23:R$39),IF($E$4="Trimestre III",AVERAGE($W$23:$W$39),IF($E$4="Trimestre IV",AVERAGE($L$23:$L$39),0))))</f>
        <v>0.78966294678494675</v>
      </c>
    </row>
    <row r="36" spans="2:29" ht="51">
      <c r="B36" s="314">
        <f>'Reporte Seguimiento'!E25</f>
        <v>13</v>
      </c>
      <c r="C36" s="398">
        <f>'Reporte Seguimiento'!F25</f>
        <v>0.03</v>
      </c>
      <c r="D36" s="310" t="str">
        <f>'Reporte Seguimiento'!G25</f>
        <v>Toda la vigencia</v>
      </c>
      <c r="E36" s="335" t="str">
        <f>'Reporte Seguimiento'!I25</f>
        <v>Revisar las Ejecuciones Presupuestales, estados financieros y boletines de cierre de mes generados de cada uno de las secciones que hacen parte de la División de Recursos Financieros.</v>
      </c>
      <c r="F36" s="41" t="str">
        <f>'Reporte Seguimiento'!K25</f>
        <v>Estados financieros revisados aleatoriamente en el trimestre</v>
      </c>
      <c r="G36" s="41" t="str">
        <f>'Reporte Seguimiento'!L25</f>
        <v xml:space="preserve">∑ Estados financieros revisados </v>
      </c>
      <c r="H36" s="18">
        <f>'Reporte Seguimiento'!M25</f>
        <v>4</v>
      </c>
      <c r="I36" s="18" t="str">
        <f>'Reporte Seguimiento'!O25</f>
        <v>Unidad</v>
      </c>
      <c r="J36" s="18">
        <f>'Reporte Seguimiento'!X25</f>
        <v>1</v>
      </c>
      <c r="K36" s="20">
        <f>'Reporte Seguimiento'!Y25</f>
        <v>0.25</v>
      </c>
      <c r="L36" s="400">
        <f>+AVERAGE(K36:K37)</f>
        <v>0.25</v>
      </c>
      <c r="M36" s="18">
        <f>'Reporte Seguimiento'!AH25</f>
        <v>2</v>
      </c>
      <c r="N36" s="20">
        <f>'Reporte Seguimiento'!AI25</f>
        <v>0.5</v>
      </c>
      <c r="O36" s="400">
        <f>+AVERAGE(N36:N37)</f>
        <v>0.5</v>
      </c>
      <c r="P36" s="18">
        <f>'Reporte Seguimiento'!AR25</f>
        <v>3</v>
      </c>
      <c r="Q36" s="20">
        <f>'Reporte Seguimiento'!AS25</f>
        <v>0.75</v>
      </c>
      <c r="R36" s="400">
        <f>+AVERAGE(Q36:Q37)</f>
        <v>0.75</v>
      </c>
      <c r="S36" s="63">
        <f>'Reporte Seguimiento'!BB25</f>
        <v>4</v>
      </c>
      <c r="T36" s="62">
        <f>'Reporte Seguimiento'!BC25</f>
        <v>1</v>
      </c>
      <c r="U36" s="52">
        <f>'Reporte Seguimiento'!BD25</f>
        <v>4</v>
      </c>
      <c r="V36" s="20">
        <f>'Reporte Seguimiento'!BE25</f>
        <v>1</v>
      </c>
      <c r="W36" s="400">
        <f>+AVERAGE(V36:V37)</f>
        <v>1</v>
      </c>
      <c r="X36" s="18">
        <f t="shared" si="3"/>
        <v>0</v>
      </c>
      <c r="Y36" s="14"/>
      <c r="AA36" s="43">
        <f t="shared" ref="AA36:AA53" si="7">B38</f>
        <v>14</v>
      </c>
      <c r="AB36" s="44">
        <f t="shared" ref="AB36:AB53" si="8">IF($E$4="Trimestre I",L38,IF($E$4="Trimestre II",O38,IF($E$4="Trimestre III",R38,IF($E$4="Trimestre IV",W38,0))))</f>
        <v>1</v>
      </c>
      <c r="AC36" s="44">
        <f>IF($E$4="Trimestre I",AVERAGE($O$23:$O$39),IF($E$4="Trimestre II",AVERAGE($R$23:R$39),IF($E$4="Trimestre III",AVERAGE($W$23:$W$39),IF($E$4="Trimestre IV",AVERAGE($L$23:$L$39),0))))</f>
        <v>0.78966294678494675</v>
      </c>
    </row>
    <row r="37" spans="2:29" ht="38.25" customHeight="1">
      <c r="B37" s="342"/>
      <c r="C37" s="399"/>
      <c r="D37" s="346"/>
      <c r="E37" s="348"/>
      <c r="F37" s="41" t="str">
        <f>'Reporte Seguimiento'!K26</f>
        <v xml:space="preserve">Boletines  revisados en el mes </v>
      </c>
      <c r="G37" s="41" t="str">
        <f>'Reporte Seguimiento'!L26</f>
        <v xml:space="preserve">∑ Boletines revisados </v>
      </c>
      <c r="H37" s="18">
        <f>'Reporte Seguimiento'!M26</f>
        <v>12</v>
      </c>
      <c r="I37" s="18" t="str">
        <f>'Reporte Seguimiento'!O26</f>
        <v>Unidad</v>
      </c>
      <c r="J37" s="18">
        <f>'Reporte Seguimiento'!X26</f>
        <v>3</v>
      </c>
      <c r="K37" s="20">
        <f>'Reporte Seguimiento'!Y26</f>
        <v>0.25</v>
      </c>
      <c r="L37" s="401"/>
      <c r="M37" s="18">
        <f>'Reporte Seguimiento'!AH26</f>
        <v>6</v>
      </c>
      <c r="N37" s="20">
        <f>'Reporte Seguimiento'!AI26</f>
        <v>0.5</v>
      </c>
      <c r="O37" s="401"/>
      <c r="P37" s="18">
        <f>'Reporte Seguimiento'!AR26</f>
        <v>9</v>
      </c>
      <c r="Q37" s="20">
        <f>'Reporte Seguimiento'!AS26</f>
        <v>0.75</v>
      </c>
      <c r="R37" s="401"/>
      <c r="S37" s="63">
        <f>'Reporte Seguimiento'!BB26</f>
        <v>12</v>
      </c>
      <c r="T37" s="62">
        <f>'Reporte Seguimiento'!BC26</f>
        <v>1</v>
      </c>
      <c r="U37" s="52">
        <f>'Reporte Seguimiento'!BD26</f>
        <v>12</v>
      </c>
      <c r="V37" s="20">
        <f>'Reporte Seguimiento'!BE26</f>
        <v>1</v>
      </c>
      <c r="W37" s="401"/>
      <c r="X37" s="18">
        <f t="shared" si="3"/>
        <v>0</v>
      </c>
      <c r="Y37" s="14"/>
      <c r="AA37" s="43">
        <f t="shared" si="7"/>
        <v>15</v>
      </c>
      <c r="AB37" s="44">
        <f t="shared" si="8"/>
        <v>0.1428050517867552</v>
      </c>
      <c r="AC37" s="44">
        <f>IF($E$4="Trimestre I",AVERAGE($O$23:$O$39),IF($E$4="Trimestre II",AVERAGE($R$23:R$39),IF($E$4="Trimestre III",AVERAGE($W$23:$W$39),IF($E$4="Trimestre IV",AVERAGE($L$23:$L$39),0))))</f>
        <v>0.78966294678494675</v>
      </c>
    </row>
    <row r="38" spans="2:29" ht="51" customHeight="1">
      <c r="B38" s="10">
        <f>'Reporte Seguimiento'!E27</f>
        <v>14</v>
      </c>
      <c r="C38" s="17">
        <f>'Reporte Seguimiento'!F27</f>
        <v>0.03</v>
      </c>
      <c r="D38" s="9" t="str">
        <f>'Reporte Seguimiento'!G27</f>
        <v>Toda la vigencia</v>
      </c>
      <c r="E38" s="12" t="str">
        <f>'Reporte Seguimiento'!I27</f>
        <v>Atender, emitir respuestas, dar seguimiento y apoyar en los requerimientos de los diferentes Entes de Control  y PQRS y demás usuarios internos y externos que involucren información de la División de Recursos Financieros.</v>
      </c>
      <c r="F38" s="41" t="str">
        <f>'Reporte Seguimiento'!K27</f>
        <v>Registro de atención a Entes de control y PQRS</v>
      </c>
      <c r="G38" s="41" t="str">
        <f>'Reporte Seguimiento'!L27</f>
        <v>(# de requerimientos atendidos/# de requerimientos recibidos)*100</v>
      </c>
      <c r="H38" s="52">
        <f>'Reporte Seguimiento'!M27</f>
        <v>1</v>
      </c>
      <c r="I38" s="18" t="str">
        <f>'Reporte Seguimiento'!O27</f>
        <v>Porcentaje</v>
      </c>
      <c r="J38" s="52">
        <f>'Reporte Seguimiento'!X27</f>
        <v>1</v>
      </c>
      <c r="K38" s="20">
        <f>'Reporte Seguimiento'!Y27</f>
        <v>1</v>
      </c>
      <c r="L38" s="23">
        <f t="shared" si="6"/>
        <v>1</v>
      </c>
      <c r="M38" s="52">
        <f>'Reporte Seguimiento'!AH27</f>
        <v>1</v>
      </c>
      <c r="N38" s="20">
        <f>'Reporte Seguimiento'!AI27</f>
        <v>1</v>
      </c>
      <c r="O38" s="23">
        <f t="shared" si="0"/>
        <v>1</v>
      </c>
      <c r="P38" s="52">
        <f>'Reporte Seguimiento'!AR27</f>
        <v>1</v>
      </c>
      <c r="Q38" s="20">
        <f>'Reporte Seguimiento'!AS27</f>
        <v>1</v>
      </c>
      <c r="R38" s="23">
        <f t="shared" si="1"/>
        <v>1</v>
      </c>
      <c r="S38" s="63">
        <f>'Reporte Seguimiento'!BB27</f>
        <v>3117</v>
      </c>
      <c r="T38" s="62">
        <f>'Reporte Seguimiento'!BC27</f>
        <v>3117</v>
      </c>
      <c r="U38" s="52">
        <f>'Reporte Seguimiento'!BD27</f>
        <v>1</v>
      </c>
      <c r="V38" s="20">
        <f>'Reporte Seguimiento'!BE27</f>
        <v>1</v>
      </c>
      <c r="W38" s="23">
        <f t="shared" si="2"/>
        <v>1</v>
      </c>
      <c r="X38" s="52">
        <f t="shared" si="3"/>
        <v>0</v>
      </c>
      <c r="Y38" s="14"/>
      <c r="AA38" s="43">
        <f t="shared" si="7"/>
        <v>16</v>
      </c>
      <c r="AB38" s="44">
        <f t="shared" si="8"/>
        <v>0.71810342807668193</v>
      </c>
      <c r="AC38" s="44">
        <f>IF($E$4="Trimestre I",AVERAGE($O$23:$O$39),IF($E$4="Trimestre II",AVERAGE($R$23:R$39),IF($E$4="Trimestre III",AVERAGE($W$23:$W$39),IF($E$4="Trimestre IV",AVERAGE($L$23:$L$39),0))))</f>
        <v>0.78966294678494675</v>
      </c>
    </row>
    <row r="39" spans="2:29" ht="63.75">
      <c r="B39" s="10">
        <f>'Reporte Seguimiento'!E28</f>
        <v>15</v>
      </c>
      <c r="C39" s="17">
        <f>'Reporte Seguimiento'!F28</f>
        <v>0.03</v>
      </c>
      <c r="D39" s="9" t="str">
        <f>'Reporte Seguimiento'!G28</f>
        <v>Toda la vigencia</v>
      </c>
      <c r="E39" s="12" t="str">
        <f>'Reporte Seguimiento'!I28</f>
        <v>Ejecutar el Plan Anual de Caja de la Secretaría Distrital de Hacienda.</v>
      </c>
      <c r="F39" s="41" t="str">
        <f>'Reporte Seguimiento'!K28</f>
        <v>Ejecución PAC</v>
      </c>
      <c r="G39" s="41" t="str">
        <f>'Reporte Seguimiento'!L28</f>
        <v>(Recursos ejecutados del Plan Anual de Caja / Recursos proyectados en el Plan Anual de Caja) * 100</v>
      </c>
      <c r="H39" s="52">
        <f>'Reporte Seguimiento'!M28</f>
        <v>1</v>
      </c>
      <c r="I39" s="18" t="str">
        <f>'Reporte Seguimiento'!O28</f>
        <v>Porcentaje</v>
      </c>
      <c r="J39" s="52">
        <f>'Reporte Seguimiento'!X28</f>
        <v>0.10558816132715518</v>
      </c>
      <c r="K39" s="20">
        <f>'Reporte Seguimiento'!Y28</f>
        <v>0.10558816132715518</v>
      </c>
      <c r="L39" s="23">
        <f t="shared" si="6"/>
        <v>0.10558816132715518</v>
      </c>
      <c r="M39" s="52">
        <f>'Reporte Seguimiento'!AH28</f>
        <v>0.12127579037221298</v>
      </c>
      <c r="N39" s="20">
        <f>'Reporte Seguimiento'!AI28</f>
        <v>0.12127579037221298</v>
      </c>
      <c r="O39" s="23">
        <f t="shared" si="0"/>
        <v>0.12127579037221298</v>
      </c>
      <c r="P39" s="52">
        <f>'Reporte Seguimiento'!AR28</f>
        <v>0.1428050517867552</v>
      </c>
      <c r="Q39" s="20">
        <f>'Reporte Seguimiento'!AS28</f>
        <v>0.1428050517867552</v>
      </c>
      <c r="R39" s="23">
        <f t="shared" si="1"/>
        <v>0.1428050517867552</v>
      </c>
      <c r="S39" s="63">
        <f>'Reporte Seguimiento'!BB28</f>
        <v>123455174660</v>
      </c>
      <c r="T39" s="62">
        <f>'Reporte Seguimiento'!BC28</f>
        <v>864501452262</v>
      </c>
      <c r="U39" s="52">
        <f>'Reporte Seguimiento'!BD28</f>
        <v>0.1428050517867552</v>
      </c>
      <c r="V39" s="20">
        <f>'Reporte Seguimiento'!BE28</f>
        <v>0.1428050517867552</v>
      </c>
      <c r="W39" s="23">
        <f t="shared" si="2"/>
        <v>0.1428050517867552</v>
      </c>
      <c r="X39" s="52">
        <f t="shared" si="3"/>
        <v>0.85719494821324482</v>
      </c>
      <c r="Y39" s="14"/>
      <c r="AA39" s="43">
        <f t="shared" si="7"/>
        <v>17</v>
      </c>
      <c r="AB39" s="44">
        <f t="shared" si="8"/>
        <v>0.63297872340425532</v>
      </c>
      <c r="AC39" s="44">
        <f>IF($E$4="Trimestre I",AVERAGE($O$23:$O$39),IF($E$4="Trimestre II",AVERAGE($R$23:R$39),IF($E$4="Trimestre III",AVERAGE($W$23:$W$39),IF($E$4="Trimestre IV",AVERAGE($L$23:$L$39),0))))</f>
        <v>0.78966294678494675</v>
      </c>
    </row>
    <row r="40" spans="2:29" ht="51">
      <c r="B40" s="10">
        <f>'Reporte Seguimiento'!E29</f>
        <v>16</v>
      </c>
      <c r="C40" s="17">
        <f>'Reporte Seguimiento'!F29</f>
        <v>0.03</v>
      </c>
      <c r="D40" s="9" t="str">
        <f>'Reporte Seguimiento'!G29</f>
        <v>Toda la vigencia</v>
      </c>
      <c r="E40" s="12" t="str">
        <f>'Reporte Seguimiento'!I29</f>
        <v>Girar los compromisos con cargo a recursos de Reservas Presupuestales.</v>
      </c>
      <c r="F40" s="41" t="str">
        <f>'Reporte Seguimiento'!K29</f>
        <v>Reservas pagadas</v>
      </c>
      <c r="G40" s="41" t="str">
        <f>'Reporte Seguimiento'!L29</f>
        <v>(Valor Total de reservas pagadas / Valor Total de reservas constituidas) * 100</v>
      </c>
      <c r="H40" s="52">
        <f>'Reporte Seguimiento'!M29</f>
        <v>1</v>
      </c>
      <c r="I40" s="18" t="str">
        <f>'Reporte Seguimiento'!O29</f>
        <v>Porcentaje</v>
      </c>
      <c r="J40" s="52">
        <f>'Reporte Seguimiento'!X29</f>
        <v>0.15117574482087365</v>
      </c>
      <c r="K40" s="20">
        <f>'Reporte Seguimiento'!Y29</f>
        <v>0.15117574482087365</v>
      </c>
      <c r="L40" s="23">
        <f t="shared" si="6"/>
        <v>0.15117574482087365</v>
      </c>
      <c r="M40" s="52">
        <f>'Reporte Seguimiento'!AH29</f>
        <v>0.2299148393160787</v>
      </c>
      <c r="N40" s="20">
        <f>'Reporte Seguimiento'!AI29</f>
        <v>0.2299148393160787</v>
      </c>
      <c r="O40" s="23">
        <f t="shared" si="0"/>
        <v>0.2299148393160787</v>
      </c>
      <c r="P40" s="52">
        <f>'Reporte Seguimiento'!AR29</f>
        <v>0.71810342807668193</v>
      </c>
      <c r="Q40" s="20">
        <f>'Reporte Seguimiento'!AS29</f>
        <v>0.71810342807668193</v>
      </c>
      <c r="R40" s="23">
        <f t="shared" si="1"/>
        <v>0.71810342807668193</v>
      </c>
      <c r="S40" s="63">
        <f>'Reporte Seguimiento'!BB29</f>
        <v>66995406819</v>
      </c>
      <c r="T40" s="62">
        <f>'Reporte Seguimiento'!BC29</f>
        <v>93294926886</v>
      </c>
      <c r="U40" s="52">
        <f>'Reporte Seguimiento'!BD29</f>
        <v>0.71810342807668193</v>
      </c>
      <c r="V40" s="20">
        <f>'Reporte Seguimiento'!BE29</f>
        <v>0.71810342807668193</v>
      </c>
      <c r="W40" s="23">
        <f t="shared" si="2"/>
        <v>0.71810342807668193</v>
      </c>
      <c r="X40" s="52">
        <f t="shared" si="3"/>
        <v>0.28189657192331807</v>
      </c>
      <c r="Y40" s="14"/>
      <c r="AA40" s="43">
        <f t="shared" si="7"/>
        <v>18</v>
      </c>
      <c r="AB40" s="44">
        <f t="shared" si="8"/>
        <v>1</v>
      </c>
      <c r="AC40" s="44">
        <f>IF($E$4="Trimestre I",AVERAGE($O$23:$O$39),IF($E$4="Trimestre II",AVERAGE($R$23:R$39),IF($E$4="Trimestre III",AVERAGE($W$23:$W$39),IF($E$4="Trimestre IV",AVERAGE($L$23:$L$39),0))))</f>
        <v>0.78966294678494675</v>
      </c>
    </row>
    <row r="41" spans="2:29" ht="38.25">
      <c r="B41" s="10">
        <f>'Reporte Seguimiento'!E30</f>
        <v>17</v>
      </c>
      <c r="C41" s="17">
        <f>'Reporte Seguimiento'!F30</f>
        <v>0.03</v>
      </c>
      <c r="D41" s="9" t="str">
        <f>'Reporte Seguimiento'!G30</f>
        <v>Toda la vigencia</v>
      </c>
      <c r="E41" s="12" t="str">
        <f>'Reporte Seguimiento'!I30</f>
        <v>Depurar las cuentas contables para el proceso de sostenibilidad financiera.</v>
      </c>
      <c r="F41" s="41" t="str">
        <f>'Reporte Seguimiento'!K30</f>
        <v>Control diario ingresos y egresos</v>
      </c>
      <c r="G41" s="41" t="str">
        <f>'Reporte Seguimiento'!L30</f>
        <v>(Partidas depuradas / Partidas identificadas a depurar) * 100</v>
      </c>
      <c r="H41" s="52">
        <f>'Reporte Seguimiento'!M30</f>
        <v>1</v>
      </c>
      <c r="I41" s="18" t="str">
        <f>'Reporte Seguimiento'!O30</f>
        <v>Porcentaje</v>
      </c>
      <c r="J41" s="52">
        <f>'Reporte Seguimiento'!X30</f>
        <v>0.58730158730158732</v>
      </c>
      <c r="K41" s="20">
        <f>'Reporte Seguimiento'!Y30</f>
        <v>0.58730158730158732</v>
      </c>
      <c r="L41" s="23">
        <f t="shared" si="6"/>
        <v>0.58730158730158732</v>
      </c>
      <c r="M41" s="52">
        <f>'Reporte Seguimiento'!AH30</f>
        <v>0.56050955414012738</v>
      </c>
      <c r="N41" s="20">
        <f>'Reporte Seguimiento'!AI30</f>
        <v>0.56050955414012738</v>
      </c>
      <c r="O41" s="23">
        <f t="shared" si="0"/>
        <v>0.56050955414012738</v>
      </c>
      <c r="P41" s="52">
        <f>'Reporte Seguimiento'!AR30</f>
        <v>0.63297872340425532</v>
      </c>
      <c r="Q41" s="20">
        <f>'Reporte Seguimiento'!AS30</f>
        <v>0.63297872340425532</v>
      </c>
      <c r="R41" s="23">
        <f t="shared" si="1"/>
        <v>0.63297872340425532</v>
      </c>
      <c r="S41" s="63">
        <f>'Reporte Seguimiento'!BB30</f>
        <v>119</v>
      </c>
      <c r="T41" s="62">
        <f>'Reporte Seguimiento'!BC30</f>
        <v>188</v>
      </c>
      <c r="U41" s="52">
        <f>'Reporte Seguimiento'!BD30</f>
        <v>0.63297872340425532</v>
      </c>
      <c r="V41" s="20">
        <f>'Reporte Seguimiento'!BE30</f>
        <v>0.63297872340425532</v>
      </c>
      <c r="W41" s="23">
        <f t="shared" si="2"/>
        <v>0.63297872340425532</v>
      </c>
      <c r="X41" s="52">
        <f t="shared" si="3"/>
        <v>0.36702127659574468</v>
      </c>
      <c r="Y41" s="14"/>
      <c r="AA41" s="43">
        <f t="shared" si="7"/>
        <v>19</v>
      </c>
      <c r="AB41" s="44">
        <f t="shared" si="8"/>
        <v>0.89489355193036435</v>
      </c>
      <c r="AC41" s="44">
        <f>IF($E$4="Trimestre I",AVERAGE($O$23:$O$39),IF($E$4="Trimestre II",AVERAGE($R$23:R$39),IF($E$4="Trimestre III",AVERAGE($W$23:$W$39),IF($E$4="Trimestre IV",AVERAGE($L$23:$L$39),0))))</f>
        <v>0.78966294678494675</v>
      </c>
    </row>
    <row r="42" spans="2:29" ht="78" customHeight="1">
      <c r="B42" s="10">
        <f>'Reporte Seguimiento'!E31</f>
        <v>18</v>
      </c>
      <c r="C42" s="17">
        <f>'Reporte Seguimiento'!F31</f>
        <v>0.03</v>
      </c>
      <c r="D42" s="9" t="str">
        <f>'Reporte Seguimiento'!G31</f>
        <v>Toda la vigencia</v>
      </c>
      <c r="E42" s="12" t="str">
        <f>'Reporte Seguimiento'!I31</f>
        <v>Pagar veraz y oportunamente los compromisos de la vigencia adquiridos por parte de la Universidad tanto internos como externos.</v>
      </c>
      <c r="F42" s="41" t="str">
        <f>'Reporte Seguimiento'!K31</f>
        <v>Giros</v>
      </c>
      <c r="G42" s="41" t="str">
        <f>'Reporte Seguimiento'!L31</f>
        <v>(Número de obligaciones radicadas ( orden de pago)) / Número de obligaciones recibidas) * 100</v>
      </c>
      <c r="H42" s="52">
        <f>'Reporte Seguimiento'!M31</f>
        <v>1</v>
      </c>
      <c r="I42" s="18" t="str">
        <f>'Reporte Seguimiento'!O31</f>
        <v>Porcentaje</v>
      </c>
      <c r="J42" s="52">
        <f>'Reporte Seguimiento'!X31</f>
        <v>1</v>
      </c>
      <c r="K42" s="20">
        <f>'Reporte Seguimiento'!Y31</f>
        <v>1</v>
      </c>
      <c r="L42" s="23">
        <f t="shared" si="6"/>
        <v>1</v>
      </c>
      <c r="M42" s="52">
        <f>'Reporte Seguimiento'!AH31</f>
        <v>1</v>
      </c>
      <c r="N42" s="20">
        <f>'Reporte Seguimiento'!AI31</f>
        <v>1</v>
      </c>
      <c r="O42" s="23">
        <f t="shared" si="0"/>
        <v>1</v>
      </c>
      <c r="P42" s="52">
        <f>'Reporte Seguimiento'!AR31</f>
        <v>1</v>
      </c>
      <c r="Q42" s="20">
        <f>'Reporte Seguimiento'!AS31</f>
        <v>1</v>
      </c>
      <c r="R42" s="23">
        <f t="shared" si="1"/>
        <v>1</v>
      </c>
      <c r="S42" s="63">
        <f>'Reporte Seguimiento'!BB31</f>
        <v>24755</v>
      </c>
      <c r="T42" s="62">
        <f>'Reporte Seguimiento'!BC31</f>
        <v>24755</v>
      </c>
      <c r="U42" s="52">
        <f>'Reporte Seguimiento'!BD31</f>
        <v>1</v>
      </c>
      <c r="V42" s="20">
        <f>'Reporte Seguimiento'!BE31</f>
        <v>1</v>
      </c>
      <c r="W42" s="23">
        <f t="shared" si="2"/>
        <v>1</v>
      </c>
      <c r="X42" s="52">
        <f t="shared" si="3"/>
        <v>0</v>
      </c>
      <c r="Y42" s="14"/>
      <c r="AA42" s="43">
        <f t="shared" si="7"/>
        <v>20</v>
      </c>
      <c r="AB42" s="44">
        <f t="shared" si="8"/>
        <v>0</v>
      </c>
      <c r="AC42" s="44">
        <f>IF($E$4="Trimestre I",AVERAGE($O$23:$O$39),IF($E$4="Trimestre II",AVERAGE($R$23:R$39),IF($E$4="Trimestre III",AVERAGE($W$23:$W$39),IF($E$4="Trimestre IV",AVERAGE($L$23:$L$39),0))))</f>
        <v>0.78966294678494675</v>
      </c>
    </row>
    <row r="43" spans="2:29" ht="51" customHeight="1">
      <c r="B43" s="10">
        <f>'Reporte Seguimiento'!E32</f>
        <v>19</v>
      </c>
      <c r="C43" s="17">
        <f>'Reporte Seguimiento'!F32</f>
        <v>0.03</v>
      </c>
      <c r="D43" s="9" t="str">
        <f>'Reporte Seguimiento'!G32</f>
        <v>Toda la vigencia</v>
      </c>
      <c r="E43" s="12" t="str">
        <f>'Reporte Seguimiento'!I32</f>
        <v>Legalizar avances otorgados al personal de planta administrativo y/o docente de la Universidad.</v>
      </c>
      <c r="F43" s="41" t="str">
        <f>'Reporte Seguimiento'!K32</f>
        <v>Legalización de avances</v>
      </c>
      <c r="G43" s="41" t="str">
        <f>'Reporte Seguimiento'!L32</f>
        <v>(Valor de los avances legalizados / Valor de los avances girados) * 100</v>
      </c>
      <c r="H43" s="52">
        <f>'Reporte Seguimiento'!M32</f>
        <v>1</v>
      </c>
      <c r="I43" s="18" t="str">
        <f>'Reporte Seguimiento'!O32</f>
        <v>Porcentaje</v>
      </c>
      <c r="J43" s="52">
        <f>'Reporte Seguimiento'!X32</f>
        <v>0.42572435967019578</v>
      </c>
      <c r="K43" s="20">
        <f>'Reporte Seguimiento'!Y32</f>
        <v>0.42572435967019578</v>
      </c>
      <c r="L43" s="23">
        <f t="shared" si="6"/>
        <v>0.42572435967019578</v>
      </c>
      <c r="M43" s="52">
        <f>'Reporte Seguimiento'!AH32</f>
        <v>0.79914390883594566</v>
      </c>
      <c r="N43" s="20">
        <f>'Reporte Seguimiento'!AI32</f>
        <v>0.79914390883594566</v>
      </c>
      <c r="O43" s="23">
        <f t="shared" si="0"/>
        <v>0.79914390883594566</v>
      </c>
      <c r="P43" s="52">
        <f>'Reporte Seguimiento'!AR32</f>
        <v>0.89489355193036435</v>
      </c>
      <c r="Q43" s="20">
        <f>'Reporte Seguimiento'!AS32</f>
        <v>0.89489355193036435</v>
      </c>
      <c r="R43" s="23">
        <f t="shared" si="1"/>
        <v>0.89489355193036435</v>
      </c>
      <c r="S43" s="63">
        <f>'Reporte Seguimiento'!BB32</f>
        <v>1413524878</v>
      </c>
      <c r="T43" s="62">
        <f>'Reporte Seguimiento'!BC32</f>
        <v>1579545271</v>
      </c>
      <c r="U43" s="52">
        <f>'Reporte Seguimiento'!BD32</f>
        <v>0.89489355193036435</v>
      </c>
      <c r="V43" s="20">
        <f>'Reporte Seguimiento'!BE32</f>
        <v>0.89489355193036435</v>
      </c>
      <c r="W43" s="23">
        <f t="shared" si="2"/>
        <v>0.89489355193036435</v>
      </c>
      <c r="X43" s="52">
        <f t="shared" si="3"/>
        <v>0.10510644806963565</v>
      </c>
      <c r="Y43" s="14"/>
      <c r="AA43" s="43">
        <f t="shared" si="7"/>
        <v>21</v>
      </c>
      <c r="AB43" s="44">
        <f t="shared" si="8"/>
        <v>0.99948105648356478</v>
      </c>
      <c r="AC43" s="44">
        <f>IF($E$4="Trimestre I",AVERAGE($O$23:$O$39),IF($E$4="Trimestre II",AVERAGE($R$23:R$39),IF($E$4="Trimestre III",AVERAGE($W$23:$W$39),IF($E$4="Trimestre IV",AVERAGE($L$23:$L$39),0))))</f>
        <v>0.78966294678494675</v>
      </c>
    </row>
    <row r="44" spans="2:29" ht="106.5" customHeight="1">
      <c r="B44" s="10">
        <f>'Reporte Seguimiento'!E33</f>
        <v>20</v>
      </c>
      <c r="C44" s="17">
        <f>'Reporte Seguimiento'!F33</f>
        <v>0.03</v>
      </c>
      <c r="D44" s="9" t="str">
        <f>'Reporte Seguimiento'!G33</f>
        <v>Toda la vigencia</v>
      </c>
      <c r="E44" s="12" t="str">
        <f>'Reporte Seguimiento'!I33</f>
        <v>Realizar las declaraciones tributarias  y exógenas ante la DIAN y SDH.</v>
      </c>
      <c r="F44" s="41" t="str">
        <f>'Reporte Seguimiento'!K33</f>
        <v>Declaraciones presentadas según lo indicado en el calendario tributario de la Universidad Distrital</v>
      </c>
      <c r="G44" s="41" t="str">
        <f>'Reporte Seguimiento'!L33</f>
        <v>(Número de declaraciones elaborados y presentados oportunamente / 54 declaraciones de obligatorio cumplimento) * 100%</v>
      </c>
      <c r="H44" s="52">
        <f>'Reporte Seguimiento'!M33</f>
        <v>1</v>
      </c>
      <c r="I44" s="18" t="str">
        <f>'Reporte Seguimiento'!O33</f>
        <v>Porcentaje</v>
      </c>
      <c r="J44" s="52">
        <f>'Reporte Seguimiento'!X33</f>
        <v>0.24074074074074073</v>
      </c>
      <c r="K44" s="20">
        <f>'Reporte Seguimiento'!Y33</f>
        <v>0.24074074074074073</v>
      </c>
      <c r="L44" s="23">
        <f t="shared" si="6"/>
        <v>0.24074074074074073</v>
      </c>
      <c r="M44" s="52">
        <f>'Reporte Seguimiento'!AH33</f>
        <v>0.48148148148148145</v>
      </c>
      <c r="N44" s="20">
        <f>'Reporte Seguimiento'!AI33</f>
        <v>0.48148148148148145</v>
      </c>
      <c r="O44" s="23">
        <f t="shared" si="0"/>
        <v>0.48148148148148145</v>
      </c>
      <c r="P44" s="52">
        <f>'Reporte Seguimiento'!AR33</f>
        <v>0.72222222222222221</v>
      </c>
      <c r="Q44" s="20">
        <f>'Reporte Seguimiento'!AS33</f>
        <v>0.72222222222222221</v>
      </c>
      <c r="R44" s="23">
        <f t="shared" si="1"/>
        <v>0.72222222222222221</v>
      </c>
      <c r="S44" s="63">
        <f>'Reporte Seguimiento'!BB33</f>
        <v>39</v>
      </c>
      <c r="T44" s="62">
        <f>'Reporte Seguimiento'!BC33</f>
        <v>0</v>
      </c>
      <c r="U44" s="52">
        <f>'Reporte Seguimiento'!BD33</f>
        <v>0</v>
      </c>
      <c r="V44" s="20">
        <f>'Reporte Seguimiento'!BE33</f>
        <v>0</v>
      </c>
      <c r="W44" s="23">
        <f t="shared" si="2"/>
        <v>0</v>
      </c>
      <c r="X44" s="52">
        <f t="shared" si="3"/>
        <v>1</v>
      </c>
      <c r="Y44" s="14"/>
      <c r="AA44" s="43">
        <f t="shared" si="7"/>
        <v>22</v>
      </c>
      <c r="AB44" s="44">
        <f t="shared" si="8"/>
        <v>0</v>
      </c>
      <c r="AC44" s="44">
        <f>IF($E$4="Trimestre I",AVERAGE($O$23:$O$39),IF($E$4="Trimestre II",AVERAGE($R$23:R$39),IF($E$4="Trimestre III",AVERAGE($W$23:$W$39),IF($E$4="Trimestre IV",AVERAGE($L$23:$L$39),0))))</f>
        <v>0.78966294678494675</v>
      </c>
    </row>
    <row r="45" spans="2:29" ht="63.75">
      <c r="B45" s="10">
        <f>'Reporte Seguimiento'!E34</f>
        <v>21</v>
      </c>
      <c r="C45" s="17">
        <f>'Reporte Seguimiento'!F34</f>
        <v>0.03</v>
      </c>
      <c r="D45" s="9" t="str">
        <f>'Reporte Seguimiento'!G34</f>
        <v>Toda la vigencia</v>
      </c>
      <c r="E45" s="12" t="str">
        <f>'Reporte Seguimiento'!I34</f>
        <v>Registrar Ingresos.</v>
      </c>
      <c r="F45" s="41" t="str">
        <f>'Reporte Seguimiento'!K34</f>
        <v>Registro de ingresos</v>
      </c>
      <c r="G45" s="41" t="str">
        <f>'Reporte Seguimiento'!L34</f>
        <v>(Valor de registros de ingresos / Valor total de ingresos reportados por las entidades bancarias) * 100</v>
      </c>
      <c r="H45" s="52">
        <f>'Reporte Seguimiento'!M34</f>
        <v>1</v>
      </c>
      <c r="I45" s="18" t="str">
        <f>'Reporte Seguimiento'!O34</f>
        <v>Porcentaje</v>
      </c>
      <c r="J45" s="52">
        <f>'Reporte Seguimiento'!X34</f>
        <v>0.99967811815181662</v>
      </c>
      <c r="K45" s="20">
        <f>'Reporte Seguimiento'!Y34</f>
        <v>0.99967811815181662</v>
      </c>
      <c r="L45" s="23">
        <f t="shared" si="6"/>
        <v>0.99967811815181662</v>
      </c>
      <c r="M45" s="52">
        <f>'Reporte Seguimiento'!AH34</f>
        <v>0.99953832164197765</v>
      </c>
      <c r="N45" s="20">
        <f>'Reporte Seguimiento'!AI34</f>
        <v>0.99953832164197765</v>
      </c>
      <c r="O45" s="23">
        <f t="shared" si="0"/>
        <v>0.99953832164197765</v>
      </c>
      <c r="P45" s="52">
        <f>'Reporte Seguimiento'!AR34</f>
        <v>0.99948105648356478</v>
      </c>
      <c r="Q45" s="20">
        <f>'Reporte Seguimiento'!AS34</f>
        <v>0.99948105648356478</v>
      </c>
      <c r="R45" s="23">
        <f t="shared" si="1"/>
        <v>0.99948105648356478</v>
      </c>
      <c r="S45" s="63">
        <f>'Reporte Seguimiento'!BB34</f>
        <v>237659285959.84998</v>
      </c>
      <c r="T45" s="62">
        <f>'Reporte Seguimiento'!BC34</f>
        <v>237782681740.85999</v>
      </c>
      <c r="U45" s="52">
        <f>'Reporte Seguimiento'!BD34</f>
        <v>0.99948105648356478</v>
      </c>
      <c r="V45" s="20">
        <f>'Reporte Seguimiento'!BE34</f>
        <v>0.99948105648356478</v>
      </c>
      <c r="W45" s="23">
        <f t="shared" si="2"/>
        <v>0.99948105648356478</v>
      </c>
      <c r="X45" s="52">
        <f t="shared" si="3"/>
        <v>5.1894351643522185E-4</v>
      </c>
      <c r="Y45" s="14"/>
      <c r="AA45" s="43">
        <f t="shared" si="7"/>
        <v>23</v>
      </c>
      <c r="AB45" s="44">
        <f t="shared" si="8"/>
        <v>0.29786262270557945</v>
      </c>
      <c r="AC45" s="44">
        <f>IF($E$4="Trimestre I",AVERAGE($O$23:$O$39),IF($E$4="Trimestre II",AVERAGE($R$23:R$39),IF($E$4="Trimestre III",AVERAGE($W$23:$W$39),IF($E$4="Trimestre IV",AVERAGE($L$23:$L$39),0))))</f>
        <v>0.78966294678494675</v>
      </c>
    </row>
    <row r="46" spans="2:29" ht="25.5">
      <c r="B46" s="10">
        <f>'Reporte Seguimiento'!E35</f>
        <v>22</v>
      </c>
      <c r="C46" s="17">
        <f>'Reporte Seguimiento'!F35</f>
        <v>0.03</v>
      </c>
      <c r="D46" s="9" t="str">
        <f>'Reporte Seguimiento'!G35</f>
        <v>Toda la vigencia</v>
      </c>
      <c r="E46" s="12" t="str">
        <f>'Reporte Seguimiento'!I35</f>
        <v>información diaria de Tesorería - Boletines diarios de Tesorería.</v>
      </c>
      <c r="F46" s="41" t="str">
        <f>'Reporte Seguimiento'!K35</f>
        <v>Boletines diarios</v>
      </c>
      <c r="G46" s="41" t="str">
        <f>'Reporte Seguimiento'!L35</f>
        <v>∑ Número de Boletines consolidados</v>
      </c>
      <c r="H46" s="18">
        <f>'Reporte Seguimiento'!M35</f>
        <v>246</v>
      </c>
      <c r="I46" s="18" t="str">
        <f>'Reporte Seguimiento'!O35</f>
        <v>Unidad</v>
      </c>
      <c r="J46" s="18">
        <f>'Reporte Seguimiento'!X35</f>
        <v>62</v>
      </c>
      <c r="K46" s="20">
        <f>'Reporte Seguimiento'!Y35</f>
        <v>0.25203252032520324</v>
      </c>
      <c r="L46" s="23">
        <f t="shared" si="6"/>
        <v>0.25203252032520324</v>
      </c>
      <c r="M46" s="18">
        <f>'Reporte Seguimiento'!AH35</f>
        <v>122</v>
      </c>
      <c r="N46" s="20">
        <f>'Reporte Seguimiento'!AI35</f>
        <v>0.49593495934959347</v>
      </c>
      <c r="O46" s="23">
        <f t="shared" si="0"/>
        <v>0.49593495934959347</v>
      </c>
      <c r="P46" s="18">
        <f>'Reporte Seguimiento'!AR35</f>
        <v>183</v>
      </c>
      <c r="Q46" s="20">
        <f>'Reporte Seguimiento'!AS35</f>
        <v>0.74390243902439024</v>
      </c>
      <c r="R46" s="23">
        <f t="shared" si="1"/>
        <v>0.74390243902439024</v>
      </c>
      <c r="S46" s="63">
        <f>'Reporte Seguimiento'!BB35</f>
        <v>183</v>
      </c>
      <c r="T46" s="62">
        <f>'Reporte Seguimiento'!BC35</f>
        <v>0</v>
      </c>
      <c r="U46" s="52">
        <f>'Reporte Seguimiento'!BD35</f>
        <v>0</v>
      </c>
      <c r="V46" s="20">
        <f>'Reporte Seguimiento'!BE35</f>
        <v>0</v>
      </c>
      <c r="W46" s="23">
        <f t="shared" si="2"/>
        <v>0</v>
      </c>
      <c r="X46" s="18">
        <f t="shared" si="3"/>
        <v>246</v>
      </c>
      <c r="Y46" s="14"/>
      <c r="AA46" s="43">
        <f t="shared" si="7"/>
        <v>24</v>
      </c>
      <c r="AB46" s="44">
        <f t="shared" si="8"/>
        <v>0.61224489795918369</v>
      </c>
      <c r="AC46" s="44">
        <f>IF($E$4="Trimestre I",AVERAGE($O$23:$O$39),IF($E$4="Trimestre II",AVERAGE($R$23:R$39),IF($E$4="Trimestre III",AVERAGE($W$23:$W$39),IF($E$4="Trimestre IV",AVERAGE($L$23:$L$39),0))))</f>
        <v>0.78966294678494675</v>
      </c>
    </row>
    <row r="47" spans="2:29" ht="109.5" customHeight="1">
      <c r="B47" s="10">
        <f>'Reporte Seguimiento'!E36</f>
        <v>23</v>
      </c>
      <c r="C47" s="17">
        <f>'Reporte Seguimiento'!F36</f>
        <v>0.03</v>
      </c>
      <c r="D47" s="9" t="str">
        <f>'Reporte Seguimiento'!G36</f>
        <v>Toda la vigencia</v>
      </c>
      <c r="E47" s="12" t="str">
        <f>'Reporte Seguimiento'!I36</f>
        <v>Analizar, verificar y reconocer inicialmente las transacciones, hechos económicos y operaciones en las cuentas contables para entes del Estado aplicables a la Universidad, inherentes a las operaciones de Tesorería General de acuerdo con las directrices, lineamientos y procedimientos contables establecidos por la Sección de Contabilidad.</v>
      </c>
      <c r="F47" s="41" t="str">
        <f>'Reporte Seguimiento'!K36</f>
        <v>Registros contables para cumplimiento entes de control</v>
      </c>
      <c r="G47" s="41" t="str">
        <f>'Reporte Seguimiento'!L36</f>
        <v>(Número de registros contables realizados / Número de hechos económicos y financieros reportados) * 100</v>
      </c>
      <c r="H47" s="52">
        <f>'Reporte Seguimiento'!M36</f>
        <v>1</v>
      </c>
      <c r="I47" s="18" t="str">
        <f>'Reporte Seguimiento'!O36</f>
        <v>Porcentaje</v>
      </c>
      <c r="J47" s="52">
        <f>'Reporte Seguimiento'!X36</f>
        <v>0.38064464141821114</v>
      </c>
      <c r="K47" s="20">
        <f>'Reporte Seguimiento'!Y36</f>
        <v>0.38064464141821114</v>
      </c>
      <c r="L47" s="23">
        <f t="shared" si="6"/>
        <v>0.38064464141821114</v>
      </c>
      <c r="M47" s="52">
        <f>'Reporte Seguimiento'!AH36</f>
        <v>0.31352900392881905</v>
      </c>
      <c r="N47" s="20">
        <f>'Reporte Seguimiento'!AI36</f>
        <v>0.31352900392881905</v>
      </c>
      <c r="O47" s="23">
        <f t="shared" si="0"/>
        <v>0.31352900392881905</v>
      </c>
      <c r="P47" s="52">
        <f>'Reporte Seguimiento'!AR36</f>
        <v>0.29786262270557945</v>
      </c>
      <c r="Q47" s="20">
        <f>'Reporte Seguimiento'!AS36</f>
        <v>0.29786262270557945</v>
      </c>
      <c r="R47" s="23">
        <f t="shared" si="1"/>
        <v>0.29786262270557945</v>
      </c>
      <c r="S47" s="63">
        <f>'Reporte Seguimiento'!BB36</f>
        <v>44999</v>
      </c>
      <c r="T47" s="62">
        <f>'Reporte Seguimiento'!BC36</f>
        <v>151073</v>
      </c>
      <c r="U47" s="52">
        <f>'Reporte Seguimiento'!BD36</f>
        <v>0.29786262270557945</v>
      </c>
      <c r="V47" s="20">
        <f>'Reporte Seguimiento'!BE36</f>
        <v>0.29786262270557945</v>
      </c>
      <c r="W47" s="23">
        <f t="shared" si="2"/>
        <v>0.29786262270557945</v>
      </c>
      <c r="X47" s="52">
        <f t="shared" si="3"/>
        <v>0.70213737729442061</v>
      </c>
      <c r="Y47" s="14"/>
      <c r="AA47" s="43">
        <f t="shared" si="7"/>
        <v>25</v>
      </c>
      <c r="AB47" s="44">
        <f t="shared" si="8"/>
        <v>1</v>
      </c>
      <c r="AC47" s="44">
        <f>IF($E$4="Trimestre I",AVERAGE($O$23:$O$39),IF($E$4="Trimestre II",AVERAGE($R$23:R$39),IF($E$4="Trimestre III",AVERAGE($W$23:$W$39),IF($E$4="Trimestre IV",AVERAGE($L$23:$L$39),0))))</f>
        <v>0.78966294678494675</v>
      </c>
    </row>
    <row r="48" spans="2:29" ht="38.25">
      <c r="B48" s="10">
        <f>'Reporte Seguimiento'!E37</f>
        <v>24</v>
      </c>
      <c r="C48" s="17">
        <f>'Reporte Seguimiento'!F37</f>
        <v>0.05</v>
      </c>
      <c r="D48" s="9" t="str">
        <f>'Reporte Seguimiento'!G37</f>
        <v>Toda la vigencia</v>
      </c>
      <c r="E48" s="12" t="str">
        <f>'Reporte Seguimiento'!I37</f>
        <v>Remitir  los informes requeridos por entes internos y externos que le competen a la División de Recursos Financieros.</v>
      </c>
      <c r="F48" s="41" t="str">
        <f>'Reporte Seguimiento'!K37</f>
        <v xml:space="preserve">% Informes Realizados </v>
      </c>
      <c r="G48" s="41" t="str">
        <f>'Reporte Seguimiento'!L37</f>
        <v>(# de Informes que se remiten / # informes requeridos)/100%</v>
      </c>
      <c r="H48" s="52">
        <f>'Reporte Seguimiento'!M37</f>
        <v>1</v>
      </c>
      <c r="I48" s="18" t="str">
        <f>'Reporte Seguimiento'!O37</f>
        <v>Porcentaje</v>
      </c>
      <c r="J48" s="52">
        <f>'Reporte Seguimiento'!X37</f>
        <v>0.25</v>
      </c>
      <c r="K48" s="20">
        <f>'Reporte Seguimiento'!Y37</f>
        <v>0.25</v>
      </c>
      <c r="L48" s="23">
        <f t="shared" si="6"/>
        <v>0.25</v>
      </c>
      <c r="M48" s="52">
        <f>'Reporte Seguimiento'!AH37</f>
        <v>0.38043478260869568</v>
      </c>
      <c r="N48" s="20">
        <f>'Reporte Seguimiento'!AI37</f>
        <v>0.38043478260869568</v>
      </c>
      <c r="O48" s="23">
        <f t="shared" si="0"/>
        <v>0.38043478260869568</v>
      </c>
      <c r="P48" s="52">
        <f>'Reporte Seguimiento'!AR37</f>
        <v>0.57462686567164178</v>
      </c>
      <c r="Q48" s="20">
        <f>'Reporte Seguimiento'!AS37</f>
        <v>0.57462686567164178</v>
      </c>
      <c r="R48" s="23">
        <f t="shared" si="1"/>
        <v>0.57462686567164178</v>
      </c>
      <c r="S48" s="63">
        <f>'Reporte Seguimiento'!BB37</f>
        <v>90</v>
      </c>
      <c r="T48" s="62">
        <f>'Reporte Seguimiento'!BC37</f>
        <v>147</v>
      </c>
      <c r="U48" s="52">
        <f>'Reporte Seguimiento'!BD37</f>
        <v>0.61224489795918369</v>
      </c>
      <c r="V48" s="20">
        <f>'Reporte Seguimiento'!BE37</f>
        <v>0.61224489795918369</v>
      </c>
      <c r="W48" s="23">
        <f t="shared" si="2"/>
        <v>0.61224489795918369</v>
      </c>
      <c r="X48" s="52">
        <f t="shared" si="3"/>
        <v>0.38775510204081631</v>
      </c>
      <c r="Y48" s="14"/>
      <c r="AA48" s="43">
        <f t="shared" si="7"/>
        <v>26</v>
      </c>
      <c r="AB48" s="44">
        <f t="shared" si="8"/>
        <v>1</v>
      </c>
      <c r="AC48" s="44">
        <f>IF($E$4="Trimestre I",AVERAGE($O$23:$O$39),IF($E$4="Trimestre II",AVERAGE($R$23:R$39),IF($E$4="Trimestre III",AVERAGE($W$23:$W$39),IF($E$4="Trimestre IV",AVERAGE($L$23:$L$39),0))))</f>
        <v>0.78966294678494675</v>
      </c>
    </row>
    <row r="49" spans="2:29" ht="51">
      <c r="B49" s="10">
        <f>'Reporte Seguimiento'!E38</f>
        <v>25</v>
      </c>
      <c r="C49" s="17">
        <f>'Reporte Seguimiento'!F38</f>
        <v>0.03</v>
      </c>
      <c r="D49" s="9" t="str">
        <f>'Reporte Seguimiento'!G38</f>
        <v>Toda la vigencia</v>
      </c>
      <c r="E49" s="12" t="str">
        <f>'Reporte Seguimiento'!I38</f>
        <v>Revisar diariamente los registros reportados en las Órdenes de Pago elaboradas en la División de Recursos Financieros con cargo al Presupuesto de la Universidad.</v>
      </c>
      <c r="F49" s="41" t="str">
        <f>'Reporte Seguimiento'!K38</f>
        <v>Revisión de Órdenes de Pago</v>
      </c>
      <c r="G49" s="41" t="str">
        <f>'Reporte Seguimiento'!L38</f>
        <v>(Número de Órdenes de pago revisadas / Número de Órdenes de pago recibidas) * 100</v>
      </c>
      <c r="H49" s="52">
        <f>'Reporte Seguimiento'!M38</f>
        <v>1</v>
      </c>
      <c r="I49" s="18" t="str">
        <f>'Reporte Seguimiento'!O38</f>
        <v>Porcentaje</v>
      </c>
      <c r="J49" s="52">
        <f>'Reporte Seguimiento'!X38</f>
        <v>1</v>
      </c>
      <c r="K49" s="20">
        <f>'Reporte Seguimiento'!Y38</f>
        <v>1</v>
      </c>
      <c r="L49" s="23">
        <f t="shared" si="6"/>
        <v>1</v>
      </c>
      <c r="M49" s="52">
        <f>'Reporte Seguimiento'!AH38</f>
        <v>1</v>
      </c>
      <c r="N49" s="20">
        <f>'Reporte Seguimiento'!AI38</f>
        <v>1</v>
      </c>
      <c r="O49" s="23">
        <f t="shared" si="0"/>
        <v>1</v>
      </c>
      <c r="P49" s="52">
        <f>'Reporte Seguimiento'!AR38</f>
        <v>1</v>
      </c>
      <c r="Q49" s="20">
        <f>'Reporte Seguimiento'!AS38</f>
        <v>1</v>
      </c>
      <c r="R49" s="23">
        <f t="shared" si="1"/>
        <v>1</v>
      </c>
      <c r="S49" s="63">
        <f>'Reporte Seguimiento'!BB38</f>
        <v>24755</v>
      </c>
      <c r="T49" s="62">
        <f>'Reporte Seguimiento'!BC38</f>
        <v>24755</v>
      </c>
      <c r="U49" s="52">
        <f>'Reporte Seguimiento'!BD38</f>
        <v>1</v>
      </c>
      <c r="V49" s="20">
        <f>'Reporte Seguimiento'!BE38</f>
        <v>1</v>
      </c>
      <c r="W49" s="23">
        <f t="shared" si="2"/>
        <v>1</v>
      </c>
      <c r="X49" s="52">
        <f t="shared" si="3"/>
        <v>0</v>
      </c>
      <c r="Y49" s="14"/>
      <c r="AA49" s="43">
        <f t="shared" si="7"/>
        <v>27</v>
      </c>
      <c r="AB49" s="44">
        <f t="shared" si="8"/>
        <v>1</v>
      </c>
      <c r="AC49" s="44">
        <f>IF($E$4="Trimestre I",AVERAGE($O$23:$O$39),IF($E$4="Trimestre II",AVERAGE($R$23:R$39),IF($E$4="Trimestre III",AVERAGE($W$23:$W$39),IF($E$4="Trimestre IV",AVERAGE($L$23:$L$39),0))))</f>
        <v>0.78966294678494675</v>
      </c>
    </row>
    <row r="50" spans="2:29" ht="76.5">
      <c r="B50" s="10">
        <f>'Reporte Seguimiento'!E39</f>
        <v>26</v>
      </c>
      <c r="C50" s="17">
        <f>'Reporte Seguimiento'!F39</f>
        <v>0.05</v>
      </c>
      <c r="D50" s="9" t="str">
        <f>'Reporte Seguimiento'!G39</f>
        <v>Toda la vigencia</v>
      </c>
      <c r="E50" s="12" t="str">
        <f>'Reporte Seguimiento'!I39</f>
        <v>Elaborar  Certificaciones de Recaudo y certificaciones para reintegro</v>
      </c>
      <c r="F50" s="41" t="str">
        <f>'Reporte Seguimiento'!K39</f>
        <v>Solicitud de Certificaciones</v>
      </c>
      <c r="G50" s="41" t="str">
        <f>'Reporte Seguimiento'!L39</f>
        <v>(Número de certificaciones elaboradas / Número de solicitudes de certificaciones radicadas) * 100</v>
      </c>
      <c r="H50" s="52">
        <f>'Reporte Seguimiento'!M39</f>
        <v>1</v>
      </c>
      <c r="I50" s="18" t="str">
        <f>'Reporte Seguimiento'!O39</f>
        <v>Porcentaje</v>
      </c>
      <c r="J50" s="52">
        <f>'Reporte Seguimiento'!X39</f>
        <v>1</v>
      </c>
      <c r="K50" s="20">
        <f>'Reporte Seguimiento'!Y39</f>
        <v>1</v>
      </c>
      <c r="L50" s="23">
        <f t="shared" si="6"/>
        <v>1</v>
      </c>
      <c r="M50" s="52">
        <f>'Reporte Seguimiento'!AH39</f>
        <v>1</v>
      </c>
      <c r="N50" s="20">
        <f>'Reporte Seguimiento'!AI39</f>
        <v>1</v>
      </c>
      <c r="O50" s="23">
        <f t="shared" si="0"/>
        <v>1</v>
      </c>
      <c r="P50" s="52">
        <f>'Reporte Seguimiento'!AR39</f>
        <v>1</v>
      </c>
      <c r="Q50" s="20">
        <f>'Reporte Seguimiento'!AS39</f>
        <v>1</v>
      </c>
      <c r="R50" s="23">
        <f t="shared" si="1"/>
        <v>1</v>
      </c>
      <c r="S50" s="63">
        <f>'Reporte Seguimiento'!BB39</f>
        <v>603</v>
      </c>
      <c r="T50" s="62">
        <f>'Reporte Seguimiento'!BC39</f>
        <v>603</v>
      </c>
      <c r="U50" s="52">
        <f>'Reporte Seguimiento'!BD39</f>
        <v>1</v>
      </c>
      <c r="V50" s="20">
        <f>'Reporte Seguimiento'!BE39</f>
        <v>1</v>
      </c>
      <c r="W50" s="23">
        <f t="shared" si="2"/>
        <v>1</v>
      </c>
      <c r="X50" s="52">
        <f t="shared" si="3"/>
        <v>0</v>
      </c>
      <c r="Y50" s="14"/>
      <c r="AA50" s="43">
        <f t="shared" si="7"/>
        <v>28</v>
      </c>
      <c r="AB50" s="44">
        <f t="shared" si="8"/>
        <v>1</v>
      </c>
      <c r="AC50" s="44">
        <f>IF($E$4="Trimestre I",AVERAGE($O$23:$O$39),IF($E$4="Trimestre II",AVERAGE($R$23:R$39),IF($E$4="Trimestre III",AVERAGE($W$23:$W$39),IF($E$4="Trimestre IV",AVERAGE($L$23:$L$39),0))))</f>
        <v>0.78966294678494675</v>
      </c>
    </row>
    <row r="51" spans="2:29" ht="136.5" customHeight="1">
      <c r="B51" s="10">
        <f>'Reporte Seguimiento'!E40</f>
        <v>27</v>
      </c>
      <c r="C51" s="17">
        <f>'Reporte Seguimiento'!F40</f>
        <v>0.03</v>
      </c>
      <c r="D51" s="9" t="str">
        <f>'Reporte Seguimiento'!G40</f>
        <v>Toda la vigencia</v>
      </c>
      <c r="E51" s="12" t="str">
        <f>'Reporte Seguimiento'!I40</f>
        <v>Reconocer y revelar todas las transacciones económicas y demás hechos financieros, jurídicos, sociales, ambientales, entre otros, a través de los Estados Financieros de la Universidad, de conformidad con lo establecido en el Régimen de Contabilidad Pública “Manual de Procedimientos Contables”, teniendo en cuenta los principios y normas técnicas en cuanto al tratamiento de la información dentro del ciclo contable.</v>
      </c>
      <c r="F51" s="41" t="str">
        <f>'Reporte Seguimiento'!K40</f>
        <v>Registros Contables</v>
      </c>
      <c r="G51" s="41" t="str">
        <f>'Reporte Seguimiento'!L40</f>
        <v>(Número de registros contables realizados / Número de hechos económicos y financieros reportados) * 100%</v>
      </c>
      <c r="H51" s="52">
        <f>'Reporte Seguimiento'!M40</f>
        <v>1</v>
      </c>
      <c r="I51" s="18" t="str">
        <f>'Reporte Seguimiento'!O40</f>
        <v>Porcentaje</v>
      </c>
      <c r="J51" s="52">
        <f>'Reporte Seguimiento'!X40</f>
        <v>1</v>
      </c>
      <c r="K51" s="20">
        <f>'Reporte Seguimiento'!Y40</f>
        <v>1</v>
      </c>
      <c r="L51" s="23">
        <f t="shared" si="6"/>
        <v>1</v>
      </c>
      <c r="M51" s="52">
        <f>'Reporte Seguimiento'!AH40</f>
        <v>1</v>
      </c>
      <c r="N51" s="20">
        <f>'Reporte Seguimiento'!AI40</f>
        <v>1</v>
      </c>
      <c r="O51" s="23">
        <f t="shared" si="0"/>
        <v>1</v>
      </c>
      <c r="P51" s="52">
        <f>'Reporte Seguimiento'!AR40</f>
        <v>1</v>
      </c>
      <c r="Q51" s="20">
        <f>'Reporte Seguimiento'!AS40</f>
        <v>1</v>
      </c>
      <c r="R51" s="23">
        <f t="shared" si="1"/>
        <v>1</v>
      </c>
      <c r="S51" s="63">
        <f>'Reporte Seguimiento'!BB40</f>
        <v>2837</v>
      </c>
      <c r="T51" s="62">
        <f>'Reporte Seguimiento'!BC40</f>
        <v>2837</v>
      </c>
      <c r="U51" s="52">
        <f>'Reporte Seguimiento'!BD40</f>
        <v>1</v>
      </c>
      <c r="V51" s="20">
        <f>'Reporte Seguimiento'!BE40</f>
        <v>1</v>
      </c>
      <c r="W51" s="23">
        <f t="shared" si="2"/>
        <v>1</v>
      </c>
      <c r="X51" s="52">
        <f t="shared" si="3"/>
        <v>0</v>
      </c>
      <c r="Y51" s="14"/>
      <c r="AA51" s="43">
        <f t="shared" si="7"/>
        <v>29</v>
      </c>
      <c r="AB51" s="44">
        <f t="shared" si="8"/>
        <v>0</v>
      </c>
      <c r="AC51" s="44">
        <f>IF($E$4="Trimestre I",AVERAGE($O$23:$O$39),IF($E$4="Trimestre II",AVERAGE($R$23:R$39),IF($E$4="Trimestre III",AVERAGE($W$23:$W$39),IF($E$4="Trimestre IV",AVERAGE($L$23:$L$39),0))))</f>
        <v>0.78966294678494675</v>
      </c>
    </row>
    <row r="52" spans="2:29" ht="78" customHeight="1">
      <c r="B52" s="10">
        <f>'Reporte Seguimiento'!E41</f>
        <v>28</v>
      </c>
      <c r="C52" s="17">
        <f>'Reporte Seguimiento'!F41</f>
        <v>0.06</v>
      </c>
      <c r="D52" s="9" t="str">
        <f>'Reporte Seguimiento'!G41</f>
        <v>Toda la vigencia</v>
      </c>
      <c r="E52" s="12" t="str">
        <f>'Reporte Seguimiento'!I41</f>
        <v>Gestionar planes de mejoramiento correspondientes a la División de Recursos Financieros   generados en el marco de las auditorias internas y externas. Al igual que los diferentes informes solicitados por los entes de control.</v>
      </c>
      <c r="F52" s="41" t="str">
        <f>'Reporte Seguimiento'!K41</f>
        <v>Nivel Atención auditoría</v>
      </c>
      <c r="G52" s="41" t="str">
        <f>'Reporte Seguimiento'!L41</f>
        <v>(Planes de mejoramiento formuladas/ informes de auditoria recibidos)*100</v>
      </c>
      <c r="H52" s="52">
        <f>'Reporte Seguimiento'!M41</f>
        <v>1</v>
      </c>
      <c r="I52" s="18" t="str">
        <f>'Reporte Seguimiento'!O41</f>
        <v>Porcentaje</v>
      </c>
      <c r="J52" s="52">
        <f>'Reporte Seguimiento'!X41</f>
        <v>1</v>
      </c>
      <c r="K52" s="20">
        <f>'Reporte Seguimiento'!Y41</f>
        <v>1</v>
      </c>
      <c r="L52" s="23">
        <f t="shared" si="6"/>
        <v>1</v>
      </c>
      <c r="M52" s="52">
        <f>'Reporte Seguimiento'!AH41</f>
        <v>1</v>
      </c>
      <c r="N52" s="20">
        <f>'Reporte Seguimiento'!AI41</f>
        <v>1</v>
      </c>
      <c r="O52" s="23">
        <f t="shared" si="0"/>
        <v>1</v>
      </c>
      <c r="P52" s="52">
        <f>'Reporte Seguimiento'!AR41</f>
        <v>1</v>
      </c>
      <c r="Q52" s="20">
        <f>'Reporte Seguimiento'!AS41</f>
        <v>1</v>
      </c>
      <c r="R52" s="23">
        <f t="shared" si="1"/>
        <v>1</v>
      </c>
      <c r="S52" s="63">
        <f>'Reporte Seguimiento'!BB41</f>
        <v>14</v>
      </c>
      <c r="T52" s="62">
        <f>'Reporte Seguimiento'!BC41</f>
        <v>14</v>
      </c>
      <c r="U52" s="52">
        <f>'Reporte Seguimiento'!BD41</f>
        <v>1</v>
      </c>
      <c r="V52" s="20">
        <f>'Reporte Seguimiento'!BE41</f>
        <v>1</v>
      </c>
      <c r="W52" s="23">
        <f t="shared" si="2"/>
        <v>1</v>
      </c>
      <c r="X52" s="52">
        <f t="shared" si="3"/>
        <v>0</v>
      </c>
      <c r="Y52" s="14"/>
      <c r="AA52" s="43">
        <f t="shared" si="7"/>
        <v>30</v>
      </c>
      <c r="AB52" s="44">
        <f t="shared" si="8"/>
        <v>0</v>
      </c>
      <c r="AC52" s="44">
        <f>IF($E$4="Trimestre I",AVERAGE($O$23:$O$39),IF($E$4="Trimestre II",AVERAGE($R$23:R$39),IF($E$4="Trimestre III",AVERAGE($W$23:$W$39),IF($E$4="Trimestre IV",AVERAGE($L$23:$L$39),0))))</f>
        <v>0.78966294678494675</v>
      </c>
    </row>
    <row r="53" spans="2:29" ht="25.5">
      <c r="B53" s="10">
        <f>'Reporte Seguimiento'!E42</f>
        <v>29</v>
      </c>
      <c r="C53" s="17">
        <f>'Reporte Seguimiento'!F42</f>
        <v>0.03</v>
      </c>
      <c r="D53" s="9" t="str">
        <f>'Reporte Seguimiento'!G42</f>
        <v>Toda la vigencia</v>
      </c>
      <c r="E53" s="12" t="str">
        <f>'Reporte Seguimiento'!I42</f>
        <v>Desarrollar acciones necesarias para el aplicar el estatuto financiero.</v>
      </c>
      <c r="F53" s="41" t="str">
        <f>'Reporte Seguimiento'!K42</f>
        <v>% avance en la Implementación</v>
      </c>
      <c r="G53" s="41" t="str">
        <f>'Reporte Seguimiento'!L42</f>
        <v>∑ %  avances de la tarea  * ponderación total</v>
      </c>
      <c r="H53" s="52">
        <f>'Reporte Seguimiento'!M42</f>
        <v>1</v>
      </c>
      <c r="I53" s="18" t="str">
        <f>'Reporte Seguimiento'!O42</f>
        <v>Porcentaje</v>
      </c>
      <c r="J53" s="52">
        <f>'Reporte Seguimiento'!X42</f>
        <v>0</v>
      </c>
      <c r="K53" s="20">
        <f>'Reporte Seguimiento'!Y42</f>
        <v>0</v>
      </c>
      <c r="L53" s="23">
        <f t="shared" si="6"/>
        <v>0</v>
      </c>
      <c r="M53" s="52">
        <f>'Reporte Seguimiento'!AH42</f>
        <v>0</v>
      </c>
      <c r="N53" s="20">
        <f>'Reporte Seguimiento'!AI42</f>
        <v>0</v>
      </c>
      <c r="O53" s="23">
        <f t="shared" si="0"/>
        <v>0</v>
      </c>
      <c r="P53" s="52">
        <f>'Reporte Seguimiento'!AR42</f>
        <v>0</v>
      </c>
      <c r="Q53" s="20">
        <f>'Reporte Seguimiento'!AS42</f>
        <v>0</v>
      </c>
      <c r="R53" s="23">
        <f t="shared" si="1"/>
        <v>0</v>
      </c>
      <c r="S53" s="63">
        <f>'Reporte Seguimiento'!BB42</f>
        <v>0</v>
      </c>
      <c r="T53" s="62">
        <f>'Reporte Seguimiento'!BC42</f>
        <v>0</v>
      </c>
      <c r="U53" s="52">
        <f>'Reporte Seguimiento'!BD42</f>
        <v>0</v>
      </c>
      <c r="V53" s="20">
        <f>'Reporte Seguimiento'!BE42</f>
        <v>0</v>
      </c>
      <c r="W53" s="23">
        <f t="shared" si="2"/>
        <v>0</v>
      </c>
      <c r="X53" s="52">
        <f t="shared" si="3"/>
        <v>1</v>
      </c>
      <c r="Y53" s="14"/>
      <c r="AA53" s="43">
        <f t="shared" si="7"/>
        <v>31</v>
      </c>
      <c r="AB53" s="44">
        <f t="shared" si="8"/>
        <v>1</v>
      </c>
      <c r="AC53" s="44">
        <f>IF($E$4="Trimestre I",AVERAGE($O$23:$O$39),IF($E$4="Trimestre II",AVERAGE($R$23:R$39),IF($E$4="Trimestre III",AVERAGE($W$23:$W$39),IF($E$4="Trimestre IV",AVERAGE($L$23:$L$39),0))))</f>
        <v>0.78966294678494675</v>
      </c>
    </row>
    <row r="54" spans="2:29" ht="63.75" customHeight="1">
      <c r="B54" s="10">
        <f>'Reporte Seguimiento'!E43</f>
        <v>30</v>
      </c>
      <c r="C54" s="17">
        <f>'Reporte Seguimiento'!F43</f>
        <v>0.03</v>
      </c>
      <c r="D54" s="9" t="str">
        <f>'Reporte Seguimiento'!G43</f>
        <v>Toda la vigencia</v>
      </c>
      <c r="E54" s="12" t="str">
        <f>'Reporte Seguimiento'!I43</f>
        <v>Acompañar y hacer seguimiento a la empresa consultora que se contratará para la implementación  del Nuevo Marco Normativo Contable (NICSP).</v>
      </c>
      <c r="F54" s="41" t="str">
        <f>'Reporte Seguimiento'!K43</f>
        <v>Avances  en el cronograma de implementación de las  NICSP</v>
      </c>
      <c r="G54" s="41" t="str">
        <f>'Reporte Seguimiento'!L43</f>
        <v>(Acciones  desarrolladas / acciones  planteados en el cronograma )*100</v>
      </c>
      <c r="H54" s="52">
        <f>'Reporte Seguimiento'!M43</f>
        <v>1</v>
      </c>
      <c r="I54" s="18" t="str">
        <f>'Reporte Seguimiento'!O43</f>
        <v>Porcentaje</v>
      </c>
      <c r="J54" s="52">
        <f>'Reporte Seguimiento'!X43</f>
        <v>0</v>
      </c>
      <c r="K54" s="20">
        <f>'Reporte Seguimiento'!Y43</f>
        <v>0</v>
      </c>
      <c r="L54" s="23">
        <f t="shared" si="6"/>
        <v>0</v>
      </c>
      <c r="M54" s="52">
        <f>'Reporte Seguimiento'!AH43</f>
        <v>0</v>
      </c>
      <c r="N54" s="20">
        <f>'Reporte Seguimiento'!AI43</f>
        <v>0</v>
      </c>
      <c r="O54" s="23">
        <f t="shared" si="0"/>
        <v>0</v>
      </c>
      <c r="P54" s="52">
        <f>'Reporte Seguimiento'!AR43</f>
        <v>0</v>
      </c>
      <c r="Q54" s="20">
        <f>'Reporte Seguimiento'!AS43</f>
        <v>0</v>
      </c>
      <c r="R54" s="23">
        <f t="shared" si="1"/>
        <v>0</v>
      </c>
      <c r="S54" s="63">
        <f>'Reporte Seguimiento'!BB43</f>
        <v>0</v>
      </c>
      <c r="T54" s="62">
        <f>'Reporte Seguimiento'!BC43</f>
        <v>0</v>
      </c>
      <c r="U54" s="52">
        <f>'Reporte Seguimiento'!BD43</f>
        <v>0</v>
      </c>
      <c r="V54" s="20">
        <f>'Reporte Seguimiento'!BE43</f>
        <v>0</v>
      </c>
      <c r="W54" s="23">
        <f t="shared" si="2"/>
        <v>0</v>
      </c>
      <c r="X54" s="52">
        <f t="shared" si="3"/>
        <v>1</v>
      </c>
      <c r="Y54" s="14"/>
    </row>
    <row r="55" spans="2:29" ht="78.75" customHeight="1">
      <c r="B55" s="314">
        <f>'Reporte Seguimiento'!E44</f>
        <v>31</v>
      </c>
      <c r="C55" s="398">
        <f>'Reporte Seguimiento'!F44</f>
        <v>0.03</v>
      </c>
      <c r="D55" s="310" t="str">
        <f>'Reporte Seguimiento'!G44</f>
        <v>Toda la vigencia</v>
      </c>
      <c r="E55" s="335" t="str">
        <f>'Reporte Seguimiento'!I44</f>
        <v>Ejecutar las acciones de mejora necesarias para cerrar las brechas identificadas y lograr incrementar el nivel de implementación de las siguientes políticas del Modelo Integrado de Gestión – MIPG.
• Sección de Contabilidad
- Gestión presupuestal y Eficiencia  del Gasto Público.
-  Defensa Jurídica
• Sección de Presupuesto
- Gestión presupuestal y Eficiencia  del Gasto Público.</v>
      </c>
      <c r="F55" s="41" t="str">
        <f>'Reporte Seguimiento'!K44</f>
        <v>Cumplimiento de las acciones de mejora</v>
      </c>
      <c r="G55" s="41" t="str">
        <f>'Reporte Seguimiento'!L44</f>
        <v>(# de acciones de mejora cumplidas/ # de acciones de mejora planteadas)*100</v>
      </c>
      <c r="H55" s="52">
        <f>'Reporte Seguimiento'!M44</f>
        <v>1</v>
      </c>
      <c r="I55" s="18" t="str">
        <f>'Reporte Seguimiento'!O44</f>
        <v>Porcentaje</v>
      </c>
      <c r="J55" s="52">
        <f>'Reporte Seguimiento'!X44</f>
        <v>0</v>
      </c>
      <c r="K55" s="20">
        <f>'Reporte Seguimiento'!Y44</f>
        <v>0</v>
      </c>
      <c r="L55" s="400">
        <f>+AVERAGE(K55:K56)</f>
        <v>0.5</v>
      </c>
      <c r="M55" s="52">
        <f>'Reporte Seguimiento'!AH44</f>
        <v>0.25</v>
      </c>
      <c r="N55" s="20">
        <f>'Reporte Seguimiento'!AI44</f>
        <v>0.25</v>
      </c>
      <c r="O55" s="400">
        <f>+AVERAGE(N55:N56)</f>
        <v>0.625</v>
      </c>
      <c r="P55" s="52">
        <f>'Reporte Seguimiento'!AR44</f>
        <v>0.75</v>
      </c>
      <c r="Q55" s="20">
        <f>'Reporte Seguimiento'!AS44</f>
        <v>0.75</v>
      </c>
      <c r="R55" s="400">
        <f>+AVERAGE(Q55:Q56)</f>
        <v>0.875</v>
      </c>
      <c r="S55" s="63">
        <f>'Reporte Seguimiento'!BB44</f>
        <v>5</v>
      </c>
      <c r="T55" s="62">
        <f>'Reporte Seguimiento'!BC44</f>
        <v>4</v>
      </c>
      <c r="U55" s="52">
        <f>'Reporte Seguimiento'!BD44</f>
        <v>1.25</v>
      </c>
      <c r="V55" s="20">
        <f>'Reporte Seguimiento'!BE44</f>
        <v>1.25</v>
      </c>
      <c r="W55" s="400">
        <f>+AVERAGE(IF(V55&gt;100%,100%,V55),(IF(V56&gt;100%,100%,V56)))</f>
        <v>1</v>
      </c>
      <c r="X55" s="52">
        <f t="shared" si="3"/>
        <v>0</v>
      </c>
      <c r="Y55" s="14"/>
    </row>
    <row r="56" spans="2:29" ht="78.75" customHeight="1">
      <c r="B56" s="342"/>
      <c r="C56" s="399"/>
      <c r="D56" s="346"/>
      <c r="E56" s="348"/>
      <c r="F56" s="41">
        <f>'Reporte Seguimiento'!K45</f>
        <v>0</v>
      </c>
      <c r="G56" s="41">
        <f>'Reporte Seguimiento'!L45</f>
        <v>0</v>
      </c>
      <c r="H56" s="52">
        <f>'Reporte Seguimiento'!M45</f>
        <v>1</v>
      </c>
      <c r="I56" s="18" t="str">
        <f>'Reporte Seguimiento'!O45</f>
        <v>Porcentaje</v>
      </c>
      <c r="J56" s="52">
        <f>'Reporte Seguimiento'!X45</f>
        <v>1</v>
      </c>
      <c r="K56" s="20">
        <f>'Reporte Seguimiento'!Y45</f>
        <v>1</v>
      </c>
      <c r="L56" s="401"/>
      <c r="M56" s="52">
        <f>'Reporte Seguimiento'!AH45</f>
        <v>1</v>
      </c>
      <c r="N56" s="20">
        <f>'Reporte Seguimiento'!AI45</f>
        <v>1</v>
      </c>
      <c r="O56" s="401"/>
      <c r="P56" s="52">
        <f>'Reporte Seguimiento'!AR45</f>
        <v>1</v>
      </c>
      <c r="Q56" s="20">
        <f>'Reporte Seguimiento'!AS45</f>
        <v>1</v>
      </c>
      <c r="R56" s="401"/>
      <c r="S56" s="63">
        <f>'Reporte Seguimiento'!BB45</f>
        <v>2</v>
      </c>
      <c r="T56" s="62">
        <f>'Reporte Seguimiento'!BC45</f>
        <v>2</v>
      </c>
      <c r="U56" s="52">
        <f>'Reporte Seguimiento'!BD45</f>
        <v>1</v>
      </c>
      <c r="V56" s="20">
        <f>'Reporte Seguimiento'!BE45</f>
        <v>1</v>
      </c>
      <c r="W56" s="401"/>
      <c r="X56" s="52">
        <f t="shared" si="3"/>
        <v>0</v>
      </c>
      <c r="Y56" s="14"/>
      <c r="AA56" s="43"/>
      <c r="AB56" s="44"/>
      <c r="AC56" s="44"/>
    </row>
    <row r="57" spans="2:29" ht="15.75">
      <c r="B57" s="395" t="s">
        <v>26</v>
      </c>
      <c r="C57" s="396"/>
      <c r="D57" s="396"/>
      <c r="E57" s="396"/>
      <c r="F57" s="396"/>
      <c r="G57" s="396"/>
      <c r="H57" s="397"/>
      <c r="I57" s="21"/>
      <c r="J57" s="13" t="s">
        <v>35</v>
      </c>
      <c r="K57" s="13" t="s">
        <v>35</v>
      </c>
      <c r="L57" s="15">
        <f>SUMPRODUCT($C$23:$C$56,L23:L56)</f>
        <v>0.67396725742608499</v>
      </c>
      <c r="M57" s="13" t="s">
        <v>35</v>
      </c>
      <c r="N57" s="13" t="s">
        <v>35</v>
      </c>
      <c r="O57" s="15">
        <f>SUMPRODUCT($C$23:$C$56,O23:O56)</f>
        <v>0.73210697986375162</v>
      </c>
      <c r="P57" s="13" t="s">
        <v>35</v>
      </c>
      <c r="Q57" s="13" t="s">
        <v>35</v>
      </c>
      <c r="R57" s="15">
        <f>SUMPRODUCT($C$23:$C$56,R23:R56)</f>
        <v>0.80629255487344775</v>
      </c>
      <c r="S57" s="13" t="s">
        <v>35</v>
      </c>
      <c r="T57" s="13" t="s">
        <v>35</v>
      </c>
      <c r="U57" s="13" t="s">
        <v>35</v>
      </c>
      <c r="V57" s="13" t="s">
        <v>35</v>
      </c>
      <c r="W57" s="15">
        <f>SUMPRODUCT($C$23:$C$56,W23:W56)</f>
        <v>0.78289863884039668</v>
      </c>
      <c r="X57" s="13" t="s">
        <v>35</v>
      </c>
      <c r="Y57" s="16"/>
      <c r="AA57" s="43" t="s">
        <v>32</v>
      </c>
      <c r="AB57" s="44">
        <f>IF($E$4="Trimestre I",L57,IF($E$4="Trimestre II",O57,IF($E$4="Trimestre III",R57,IF($E$4="Trimestre IV",W57,0))))</f>
        <v>0.78289863884039668</v>
      </c>
      <c r="AC57" s="45">
        <f>100%-AB57</f>
        <v>0.21710136115960332</v>
      </c>
    </row>
    <row r="58" spans="2:29">
      <c r="R58" s="57"/>
      <c r="S58" s="57"/>
      <c r="T58" s="57"/>
    </row>
  </sheetData>
  <mergeCells count="43">
    <mergeCell ref="R34:R35"/>
    <mergeCell ref="R36:R37"/>
    <mergeCell ref="R55:R56"/>
    <mergeCell ref="W34:W35"/>
    <mergeCell ref="W36:W37"/>
    <mergeCell ref="W55:W56"/>
    <mergeCell ref="L55:L56"/>
    <mergeCell ref="L36:L37"/>
    <mergeCell ref="L34:L35"/>
    <mergeCell ref="O34:O35"/>
    <mergeCell ref="O36:O37"/>
    <mergeCell ref="O55:O56"/>
    <mergeCell ref="D21:D22"/>
    <mergeCell ref="B57:H57"/>
    <mergeCell ref="B34:B35"/>
    <mergeCell ref="C34:C35"/>
    <mergeCell ref="D34:D35"/>
    <mergeCell ref="E34:E35"/>
    <mergeCell ref="E21:E22"/>
    <mergeCell ref="B36:B37"/>
    <mergeCell ref="C36:C37"/>
    <mergeCell ref="D36:D37"/>
    <mergeCell ref="E36:E37"/>
    <mergeCell ref="B55:B56"/>
    <mergeCell ref="C55:C56"/>
    <mergeCell ref="D55:D56"/>
    <mergeCell ref="E55:E56"/>
    <mergeCell ref="S21:W21"/>
    <mergeCell ref="AA21:AA22"/>
    <mergeCell ref="AB21:AB22"/>
    <mergeCell ref="B4:D4"/>
    <mergeCell ref="AC21:AC22"/>
    <mergeCell ref="AA19:AC19"/>
    <mergeCell ref="B19:E19"/>
    <mergeCell ref="I21:I22"/>
    <mergeCell ref="J21:L21"/>
    <mergeCell ref="P21:R21"/>
    <mergeCell ref="M21:O21"/>
    <mergeCell ref="F21:F22"/>
    <mergeCell ref="G21:G22"/>
    <mergeCell ref="H21:H22"/>
    <mergeCell ref="B21:B22"/>
    <mergeCell ref="C21:C22"/>
  </mergeCells>
  <conditionalFormatting sqref="H23:H56 J23:J56 M23:M56 P23:P56 U23:U56">
    <cfRule type="expression" dxfId="5" priority="13">
      <formula>$I23="Tasa o relación"</formula>
    </cfRule>
    <cfRule type="expression" dxfId="4" priority="14">
      <formula>$I23="Porcentaje"</formula>
    </cfRule>
    <cfRule type="expression" dxfId="3" priority="16">
      <formula>$I23="Unidad"</formula>
    </cfRule>
  </conditionalFormatting>
  <conditionalFormatting sqref="X23:X56">
    <cfRule type="expression" dxfId="2" priority="1">
      <formula>$I23="Tasa o relación"</formula>
    </cfRule>
    <cfRule type="expression" dxfId="1" priority="2">
      <formula>$I23="Porcentaje"</formula>
    </cfRule>
    <cfRule type="expression" dxfId="0" priority="3">
      <formula>$I23="Unidad"</formula>
    </cfRule>
  </conditionalFormatting>
  <dataValidations count="1">
    <dataValidation type="list" allowBlank="1" showInputMessage="1" showErrorMessage="1" sqref="E4" xr:uid="{00000000-0002-0000-0200-000000000000}">
      <formula1>"Trimestre I,Trimestre II,Trimestre III,Trimestre IV"</formula1>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Reporte Seguimiento</vt:lpstr>
      <vt:lpstr>Evaluación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Marlon Guevara</dc:creator>
  <cp:lastModifiedBy>Rosa Elizabeth Ruiz</cp:lastModifiedBy>
  <dcterms:created xsi:type="dcterms:W3CDTF">2022-03-09T19:46:36Z</dcterms:created>
  <dcterms:modified xsi:type="dcterms:W3CDTF">2023-01-11T17:11:49Z</dcterms:modified>
</cp:coreProperties>
</file>