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usuarios\financiera13\Documents\OF - 2023\Informe de Gestión\Informe de gestión Oficina Financiera\II trimestre\"/>
    </mc:Choice>
  </mc:AlternateContent>
  <xr:revisionPtr revIDLastSave="0" documentId="13_ncr:1_{EF0626BE-EA9A-4D10-8835-056B89B66C43}" xr6:coauthVersionLast="36" xr6:coauthVersionMax="36" xr10:uidLastSave="{00000000-0000-0000-0000-000000000000}"/>
  <bookViews>
    <workbookView xWindow="0" yWindow="0" windowWidth="17250" windowHeight="4770" tabRatio="509" xr2:uid="{00000000-000D-0000-FFFF-FFFF00000000}"/>
  </bookViews>
  <sheets>
    <sheet name="Hoja1" sheetId="1" r:id="rId1"/>
    <sheet name="Hoja2" sheetId="2" r:id="rId2"/>
  </sheets>
  <definedNames>
    <definedName name="_xlnm.Print_Area" localSheetId="0">Hoja1!$G$1:$K$140</definedName>
    <definedName name="_xlnm.Print_Titles" localSheetId="0">Hoja1!$1:$34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92" i="1" l="1"/>
  <c r="BW92" i="1"/>
  <c r="BV92" i="1"/>
  <c r="BP92" i="1"/>
  <c r="BS92" i="1" s="1"/>
  <c r="E92" i="1"/>
  <c r="H92" i="1" s="1"/>
  <c r="K92" i="1" s="1"/>
  <c r="N92" i="1" s="1"/>
  <c r="Q92" i="1" s="1"/>
  <c r="T92" i="1" s="1"/>
  <c r="W92" i="1" s="1"/>
  <c r="Z92" i="1" s="1"/>
  <c r="AC92" i="1" s="1"/>
  <c r="AF92" i="1" s="1"/>
  <c r="AI92" i="1" s="1"/>
  <c r="AL92" i="1" s="1"/>
  <c r="AO92" i="1" s="1"/>
  <c r="AR92" i="1" s="1"/>
  <c r="AU92" i="1" s="1"/>
  <c r="AX92" i="1" s="1"/>
  <c r="BA92" i="1" s="1"/>
  <c r="BD92" i="1" s="1"/>
  <c r="BG92" i="1" s="1"/>
  <c r="BY92" i="1" l="1"/>
  <c r="B17" i="1"/>
  <c r="BR12" i="1" l="1"/>
  <c r="BQ12" i="1"/>
  <c r="BL12" i="1"/>
  <c r="BK12" i="1"/>
  <c r="BF12" i="1"/>
  <c r="BE12" i="1"/>
  <c r="AZ12" i="1"/>
  <c r="AY12" i="1"/>
  <c r="AH12" i="1"/>
  <c r="AG12" i="1"/>
  <c r="AB12" i="1"/>
  <c r="AA12" i="1"/>
  <c r="V12" i="1"/>
  <c r="U12" i="1"/>
  <c r="P12" i="1"/>
  <c r="O12" i="1"/>
  <c r="J12" i="1"/>
  <c r="I12" i="1"/>
  <c r="C12" i="1"/>
  <c r="D12" i="1"/>
  <c r="B12" i="1"/>
  <c r="BX15" i="1"/>
  <c r="BW15" i="1"/>
  <c r="BV15" i="1"/>
  <c r="E15" i="1"/>
  <c r="H15" i="1" s="1"/>
  <c r="K15" i="1" s="1"/>
  <c r="N15" i="1" s="1"/>
  <c r="Q15" i="1" s="1"/>
  <c r="T15" i="1" s="1"/>
  <c r="W15" i="1" s="1"/>
  <c r="Z15" i="1" s="1"/>
  <c r="AC15" i="1" s="1"/>
  <c r="AF15" i="1" s="1"/>
  <c r="AI15" i="1" s="1"/>
  <c r="AL15" i="1" s="1"/>
  <c r="AO15" i="1" s="1"/>
  <c r="AR15" i="1" s="1"/>
  <c r="AU15" i="1" s="1"/>
  <c r="AX15" i="1" s="1"/>
  <c r="BA15" i="1" s="1"/>
  <c r="BD15" i="1" s="1"/>
  <c r="BG15" i="1" s="1"/>
  <c r="BJ15" i="1" s="1"/>
  <c r="BM15" i="1" s="1"/>
  <c r="BP15" i="1" s="1"/>
  <c r="BS15" i="1" s="1"/>
  <c r="BX14" i="1"/>
  <c r="BW14" i="1"/>
  <c r="BV14" i="1"/>
  <c r="E14" i="1"/>
  <c r="H14" i="1" s="1"/>
  <c r="K14" i="1" s="1"/>
  <c r="N14" i="1" s="1"/>
  <c r="Q14" i="1" s="1"/>
  <c r="T14" i="1" s="1"/>
  <c r="W14" i="1" s="1"/>
  <c r="Z14" i="1" s="1"/>
  <c r="AC14" i="1" s="1"/>
  <c r="AF14" i="1" s="1"/>
  <c r="AI14" i="1" s="1"/>
  <c r="AL14" i="1" s="1"/>
  <c r="AO14" i="1" s="1"/>
  <c r="AR14" i="1" s="1"/>
  <c r="AU14" i="1" s="1"/>
  <c r="AX14" i="1" s="1"/>
  <c r="BA14" i="1" s="1"/>
  <c r="BD14" i="1" s="1"/>
  <c r="BG14" i="1" s="1"/>
  <c r="BJ14" i="1" s="1"/>
  <c r="BM14" i="1" s="1"/>
  <c r="BP14" i="1" s="1"/>
  <c r="BS14" i="1" s="1"/>
  <c r="BY14" i="1" l="1"/>
  <c r="BY15" i="1"/>
  <c r="AZ136" i="1"/>
  <c r="AY136" i="1"/>
  <c r="B123" i="1"/>
  <c r="B117" i="1"/>
  <c r="B111" i="1"/>
  <c r="B104" i="1"/>
  <c r="B100" i="1"/>
  <c r="B87" i="1"/>
  <c r="B82" i="1"/>
  <c r="B77" i="1"/>
  <c r="B67" i="1"/>
  <c r="B62" i="1"/>
  <c r="B58" i="1"/>
  <c r="B47" i="1"/>
  <c r="B42" i="1"/>
  <c r="B37" i="1"/>
  <c r="B19" i="1"/>
  <c r="B7" i="1"/>
  <c r="BX54" i="1"/>
  <c r="BW54" i="1"/>
  <c r="BV54" i="1"/>
  <c r="E54" i="1"/>
  <c r="H54" i="1" s="1"/>
  <c r="K54" i="1" s="1"/>
  <c r="N54" i="1" s="1"/>
  <c r="Q54" i="1" s="1"/>
  <c r="T54" i="1" s="1"/>
  <c r="W54" i="1" s="1"/>
  <c r="Z54" i="1" s="1"/>
  <c r="AC54" i="1" s="1"/>
  <c r="AF54" i="1" s="1"/>
  <c r="AI54" i="1" s="1"/>
  <c r="AL54" i="1" s="1"/>
  <c r="AO54" i="1" s="1"/>
  <c r="AR54" i="1" s="1"/>
  <c r="AU54" i="1" s="1"/>
  <c r="AX54" i="1" s="1"/>
  <c r="BA54" i="1" s="1"/>
  <c r="BD54" i="1" s="1"/>
  <c r="BG54" i="1" s="1"/>
  <c r="BJ54" i="1" s="1"/>
  <c r="BM54" i="1" s="1"/>
  <c r="BP54" i="1" s="1"/>
  <c r="BS54" i="1" s="1"/>
  <c r="BX53" i="1"/>
  <c r="BW53" i="1"/>
  <c r="BV53" i="1"/>
  <c r="E53" i="1"/>
  <c r="H53" i="1" s="1"/>
  <c r="K53" i="1" s="1"/>
  <c r="N53" i="1" s="1"/>
  <c r="Q53" i="1" s="1"/>
  <c r="T53" i="1" s="1"/>
  <c r="W53" i="1" s="1"/>
  <c r="Z53" i="1" s="1"/>
  <c r="AC53" i="1" s="1"/>
  <c r="AF53" i="1" s="1"/>
  <c r="AI53" i="1" s="1"/>
  <c r="AL53" i="1" s="1"/>
  <c r="AO53" i="1" s="1"/>
  <c r="AR53" i="1" s="1"/>
  <c r="AU53" i="1" s="1"/>
  <c r="AX53" i="1" s="1"/>
  <c r="BA53" i="1" s="1"/>
  <c r="BD53" i="1" s="1"/>
  <c r="BG53" i="1" s="1"/>
  <c r="BJ53" i="1" s="1"/>
  <c r="BM53" i="1" s="1"/>
  <c r="BP53" i="1" s="1"/>
  <c r="BS53" i="1" s="1"/>
  <c r="BX52" i="1"/>
  <c r="BW52" i="1"/>
  <c r="BV52" i="1"/>
  <c r="E52" i="1"/>
  <c r="H52" i="1" s="1"/>
  <c r="K52" i="1" s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BX51" i="1"/>
  <c r="BW51" i="1"/>
  <c r="BV51" i="1"/>
  <c r="E51" i="1"/>
  <c r="H51" i="1" s="1"/>
  <c r="K51" i="1" s="1"/>
  <c r="N51" i="1" s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BX50" i="1"/>
  <c r="BW50" i="1"/>
  <c r="BV50" i="1"/>
  <c r="E50" i="1"/>
  <c r="H50" i="1" s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BX49" i="1"/>
  <c r="BW49" i="1"/>
  <c r="BV49" i="1"/>
  <c r="E49" i="1"/>
  <c r="H49" i="1" s="1"/>
  <c r="K49" i="1" s="1"/>
  <c r="N49" i="1" s="1"/>
  <c r="Q49" i="1" s="1"/>
  <c r="T49" i="1" s="1"/>
  <c r="W49" i="1" s="1"/>
  <c r="Z49" i="1" s="1"/>
  <c r="AC49" i="1" s="1"/>
  <c r="BR47" i="1"/>
  <c r="BQ47" i="1"/>
  <c r="BL47" i="1"/>
  <c r="BK47" i="1"/>
  <c r="BF47" i="1"/>
  <c r="BE47" i="1"/>
  <c r="AZ47" i="1"/>
  <c r="AY47" i="1"/>
  <c r="AT47" i="1"/>
  <c r="AS47" i="1"/>
  <c r="AB47" i="1"/>
  <c r="AA47" i="1"/>
  <c r="V47" i="1"/>
  <c r="U47" i="1"/>
  <c r="P47" i="1"/>
  <c r="O47" i="1"/>
  <c r="J47" i="1"/>
  <c r="I47" i="1"/>
  <c r="D47" i="1"/>
  <c r="C47" i="1"/>
  <c r="BX45" i="1"/>
  <c r="BW45" i="1"/>
  <c r="BV45" i="1"/>
  <c r="E45" i="1"/>
  <c r="H45" i="1" s="1"/>
  <c r="K45" i="1" s="1"/>
  <c r="N45" i="1" s="1"/>
  <c r="Q45" i="1" s="1"/>
  <c r="T45" i="1" s="1"/>
  <c r="W45" i="1" s="1"/>
  <c r="Z45" i="1" s="1"/>
  <c r="AC45" i="1" s="1"/>
  <c r="AF45" i="1" s="1"/>
  <c r="AI45" i="1" s="1"/>
  <c r="AL45" i="1" s="1"/>
  <c r="AO45" i="1" s="1"/>
  <c r="AR45" i="1" s="1"/>
  <c r="AU45" i="1" s="1"/>
  <c r="AX45" i="1" s="1"/>
  <c r="BA45" i="1" s="1"/>
  <c r="BD45" i="1" s="1"/>
  <c r="BG45" i="1" s="1"/>
  <c r="BJ45" i="1" s="1"/>
  <c r="BM45" i="1" s="1"/>
  <c r="BP45" i="1" s="1"/>
  <c r="BS45" i="1" s="1"/>
  <c r="BX44" i="1"/>
  <c r="BW44" i="1"/>
  <c r="BV44" i="1"/>
  <c r="E44" i="1"/>
  <c r="H44" i="1" s="1"/>
  <c r="BR42" i="1"/>
  <c r="BQ42" i="1"/>
  <c r="BL42" i="1"/>
  <c r="BK42" i="1"/>
  <c r="BF42" i="1"/>
  <c r="BE42" i="1"/>
  <c r="AT42" i="1"/>
  <c r="AS42" i="1"/>
  <c r="AN42" i="1"/>
  <c r="AM42" i="1"/>
  <c r="AH42" i="1"/>
  <c r="AG42" i="1"/>
  <c r="AB42" i="1"/>
  <c r="AA42" i="1"/>
  <c r="V42" i="1"/>
  <c r="U42" i="1"/>
  <c r="P42" i="1"/>
  <c r="O42" i="1"/>
  <c r="J42" i="1"/>
  <c r="I42" i="1"/>
  <c r="D42" i="1"/>
  <c r="C42" i="1"/>
  <c r="BX40" i="1"/>
  <c r="BW40" i="1"/>
  <c r="BV40" i="1"/>
  <c r="E40" i="1"/>
  <c r="H40" i="1" s="1"/>
  <c r="K40" i="1" s="1"/>
  <c r="N40" i="1" s="1"/>
  <c r="Q40" i="1" s="1"/>
  <c r="T40" i="1" s="1"/>
  <c r="W40" i="1" s="1"/>
  <c r="Z40" i="1" s="1"/>
  <c r="AC40" i="1" s="1"/>
  <c r="BX39" i="1"/>
  <c r="BW39" i="1"/>
  <c r="BV39" i="1"/>
  <c r="E39" i="1"/>
  <c r="BR37" i="1"/>
  <c r="BQ37" i="1"/>
  <c r="BL37" i="1"/>
  <c r="BK37" i="1"/>
  <c r="BF37" i="1"/>
  <c r="BE37" i="1"/>
  <c r="AZ37" i="1"/>
  <c r="AY37" i="1"/>
  <c r="AT37" i="1"/>
  <c r="AS37" i="1"/>
  <c r="AN37" i="1"/>
  <c r="AM37" i="1"/>
  <c r="AH37" i="1"/>
  <c r="AG37" i="1"/>
  <c r="AB37" i="1"/>
  <c r="AA37" i="1"/>
  <c r="V37" i="1"/>
  <c r="U37" i="1"/>
  <c r="P37" i="1"/>
  <c r="O37" i="1"/>
  <c r="M37" i="1"/>
  <c r="J37" i="1"/>
  <c r="I37" i="1"/>
  <c r="D37" i="1"/>
  <c r="C37" i="1"/>
  <c r="B75" i="1" l="1"/>
  <c r="B56" i="1"/>
  <c r="B98" i="1"/>
  <c r="B134" i="1"/>
  <c r="B36" i="1"/>
  <c r="B138" i="1"/>
  <c r="B136" i="1"/>
  <c r="BX42" i="1"/>
  <c r="AF40" i="1"/>
  <c r="AI40" i="1" s="1"/>
  <c r="AL40" i="1" s="1"/>
  <c r="AO40" i="1" s="1"/>
  <c r="AR40" i="1" s="1"/>
  <c r="AU40" i="1" s="1"/>
  <c r="AF49" i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BW47" i="1"/>
  <c r="BW42" i="1"/>
  <c r="BW37" i="1"/>
  <c r="BY50" i="1"/>
  <c r="E37" i="1"/>
  <c r="BY40" i="1"/>
  <c r="E42" i="1"/>
  <c r="BY45" i="1"/>
  <c r="BX47" i="1"/>
  <c r="H39" i="1"/>
  <c r="H37" i="1" s="1"/>
  <c r="E47" i="1"/>
  <c r="BV47" i="1"/>
  <c r="BY53" i="1"/>
  <c r="BY39" i="1"/>
  <c r="BV37" i="1"/>
  <c r="BY51" i="1"/>
  <c r="K44" i="1"/>
  <c r="N44" i="1" s="1"/>
  <c r="Q44" i="1" s="1"/>
  <c r="T44" i="1" s="1"/>
  <c r="W44" i="1" s="1"/>
  <c r="Z44" i="1" s="1"/>
  <c r="AC44" i="1" s="1"/>
  <c r="AF44" i="1" s="1"/>
  <c r="AI44" i="1" s="1"/>
  <c r="AL44" i="1" s="1"/>
  <c r="AO44" i="1" s="1"/>
  <c r="AR44" i="1" s="1"/>
  <c r="AU44" i="1" s="1"/>
  <c r="AX44" i="1" s="1"/>
  <c r="BA44" i="1" s="1"/>
  <c r="BD44" i="1" s="1"/>
  <c r="BG44" i="1" s="1"/>
  <c r="BJ44" i="1" s="1"/>
  <c r="BM44" i="1" s="1"/>
  <c r="BP44" i="1" s="1"/>
  <c r="BS44" i="1" s="1"/>
  <c r="H42" i="1"/>
  <c r="K42" i="1" s="1"/>
  <c r="BX37" i="1"/>
  <c r="H47" i="1"/>
  <c r="BY49" i="1"/>
  <c r="BY44" i="1"/>
  <c r="BV42" i="1"/>
  <c r="BY52" i="1"/>
  <c r="BY54" i="1"/>
  <c r="BR19" i="1"/>
  <c r="BQ19" i="1"/>
  <c r="BL19" i="1"/>
  <c r="BK19" i="1"/>
  <c r="BF19" i="1"/>
  <c r="BE19" i="1"/>
  <c r="AZ19" i="1"/>
  <c r="AZ138" i="1" s="1"/>
  <c r="AY19" i="1"/>
  <c r="AY138" i="1" s="1"/>
  <c r="AT19" i="1"/>
  <c r="AS19" i="1"/>
  <c r="AB19" i="1"/>
  <c r="AA19" i="1"/>
  <c r="V19" i="1"/>
  <c r="U19" i="1"/>
  <c r="P19" i="1"/>
  <c r="O19" i="1"/>
  <c r="J19" i="1"/>
  <c r="I19" i="1"/>
  <c r="C19" i="1"/>
  <c r="D19" i="1"/>
  <c r="BX22" i="1"/>
  <c r="BW22" i="1"/>
  <c r="BV22" i="1"/>
  <c r="E22" i="1"/>
  <c r="H22" i="1" s="1"/>
  <c r="K22" i="1" s="1"/>
  <c r="BX21" i="1"/>
  <c r="BW21" i="1"/>
  <c r="BV21" i="1"/>
  <c r="E21" i="1"/>
  <c r="H21" i="1" s="1"/>
  <c r="K21" i="1" s="1"/>
  <c r="N21" i="1" s="1"/>
  <c r="Q21" i="1" s="1"/>
  <c r="T21" i="1" s="1"/>
  <c r="W21" i="1" s="1"/>
  <c r="N22" i="1" l="1"/>
  <c r="Q22" i="1" s="1"/>
  <c r="T22" i="1" s="1"/>
  <c r="W22" i="1" s="1"/>
  <c r="Z22" i="1" s="1"/>
  <c r="AC22" i="1" s="1"/>
  <c r="AF22" i="1" s="1"/>
  <c r="AI22" i="1" s="1"/>
  <c r="AL22" i="1" s="1"/>
  <c r="AO22" i="1" s="1"/>
  <c r="AR22" i="1" s="1"/>
  <c r="AU22" i="1" s="1"/>
  <c r="AX22" i="1" s="1"/>
  <c r="BA22" i="1" s="1"/>
  <c r="BD22" i="1" s="1"/>
  <c r="BG22" i="1" s="1"/>
  <c r="BJ22" i="1" s="1"/>
  <c r="BM22" i="1" s="1"/>
  <c r="BP22" i="1" s="1"/>
  <c r="BS22" i="1" s="1"/>
  <c r="B140" i="1"/>
  <c r="AX40" i="1"/>
  <c r="BA40" i="1" s="1"/>
  <c r="BD40" i="1" s="1"/>
  <c r="BG40" i="1" s="1"/>
  <c r="BY37" i="1"/>
  <c r="BY42" i="1"/>
  <c r="K39" i="1"/>
  <c r="N39" i="1" s="1"/>
  <c r="BY21" i="1"/>
  <c r="BY47" i="1"/>
  <c r="N42" i="1"/>
  <c r="Q42" i="1" s="1"/>
  <c r="K47" i="1"/>
  <c r="Z21" i="1"/>
  <c r="AC21" i="1" s="1"/>
  <c r="BY22" i="1"/>
  <c r="BX95" i="1"/>
  <c r="BW95" i="1"/>
  <c r="BV95" i="1"/>
  <c r="E95" i="1"/>
  <c r="H95" i="1" s="1"/>
  <c r="K95" i="1" s="1"/>
  <c r="N95" i="1" s="1"/>
  <c r="Q95" i="1" s="1"/>
  <c r="T95" i="1" s="1"/>
  <c r="W95" i="1" s="1"/>
  <c r="Z95" i="1" s="1"/>
  <c r="AC95" i="1" s="1"/>
  <c r="AF95" i="1" s="1"/>
  <c r="AI95" i="1" s="1"/>
  <c r="AL95" i="1" s="1"/>
  <c r="AO95" i="1" s="1"/>
  <c r="BJ40" i="1" l="1"/>
  <c r="BM40" i="1" s="1"/>
  <c r="BP40" i="1" s="1"/>
  <c r="BS40" i="1" s="1"/>
  <c r="AR95" i="1"/>
  <c r="AU95" i="1" s="1"/>
  <c r="AX95" i="1" s="1"/>
  <c r="BA95" i="1" s="1"/>
  <c r="BD95" i="1" s="1"/>
  <c r="BG95" i="1" s="1"/>
  <c r="AF21" i="1"/>
  <c r="AI21" i="1" s="1"/>
  <c r="AL21" i="1" s="1"/>
  <c r="AO21" i="1" s="1"/>
  <c r="AR21" i="1" s="1"/>
  <c r="AU21" i="1" s="1"/>
  <c r="AX21" i="1" s="1"/>
  <c r="BA21" i="1" s="1"/>
  <c r="BD21" i="1" s="1"/>
  <c r="BG21" i="1" s="1"/>
  <c r="BJ21" i="1" s="1"/>
  <c r="BM21" i="1" s="1"/>
  <c r="BP21" i="1" s="1"/>
  <c r="BS21" i="1" s="1"/>
  <c r="BZ37" i="1"/>
  <c r="CA37" i="1" s="1"/>
  <c r="K37" i="1"/>
  <c r="N47" i="1"/>
  <c r="Q39" i="1"/>
  <c r="T39" i="1" s="1"/>
  <c r="N37" i="1"/>
  <c r="Q37" i="1" s="1"/>
  <c r="T42" i="1"/>
  <c r="W42" i="1" s="1"/>
  <c r="BY95" i="1"/>
  <c r="BJ95" i="1" l="1"/>
  <c r="BM95" i="1" s="1"/>
  <c r="BP95" i="1" s="1"/>
  <c r="BS95" i="1" s="1"/>
  <c r="T37" i="1"/>
  <c r="W39" i="1"/>
  <c r="Z39" i="1" s="1"/>
  <c r="AC39" i="1" s="1"/>
  <c r="Z42" i="1"/>
  <c r="AC42" i="1" s="1"/>
  <c r="Q47" i="1"/>
  <c r="BR7" i="1"/>
  <c r="BQ7" i="1"/>
  <c r="BL7" i="1"/>
  <c r="BK7" i="1"/>
  <c r="BF7" i="1"/>
  <c r="BE7" i="1"/>
  <c r="AZ7" i="1"/>
  <c r="AZ134" i="1" s="1"/>
  <c r="AZ140" i="1" s="1"/>
  <c r="AY7" i="1"/>
  <c r="AY134" i="1" s="1"/>
  <c r="AY140" i="1" s="1"/>
  <c r="AT7" i="1"/>
  <c r="AS7" i="1"/>
  <c r="AN7" i="1"/>
  <c r="AM7" i="1"/>
  <c r="AH7" i="1"/>
  <c r="AG7" i="1"/>
  <c r="AB7" i="1"/>
  <c r="AA7" i="1"/>
  <c r="V7" i="1"/>
  <c r="U7" i="1"/>
  <c r="P7" i="1"/>
  <c r="O7" i="1"/>
  <c r="M7" i="1"/>
  <c r="J7" i="1"/>
  <c r="I7" i="1"/>
  <c r="AF42" i="1" l="1"/>
  <c r="AI42" i="1" s="1"/>
  <c r="W37" i="1"/>
  <c r="T47" i="1"/>
  <c r="C7" i="1"/>
  <c r="D7" i="1"/>
  <c r="BX9" i="1"/>
  <c r="BW9" i="1"/>
  <c r="BV9" i="1"/>
  <c r="E9" i="1"/>
  <c r="H9" i="1" s="1"/>
  <c r="K9" i="1" s="1"/>
  <c r="N9" i="1" s="1"/>
  <c r="Q9" i="1" s="1"/>
  <c r="T9" i="1" s="1"/>
  <c r="W9" i="1" s="1"/>
  <c r="Z9" i="1" l="1"/>
  <c r="AC9" i="1" s="1"/>
  <c r="AF9" i="1" s="1"/>
  <c r="AI9" i="1" s="1"/>
  <c r="Z37" i="1"/>
  <c r="W47" i="1"/>
  <c r="AL42" i="1"/>
  <c r="AO42" i="1" s="1"/>
  <c r="BY9" i="1"/>
  <c r="BR123" i="1"/>
  <c r="BQ123" i="1"/>
  <c r="BR117" i="1"/>
  <c r="BQ117" i="1"/>
  <c r="BR111" i="1"/>
  <c r="BQ111" i="1"/>
  <c r="BR104" i="1"/>
  <c r="BQ104" i="1"/>
  <c r="BR100" i="1"/>
  <c r="BQ100" i="1"/>
  <c r="BR87" i="1"/>
  <c r="BQ87" i="1"/>
  <c r="BR82" i="1"/>
  <c r="BQ82" i="1"/>
  <c r="BR77" i="1"/>
  <c r="BQ77" i="1"/>
  <c r="BR67" i="1"/>
  <c r="BQ67" i="1"/>
  <c r="BR62" i="1"/>
  <c r="BQ62" i="1"/>
  <c r="BR58" i="1"/>
  <c r="BQ58" i="1"/>
  <c r="BL123" i="1"/>
  <c r="BK123" i="1"/>
  <c r="BL117" i="1"/>
  <c r="BK117" i="1"/>
  <c r="BL111" i="1"/>
  <c r="BK111" i="1"/>
  <c r="BL104" i="1"/>
  <c r="BK104" i="1"/>
  <c r="BL100" i="1"/>
  <c r="BK100" i="1"/>
  <c r="BL87" i="1"/>
  <c r="BK87" i="1"/>
  <c r="BL82" i="1"/>
  <c r="BK82" i="1"/>
  <c r="BL77" i="1"/>
  <c r="BK77" i="1"/>
  <c r="BL67" i="1"/>
  <c r="BK67" i="1"/>
  <c r="BL62" i="1"/>
  <c r="BK62" i="1"/>
  <c r="BL58" i="1"/>
  <c r="BK58" i="1"/>
  <c r="BF123" i="1"/>
  <c r="BE123" i="1"/>
  <c r="BF117" i="1"/>
  <c r="BE117" i="1"/>
  <c r="BF111" i="1"/>
  <c r="BE111" i="1"/>
  <c r="BF104" i="1"/>
  <c r="BE104" i="1"/>
  <c r="BF100" i="1"/>
  <c r="BE100" i="1"/>
  <c r="BF87" i="1"/>
  <c r="BE87" i="1"/>
  <c r="BF82" i="1"/>
  <c r="BE82" i="1"/>
  <c r="BF77" i="1"/>
  <c r="BE77" i="1"/>
  <c r="BF67" i="1"/>
  <c r="BE67" i="1"/>
  <c r="BF62" i="1"/>
  <c r="BE62" i="1"/>
  <c r="BF58" i="1"/>
  <c r="BE58" i="1"/>
  <c r="AT123" i="1"/>
  <c r="AS123" i="1"/>
  <c r="AT117" i="1"/>
  <c r="AS117" i="1"/>
  <c r="AT111" i="1"/>
  <c r="AS111" i="1"/>
  <c r="AT104" i="1"/>
  <c r="AS104" i="1"/>
  <c r="AT100" i="1"/>
  <c r="AS100" i="1"/>
  <c r="AT87" i="1"/>
  <c r="AS87" i="1"/>
  <c r="AT82" i="1"/>
  <c r="AS82" i="1"/>
  <c r="AT77" i="1"/>
  <c r="AS77" i="1"/>
  <c r="AT67" i="1"/>
  <c r="AS67" i="1"/>
  <c r="AT62" i="1"/>
  <c r="AS62" i="1"/>
  <c r="AT58" i="1"/>
  <c r="AS58" i="1"/>
  <c r="AN123" i="1"/>
  <c r="AM123" i="1"/>
  <c r="AN117" i="1"/>
  <c r="AM117" i="1"/>
  <c r="AN111" i="1"/>
  <c r="AM111" i="1"/>
  <c r="AN104" i="1"/>
  <c r="AM104" i="1"/>
  <c r="AN100" i="1"/>
  <c r="AM100" i="1"/>
  <c r="AN87" i="1"/>
  <c r="AM87" i="1"/>
  <c r="AN82" i="1"/>
  <c r="AM82" i="1"/>
  <c r="AN77" i="1"/>
  <c r="AM77" i="1"/>
  <c r="AN67" i="1"/>
  <c r="AM67" i="1"/>
  <c r="AN62" i="1"/>
  <c r="AM62" i="1"/>
  <c r="AN58" i="1"/>
  <c r="AM58" i="1"/>
  <c r="AH123" i="1"/>
  <c r="AG123" i="1"/>
  <c r="AH117" i="1"/>
  <c r="AG117" i="1"/>
  <c r="AH111" i="1"/>
  <c r="AG111" i="1"/>
  <c r="AH104" i="1"/>
  <c r="AG104" i="1"/>
  <c r="AH100" i="1"/>
  <c r="AG100" i="1"/>
  <c r="AH87" i="1"/>
  <c r="AG87" i="1"/>
  <c r="AH82" i="1"/>
  <c r="AG82" i="1"/>
  <c r="AH77" i="1"/>
  <c r="AG77" i="1"/>
  <c r="AH67" i="1"/>
  <c r="AG67" i="1"/>
  <c r="AH62" i="1"/>
  <c r="AG62" i="1"/>
  <c r="AH58" i="1"/>
  <c r="AG58" i="1"/>
  <c r="AB123" i="1"/>
  <c r="AA123" i="1"/>
  <c r="AB117" i="1"/>
  <c r="AA117" i="1"/>
  <c r="AB111" i="1"/>
  <c r="AA111" i="1"/>
  <c r="AB104" i="1"/>
  <c r="AA104" i="1"/>
  <c r="AB100" i="1"/>
  <c r="AA100" i="1"/>
  <c r="AB87" i="1"/>
  <c r="AA87" i="1"/>
  <c r="AB82" i="1"/>
  <c r="AA82" i="1"/>
  <c r="AB77" i="1"/>
  <c r="AA77" i="1"/>
  <c r="AB67" i="1"/>
  <c r="AA67" i="1"/>
  <c r="AB62" i="1"/>
  <c r="AA62" i="1"/>
  <c r="AB58" i="1"/>
  <c r="AA58" i="1"/>
  <c r="V123" i="1"/>
  <c r="U123" i="1"/>
  <c r="V117" i="1"/>
  <c r="U117" i="1"/>
  <c r="V111" i="1"/>
  <c r="U111" i="1"/>
  <c r="V104" i="1"/>
  <c r="U104" i="1"/>
  <c r="V100" i="1"/>
  <c r="U100" i="1"/>
  <c r="V87" i="1"/>
  <c r="U87" i="1"/>
  <c r="V82" i="1"/>
  <c r="U82" i="1"/>
  <c r="V77" i="1"/>
  <c r="U77" i="1"/>
  <c r="V67" i="1"/>
  <c r="U67" i="1"/>
  <c r="V62" i="1"/>
  <c r="U62" i="1"/>
  <c r="V58" i="1"/>
  <c r="U58" i="1"/>
  <c r="P123" i="1"/>
  <c r="O123" i="1"/>
  <c r="P117" i="1"/>
  <c r="O117" i="1"/>
  <c r="P111" i="1"/>
  <c r="O111" i="1"/>
  <c r="P104" i="1"/>
  <c r="O104" i="1"/>
  <c r="P100" i="1"/>
  <c r="O100" i="1"/>
  <c r="P87" i="1"/>
  <c r="O87" i="1"/>
  <c r="P82" i="1"/>
  <c r="O82" i="1"/>
  <c r="P77" i="1"/>
  <c r="O77" i="1"/>
  <c r="P67" i="1"/>
  <c r="O67" i="1"/>
  <c r="P62" i="1"/>
  <c r="O62" i="1"/>
  <c r="P58" i="1"/>
  <c r="O58" i="1"/>
  <c r="U136" i="1" l="1"/>
  <c r="AA136" i="1"/>
  <c r="AG136" i="1"/>
  <c r="AM136" i="1"/>
  <c r="AS136" i="1"/>
  <c r="AS138" i="1"/>
  <c r="BE136" i="1"/>
  <c r="BK136" i="1"/>
  <c r="V136" i="1"/>
  <c r="AB136" i="1"/>
  <c r="AH136" i="1"/>
  <c r="AN136" i="1"/>
  <c r="AT136" i="1"/>
  <c r="AT138" i="1"/>
  <c r="O138" i="1"/>
  <c r="U134" i="1"/>
  <c r="AA134" i="1"/>
  <c r="AA138" i="1"/>
  <c r="AG134" i="1"/>
  <c r="AM138" i="1"/>
  <c r="AS134" i="1"/>
  <c r="BE134" i="1"/>
  <c r="BE138" i="1"/>
  <c r="BK134" i="1"/>
  <c r="BQ134" i="1"/>
  <c r="BQ138" i="1"/>
  <c r="AL9" i="1"/>
  <c r="AO9" i="1" s="1"/>
  <c r="AR9" i="1" s="1"/>
  <c r="AU9" i="1" s="1"/>
  <c r="AX9" i="1" s="1"/>
  <c r="BA9" i="1" s="1"/>
  <c r="BD9" i="1" s="1"/>
  <c r="BG9" i="1" s="1"/>
  <c r="BJ9" i="1" s="1"/>
  <c r="BM9" i="1" s="1"/>
  <c r="BP9" i="1" s="1"/>
  <c r="BS9" i="1" s="1"/>
  <c r="O134" i="1"/>
  <c r="U138" i="1"/>
  <c r="AG138" i="1"/>
  <c r="AM134" i="1"/>
  <c r="P134" i="1"/>
  <c r="P138" i="1"/>
  <c r="V134" i="1"/>
  <c r="V138" i="1"/>
  <c r="AB134" i="1"/>
  <c r="AB138" i="1"/>
  <c r="AH134" i="1"/>
  <c r="AN134" i="1"/>
  <c r="AN138" i="1"/>
  <c r="AT134" i="1"/>
  <c r="BF134" i="1"/>
  <c r="BF138" i="1"/>
  <c r="BL134" i="1"/>
  <c r="BR134" i="1"/>
  <c r="BR138" i="1"/>
  <c r="BQ136" i="1"/>
  <c r="BR136" i="1"/>
  <c r="BK138" i="1"/>
  <c r="BL138" i="1"/>
  <c r="BL136" i="1"/>
  <c r="BF136" i="1"/>
  <c r="P136" i="1"/>
  <c r="O136" i="1"/>
  <c r="AH138" i="1"/>
  <c r="Z47" i="1"/>
  <c r="AR42" i="1"/>
  <c r="AU42" i="1" s="1"/>
  <c r="AC37" i="1"/>
  <c r="AF39" i="1"/>
  <c r="BX27" i="1"/>
  <c r="BW27" i="1"/>
  <c r="BV27" i="1"/>
  <c r="E27" i="1"/>
  <c r="H27" i="1" s="1"/>
  <c r="K27" i="1" s="1"/>
  <c r="N27" i="1" s="1"/>
  <c r="Q27" i="1" s="1"/>
  <c r="T27" i="1" s="1"/>
  <c r="W27" i="1" s="1"/>
  <c r="Z27" i="1" s="1"/>
  <c r="AC27" i="1" s="1"/>
  <c r="AF27" i="1" s="1"/>
  <c r="AI27" i="1" s="1"/>
  <c r="AL27" i="1" s="1"/>
  <c r="AO27" i="1" s="1"/>
  <c r="AR27" i="1" s="1"/>
  <c r="AU27" i="1" s="1"/>
  <c r="AX27" i="1" s="1"/>
  <c r="BA27" i="1" s="1"/>
  <c r="BD27" i="1" s="1"/>
  <c r="BG27" i="1" s="1"/>
  <c r="BJ27" i="1" s="1"/>
  <c r="BM27" i="1" s="1"/>
  <c r="BP27" i="1" s="1"/>
  <c r="BS27" i="1" s="1"/>
  <c r="AB140" i="1" l="1"/>
  <c r="BQ140" i="1"/>
  <c r="AN140" i="1"/>
  <c r="P140" i="1"/>
  <c r="AT140" i="1"/>
  <c r="AS140" i="1"/>
  <c r="AA140" i="1"/>
  <c r="AG140" i="1"/>
  <c r="BE140" i="1"/>
  <c r="O140" i="1"/>
  <c r="V140" i="1"/>
  <c r="AM140" i="1"/>
  <c r="U140" i="1"/>
  <c r="BK140" i="1"/>
  <c r="AH140" i="1"/>
  <c r="BF140" i="1"/>
  <c r="BR140" i="1"/>
  <c r="BL140" i="1"/>
  <c r="AF37" i="1"/>
  <c r="AI39" i="1"/>
  <c r="AL39" i="1" s="1"/>
  <c r="AO39" i="1" s="1"/>
  <c r="AX42" i="1"/>
  <c r="BA42" i="1" s="1"/>
  <c r="AC47" i="1"/>
  <c r="BY27" i="1"/>
  <c r="BX28" i="1"/>
  <c r="BW28" i="1"/>
  <c r="BV28" i="1"/>
  <c r="E28" i="1"/>
  <c r="H28" i="1" s="1"/>
  <c r="K28" i="1" s="1"/>
  <c r="N28" i="1" s="1"/>
  <c r="Q28" i="1" s="1"/>
  <c r="T28" i="1" s="1"/>
  <c r="W28" i="1" s="1"/>
  <c r="Z28" i="1" s="1"/>
  <c r="AC28" i="1" s="1"/>
  <c r="AF28" i="1" s="1"/>
  <c r="AI28" i="1" s="1"/>
  <c r="AL28" i="1" s="1"/>
  <c r="AO28" i="1" s="1"/>
  <c r="AR28" i="1" s="1"/>
  <c r="AU28" i="1" s="1"/>
  <c r="AX28" i="1" s="1"/>
  <c r="BA28" i="1" s="1"/>
  <c r="BD28" i="1" s="1"/>
  <c r="BG28" i="1" s="1"/>
  <c r="BJ28" i="1" s="1"/>
  <c r="BM28" i="1" s="1"/>
  <c r="BP28" i="1" s="1"/>
  <c r="BS28" i="1" s="1"/>
  <c r="BX26" i="1"/>
  <c r="BW26" i="1"/>
  <c r="BV26" i="1"/>
  <c r="E26" i="1"/>
  <c r="H26" i="1" s="1"/>
  <c r="K26" i="1" s="1"/>
  <c r="N26" i="1" s="1"/>
  <c r="Q26" i="1" s="1"/>
  <c r="T26" i="1" s="1"/>
  <c r="W26" i="1" s="1"/>
  <c r="Z26" i="1" s="1"/>
  <c r="AC26" i="1" s="1"/>
  <c r="AF26" i="1" s="1"/>
  <c r="AI26" i="1" s="1"/>
  <c r="AL26" i="1" s="1"/>
  <c r="AO26" i="1" s="1"/>
  <c r="AR26" i="1" s="1"/>
  <c r="AU26" i="1" s="1"/>
  <c r="AX26" i="1" s="1"/>
  <c r="BA26" i="1" s="1"/>
  <c r="BD26" i="1" s="1"/>
  <c r="BG26" i="1" s="1"/>
  <c r="BJ26" i="1" s="1"/>
  <c r="BM26" i="1" s="1"/>
  <c r="BP26" i="1" s="1"/>
  <c r="BS26" i="1" s="1"/>
  <c r="BX25" i="1"/>
  <c r="BW25" i="1"/>
  <c r="BV25" i="1"/>
  <c r="E25" i="1"/>
  <c r="H25" i="1" s="1"/>
  <c r="K25" i="1" s="1"/>
  <c r="N25" i="1" s="1"/>
  <c r="Q25" i="1" s="1"/>
  <c r="T25" i="1" s="1"/>
  <c r="W25" i="1" s="1"/>
  <c r="Z25" i="1" s="1"/>
  <c r="AC25" i="1" s="1"/>
  <c r="AF25" i="1" s="1"/>
  <c r="AI25" i="1" s="1"/>
  <c r="AL25" i="1" s="1"/>
  <c r="AO25" i="1" s="1"/>
  <c r="AR25" i="1" s="1"/>
  <c r="AU25" i="1" s="1"/>
  <c r="AX25" i="1" s="1"/>
  <c r="BA25" i="1" s="1"/>
  <c r="BD25" i="1" s="1"/>
  <c r="BG25" i="1" s="1"/>
  <c r="BJ25" i="1" s="1"/>
  <c r="BM25" i="1" s="1"/>
  <c r="BP25" i="1" s="1"/>
  <c r="BS25" i="1" s="1"/>
  <c r="BX24" i="1"/>
  <c r="BW24" i="1"/>
  <c r="BV24" i="1"/>
  <c r="E24" i="1"/>
  <c r="BX23" i="1"/>
  <c r="BW23" i="1"/>
  <c r="BV23" i="1"/>
  <c r="E23" i="1"/>
  <c r="BX17" i="1"/>
  <c r="BW17" i="1"/>
  <c r="BV17" i="1"/>
  <c r="E17" i="1"/>
  <c r="BX16" i="1"/>
  <c r="BW16" i="1"/>
  <c r="BV16" i="1"/>
  <c r="BV12" i="1" s="1"/>
  <c r="E16" i="1"/>
  <c r="H16" i="1" s="1"/>
  <c r="K16" i="1" s="1"/>
  <c r="N16" i="1" s="1"/>
  <c r="Q16" i="1" s="1"/>
  <c r="T16" i="1" s="1"/>
  <c r="W16" i="1" s="1"/>
  <c r="Z16" i="1" s="1"/>
  <c r="AC16" i="1" s="1"/>
  <c r="AF16" i="1" s="1"/>
  <c r="AI16" i="1" s="1"/>
  <c r="AL16" i="1" s="1"/>
  <c r="AO16" i="1" s="1"/>
  <c r="AR16" i="1" s="1"/>
  <c r="AU16" i="1" s="1"/>
  <c r="AX16" i="1" s="1"/>
  <c r="BA16" i="1" s="1"/>
  <c r="BD16" i="1" s="1"/>
  <c r="BG16" i="1" s="1"/>
  <c r="BJ16" i="1" s="1"/>
  <c r="BM16" i="1" s="1"/>
  <c r="BP16" i="1" s="1"/>
  <c r="BS16" i="1" s="1"/>
  <c r="BX10" i="1"/>
  <c r="BX7" i="1" s="1"/>
  <c r="BW10" i="1"/>
  <c r="BW7" i="1" s="1"/>
  <c r="BV10" i="1"/>
  <c r="BV7" i="1" s="1"/>
  <c r="E10" i="1"/>
  <c r="BX12" i="1" l="1"/>
  <c r="BW12" i="1"/>
  <c r="H17" i="1"/>
  <c r="E12" i="1"/>
  <c r="BV19" i="1"/>
  <c r="BX146" i="1"/>
  <c r="BD42" i="1"/>
  <c r="BG42" i="1" s="1"/>
  <c r="AI37" i="1"/>
  <c r="AR47" i="1"/>
  <c r="H23" i="1"/>
  <c r="K23" i="1" s="1"/>
  <c r="N23" i="1" s="1"/>
  <c r="Q23" i="1" s="1"/>
  <c r="T23" i="1" s="1"/>
  <c r="W23" i="1" s="1"/>
  <c r="Z23" i="1" s="1"/>
  <c r="AC23" i="1" s="1"/>
  <c r="AF23" i="1" s="1"/>
  <c r="AI23" i="1" s="1"/>
  <c r="AL23" i="1" s="1"/>
  <c r="AO23" i="1" s="1"/>
  <c r="AR23" i="1" s="1"/>
  <c r="AU23" i="1" s="1"/>
  <c r="AX23" i="1" s="1"/>
  <c r="BA23" i="1" s="1"/>
  <c r="BD23" i="1" s="1"/>
  <c r="BG23" i="1" s="1"/>
  <c r="BJ23" i="1" s="1"/>
  <c r="BM23" i="1" s="1"/>
  <c r="BP23" i="1" s="1"/>
  <c r="BS23" i="1" s="1"/>
  <c r="E19" i="1"/>
  <c r="BV146" i="1"/>
  <c r="BW146" i="1"/>
  <c r="BX19" i="1"/>
  <c r="BW19" i="1"/>
  <c r="H10" i="1"/>
  <c r="H7" i="1" s="1"/>
  <c r="E7" i="1"/>
  <c r="BY23" i="1"/>
  <c r="BY26" i="1"/>
  <c r="BY28" i="1"/>
  <c r="BY16" i="1"/>
  <c r="BY25" i="1"/>
  <c r="BY17" i="1"/>
  <c r="BY10" i="1"/>
  <c r="BY7" i="1" s="1"/>
  <c r="BY24" i="1"/>
  <c r="H24" i="1"/>
  <c r="K24" i="1" s="1"/>
  <c r="N24" i="1" s="1"/>
  <c r="Q24" i="1" s="1"/>
  <c r="T24" i="1" s="1"/>
  <c r="W24" i="1" s="1"/>
  <c r="Z24" i="1" s="1"/>
  <c r="AC24" i="1" s="1"/>
  <c r="AF24" i="1" s="1"/>
  <c r="AI24" i="1" s="1"/>
  <c r="AL24" i="1" s="1"/>
  <c r="AO24" i="1" s="1"/>
  <c r="AR24" i="1" s="1"/>
  <c r="AU24" i="1" s="1"/>
  <c r="AX24" i="1" s="1"/>
  <c r="BA24" i="1" s="1"/>
  <c r="BD24" i="1" s="1"/>
  <c r="BG24" i="1" s="1"/>
  <c r="BJ24" i="1" s="1"/>
  <c r="BM24" i="1" s="1"/>
  <c r="BP24" i="1" s="1"/>
  <c r="BS24" i="1" s="1"/>
  <c r="B6" i="1"/>
  <c r="I67" i="1"/>
  <c r="J67" i="1"/>
  <c r="C67" i="1"/>
  <c r="D67" i="1"/>
  <c r="K10" i="1" l="1"/>
  <c r="BZ146" i="1"/>
  <c r="BY12" i="1"/>
  <c r="K17" i="1"/>
  <c r="H12" i="1"/>
  <c r="BX150" i="1"/>
  <c r="BW148" i="1"/>
  <c r="AL37" i="1"/>
  <c r="AU47" i="1"/>
  <c r="BJ42" i="1"/>
  <c r="BM42" i="1" s="1"/>
  <c r="BV148" i="1"/>
  <c r="K19" i="1"/>
  <c r="H19" i="1"/>
  <c r="BY146" i="1"/>
  <c r="BY19" i="1"/>
  <c r="BX5" i="1"/>
  <c r="BX148" i="1"/>
  <c r="BV150" i="1"/>
  <c r="BW5" i="1"/>
  <c r="BW150" i="1"/>
  <c r="N10" i="1"/>
  <c r="N7" i="1" s="1"/>
  <c r="K7" i="1"/>
  <c r="N19" i="1"/>
  <c r="BV5" i="1"/>
  <c r="BX69" i="1"/>
  <c r="BW69" i="1"/>
  <c r="BV69" i="1"/>
  <c r="E69" i="1"/>
  <c r="H69" i="1" s="1"/>
  <c r="K69" i="1" s="1"/>
  <c r="BZ150" i="1" l="1"/>
  <c r="BZ148" i="1"/>
  <c r="BZ5" i="1"/>
  <c r="CA5" i="1" s="1"/>
  <c r="CA7" i="1" s="1"/>
  <c r="N17" i="1"/>
  <c r="K12" i="1"/>
  <c r="N69" i="1"/>
  <c r="Q69" i="1" s="1"/>
  <c r="T69" i="1" s="1"/>
  <c r="W69" i="1" s="1"/>
  <c r="Z69" i="1" s="1"/>
  <c r="AC69" i="1" s="1"/>
  <c r="BP42" i="1"/>
  <c r="BS42" i="1" s="1"/>
  <c r="AX47" i="1"/>
  <c r="AO37" i="1"/>
  <c r="AR39" i="1"/>
  <c r="Q7" i="1"/>
  <c r="Q10" i="1"/>
  <c r="T10" i="1" s="1"/>
  <c r="T7" i="1" s="1"/>
  <c r="BY148" i="1"/>
  <c r="BY150" i="1"/>
  <c r="BY5" i="1"/>
  <c r="Q19" i="1"/>
  <c r="BY69" i="1"/>
  <c r="Q17" i="1" l="1"/>
  <c r="N12" i="1"/>
  <c r="AF69" i="1"/>
  <c r="AI69" i="1" s="1"/>
  <c r="AL69" i="1" s="1"/>
  <c r="AO69" i="1" s="1"/>
  <c r="AR69" i="1" s="1"/>
  <c r="AU69" i="1" s="1"/>
  <c r="AX69" i="1" s="1"/>
  <c r="BA69" i="1" s="1"/>
  <c r="BD69" i="1" s="1"/>
  <c r="BG69" i="1" s="1"/>
  <c r="BJ69" i="1" s="1"/>
  <c r="BM69" i="1" s="1"/>
  <c r="BP69" i="1" s="1"/>
  <c r="BS69" i="1" s="1"/>
  <c r="AR37" i="1"/>
  <c r="AU39" i="1"/>
  <c r="AX39" i="1" s="1"/>
  <c r="BA39" i="1" s="1"/>
  <c r="BA47" i="1"/>
  <c r="W10" i="1"/>
  <c r="T19" i="1"/>
  <c r="BX73" i="1"/>
  <c r="BW73" i="1"/>
  <c r="BV73" i="1"/>
  <c r="BX72" i="1"/>
  <c r="BW72" i="1"/>
  <c r="BV72" i="1"/>
  <c r="BX71" i="1"/>
  <c r="BW71" i="1"/>
  <c r="BV71" i="1"/>
  <c r="BX70" i="1"/>
  <c r="BW70" i="1"/>
  <c r="BV70" i="1"/>
  <c r="BX65" i="1"/>
  <c r="BW65" i="1"/>
  <c r="BV65" i="1"/>
  <c r="BX64" i="1"/>
  <c r="BW64" i="1"/>
  <c r="BV64" i="1"/>
  <c r="J62" i="1"/>
  <c r="I62" i="1"/>
  <c r="BX60" i="1"/>
  <c r="BW60" i="1"/>
  <c r="BV60" i="1"/>
  <c r="J58" i="1"/>
  <c r="I58" i="1"/>
  <c r="T17" i="1" l="1"/>
  <c r="Q12" i="1"/>
  <c r="Z10" i="1"/>
  <c r="AC10" i="1" s="1"/>
  <c r="AF10" i="1" s="1"/>
  <c r="AF7" i="1" s="1"/>
  <c r="W7" i="1"/>
  <c r="AU37" i="1"/>
  <c r="BD47" i="1"/>
  <c r="W19" i="1"/>
  <c r="BY70" i="1"/>
  <c r="BX67" i="1"/>
  <c r="BV67" i="1"/>
  <c r="BW67" i="1"/>
  <c r="BX58" i="1"/>
  <c r="BW58" i="1"/>
  <c r="BY73" i="1"/>
  <c r="BW62" i="1"/>
  <c r="BY65" i="1"/>
  <c r="BY72" i="1"/>
  <c r="BV58" i="1"/>
  <c r="BY60" i="1"/>
  <c r="BY71" i="1"/>
  <c r="BY64" i="1"/>
  <c r="BV62" i="1"/>
  <c r="BX62" i="1"/>
  <c r="W17" i="1" l="1"/>
  <c r="T12" i="1"/>
  <c r="Z7" i="1"/>
  <c r="AC7" i="1"/>
  <c r="BG47" i="1"/>
  <c r="AX37" i="1"/>
  <c r="AI10" i="1"/>
  <c r="Z19" i="1"/>
  <c r="BY67" i="1"/>
  <c r="BY58" i="1"/>
  <c r="BY62" i="1"/>
  <c r="E73" i="1"/>
  <c r="H73" i="1" s="1"/>
  <c r="K73" i="1" s="1"/>
  <c r="E72" i="1"/>
  <c r="H72" i="1" s="1"/>
  <c r="K72" i="1" s="1"/>
  <c r="E71" i="1"/>
  <c r="H71" i="1" s="1"/>
  <c r="K71" i="1" s="1"/>
  <c r="E70" i="1"/>
  <c r="H70" i="1" s="1"/>
  <c r="K70" i="1" s="1"/>
  <c r="E65" i="1"/>
  <c r="H65" i="1" s="1"/>
  <c r="E64" i="1"/>
  <c r="H64" i="1" s="1"/>
  <c r="K64" i="1" s="1"/>
  <c r="N64" i="1" s="1"/>
  <c r="Q64" i="1" s="1"/>
  <c r="D62" i="1"/>
  <c r="C62" i="1"/>
  <c r="E60" i="1"/>
  <c r="H60" i="1" s="1"/>
  <c r="D58" i="1"/>
  <c r="C58" i="1"/>
  <c r="Z17" i="1" l="1"/>
  <c r="W12" i="1"/>
  <c r="N70" i="1"/>
  <c r="Q70" i="1" s="1"/>
  <c r="T70" i="1" s="1"/>
  <c r="W70" i="1" s="1"/>
  <c r="Z70" i="1" s="1"/>
  <c r="AC70" i="1" s="1"/>
  <c r="N71" i="1"/>
  <c r="Q71" i="1" s="1"/>
  <c r="T71" i="1" s="1"/>
  <c r="W71" i="1" s="1"/>
  <c r="Z71" i="1" s="1"/>
  <c r="AC71" i="1" s="1"/>
  <c r="N72" i="1"/>
  <c r="Q72" i="1" s="1"/>
  <c r="T72" i="1" s="1"/>
  <c r="W72" i="1" s="1"/>
  <c r="Z72" i="1" s="1"/>
  <c r="AC72" i="1" s="1"/>
  <c r="N73" i="1"/>
  <c r="Q73" i="1" s="1"/>
  <c r="BA37" i="1"/>
  <c r="BD39" i="1"/>
  <c r="BJ47" i="1"/>
  <c r="AL10" i="1"/>
  <c r="AI7" i="1"/>
  <c r="AC19" i="1"/>
  <c r="BW152" i="1"/>
  <c r="H67" i="1"/>
  <c r="E67" i="1"/>
  <c r="BX152" i="1"/>
  <c r="K60" i="1"/>
  <c r="N60" i="1" s="1"/>
  <c r="H58" i="1"/>
  <c r="T64" i="1"/>
  <c r="H62" i="1"/>
  <c r="K65" i="1"/>
  <c r="BZ58" i="1"/>
  <c r="CA58" i="1" s="1"/>
  <c r="E58" i="1"/>
  <c r="E62" i="1"/>
  <c r="BV125" i="1"/>
  <c r="BV119" i="1"/>
  <c r="BV113" i="1"/>
  <c r="BV107" i="1"/>
  <c r="BV106" i="1"/>
  <c r="BV102" i="1"/>
  <c r="BV96" i="1"/>
  <c r="BV94" i="1"/>
  <c r="BV93" i="1"/>
  <c r="BV91" i="1"/>
  <c r="BV90" i="1"/>
  <c r="BV89" i="1"/>
  <c r="BV85" i="1"/>
  <c r="BV84" i="1"/>
  <c r="BV80" i="1"/>
  <c r="BV79" i="1"/>
  <c r="BQ130" i="1"/>
  <c r="BK130" i="1"/>
  <c r="BE130" i="1"/>
  <c r="AY130" i="1"/>
  <c r="AS130" i="1"/>
  <c r="AM130" i="1"/>
  <c r="AG130" i="1"/>
  <c r="AA130" i="1"/>
  <c r="U130" i="1"/>
  <c r="O130" i="1"/>
  <c r="I130" i="1"/>
  <c r="J123" i="1"/>
  <c r="I123" i="1"/>
  <c r="J117" i="1"/>
  <c r="I117" i="1"/>
  <c r="J111" i="1"/>
  <c r="I111" i="1"/>
  <c r="J104" i="1"/>
  <c r="I104" i="1"/>
  <c r="J100" i="1"/>
  <c r="I100" i="1"/>
  <c r="J87" i="1"/>
  <c r="I87" i="1"/>
  <c r="J82" i="1"/>
  <c r="J136" i="1" s="1"/>
  <c r="I82" i="1"/>
  <c r="I136" i="1" s="1"/>
  <c r="J77" i="1"/>
  <c r="J134" i="1" s="1"/>
  <c r="I77" i="1"/>
  <c r="I134" i="1" s="1"/>
  <c r="BX153" i="1" l="1"/>
  <c r="BX155" i="1" s="1"/>
  <c r="T73" i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AC17" i="1"/>
  <c r="Z12" i="1"/>
  <c r="AF71" i="1"/>
  <c r="AI71" i="1" s="1"/>
  <c r="AL71" i="1" s="1"/>
  <c r="AO71" i="1" s="1"/>
  <c r="AR71" i="1" s="1"/>
  <c r="AU71" i="1" s="1"/>
  <c r="AX71" i="1" s="1"/>
  <c r="BA71" i="1" s="1"/>
  <c r="BD71" i="1" s="1"/>
  <c r="BG71" i="1" s="1"/>
  <c r="BJ71" i="1" s="1"/>
  <c r="BM71" i="1" s="1"/>
  <c r="BP71" i="1" s="1"/>
  <c r="BS71" i="1" s="1"/>
  <c r="AF70" i="1"/>
  <c r="AI70" i="1" s="1"/>
  <c r="AL70" i="1" s="1"/>
  <c r="AO70" i="1" s="1"/>
  <c r="AR70" i="1" s="1"/>
  <c r="AU70" i="1" s="1"/>
  <c r="AX70" i="1" s="1"/>
  <c r="BA70" i="1" s="1"/>
  <c r="BD70" i="1" s="1"/>
  <c r="BG70" i="1" s="1"/>
  <c r="BJ70" i="1" s="1"/>
  <c r="BM70" i="1" s="1"/>
  <c r="BP70" i="1" s="1"/>
  <c r="BS70" i="1" s="1"/>
  <c r="N65" i="1"/>
  <c r="Q65" i="1" s="1"/>
  <c r="T65" i="1" s="1"/>
  <c r="I138" i="1"/>
  <c r="I140" i="1" s="1"/>
  <c r="AF72" i="1"/>
  <c r="AI72" i="1" s="1"/>
  <c r="AL72" i="1" s="1"/>
  <c r="AO72" i="1" s="1"/>
  <c r="AR72" i="1" s="1"/>
  <c r="AU72" i="1" s="1"/>
  <c r="AX72" i="1" s="1"/>
  <c r="BA72" i="1" s="1"/>
  <c r="BD72" i="1" s="1"/>
  <c r="BG72" i="1" s="1"/>
  <c r="BJ72" i="1" s="1"/>
  <c r="BM72" i="1" s="1"/>
  <c r="BP72" i="1" s="1"/>
  <c r="BS72" i="1" s="1"/>
  <c r="J138" i="1"/>
  <c r="J140" i="1" s="1"/>
  <c r="BM47" i="1"/>
  <c r="BD37" i="1"/>
  <c r="BG39" i="1"/>
  <c r="AL7" i="1"/>
  <c r="AO10" i="1"/>
  <c r="K67" i="1"/>
  <c r="W64" i="1"/>
  <c r="Z64" i="1" s="1"/>
  <c r="AC64" i="1" s="1"/>
  <c r="AF64" i="1" s="1"/>
  <c r="AI64" i="1" s="1"/>
  <c r="K58" i="1"/>
  <c r="K62" i="1"/>
  <c r="N58" i="1"/>
  <c r="Q60" i="1"/>
  <c r="T60" i="1" s="1"/>
  <c r="BX125" i="1"/>
  <c r="BW125" i="1"/>
  <c r="BX119" i="1"/>
  <c r="BW119" i="1"/>
  <c r="BX113" i="1"/>
  <c r="BW113" i="1"/>
  <c r="BX107" i="1"/>
  <c r="BW107" i="1"/>
  <c r="BX106" i="1"/>
  <c r="BW106" i="1"/>
  <c r="BX102" i="1"/>
  <c r="BW102" i="1"/>
  <c r="BX96" i="1"/>
  <c r="BW96" i="1"/>
  <c r="BX94" i="1"/>
  <c r="BW94" i="1"/>
  <c r="BX93" i="1"/>
  <c r="BW93" i="1"/>
  <c r="BX91" i="1"/>
  <c r="BW91" i="1"/>
  <c r="BX90" i="1"/>
  <c r="BW90" i="1"/>
  <c r="BX89" i="1"/>
  <c r="BW89" i="1"/>
  <c r="BX85" i="1"/>
  <c r="BW85" i="1"/>
  <c r="BX84" i="1"/>
  <c r="BW84" i="1"/>
  <c r="BX80" i="1"/>
  <c r="BW80" i="1"/>
  <c r="BX79" i="1"/>
  <c r="BW79" i="1"/>
  <c r="AF17" i="1" l="1"/>
  <c r="AC12" i="1"/>
  <c r="W65" i="1"/>
  <c r="Z65" i="1" s="1"/>
  <c r="AC65" i="1" s="1"/>
  <c r="AF65" i="1" s="1"/>
  <c r="AI65" i="1" s="1"/>
  <c r="AL65" i="1" s="1"/>
  <c r="AO65" i="1" s="1"/>
  <c r="AR65" i="1" s="1"/>
  <c r="AU65" i="1" s="1"/>
  <c r="AX65" i="1" s="1"/>
  <c r="BA65" i="1" s="1"/>
  <c r="BD65" i="1" s="1"/>
  <c r="BG65" i="1" s="1"/>
  <c r="BJ65" i="1" s="1"/>
  <c r="BM65" i="1" s="1"/>
  <c r="BP65" i="1" s="1"/>
  <c r="BS65" i="1" s="1"/>
  <c r="T62" i="1"/>
  <c r="W62" i="1" s="1"/>
  <c r="N62" i="1"/>
  <c r="Q62" i="1" s="1"/>
  <c r="BJ39" i="1"/>
  <c r="BG37" i="1"/>
  <c r="BS47" i="1"/>
  <c r="BP47" i="1"/>
  <c r="AR10" i="1"/>
  <c r="AO7" i="1"/>
  <c r="N67" i="1"/>
  <c r="Q67" i="1"/>
  <c r="T58" i="1"/>
  <c r="W60" i="1"/>
  <c r="Z60" i="1" s="1"/>
  <c r="Q58" i="1"/>
  <c r="AI17" i="1" l="1"/>
  <c r="AF12" i="1"/>
  <c r="Z62" i="1"/>
  <c r="AC62" i="1" s="1"/>
  <c r="BM39" i="1"/>
  <c r="BJ37" i="1"/>
  <c r="AR7" i="1"/>
  <c r="AU10" i="1"/>
  <c r="AX10" i="1" s="1"/>
  <c r="BA10" i="1" s="1"/>
  <c r="AC60" i="1"/>
  <c r="AF60" i="1" s="1"/>
  <c r="Z58" i="1"/>
  <c r="W58" i="1"/>
  <c r="AL64" i="1"/>
  <c r="AF62" i="1"/>
  <c r="T67" i="1"/>
  <c r="BY96" i="1"/>
  <c r="BY94" i="1"/>
  <c r="BY93" i="1"/>
  <c r="BY91" i="1"/>
  <c r="BY90" i="1"/>
  <c r="BY89" i="1"/>
  <c r="BY85" i="1"/>
  <c r="BY84" i="1"/>
  <c r="BY80" i="1"/>
  <c r="AL17" i="1" l="1"/>
  <c r="AO17" i="1" s="1"/>
  <c r="AR17" i="1" s="1"/>
  <c r="AU17" i="1" s="1"/>
  <c r="AX17" i="1" s="1"/>
  <c r="AI12" i="1"/>
  <c r="BM37" i="1"/>
  <c r="BP39" i="1"/>
  <c r="AU7" i="1"/>
  <c r="W67" i="1"/>
  <c r="AC58" i="1"/>
  <c r="AI62" i="1"/>
  <c r="AI60" i="1"/>
  <c r="AL60" i="1" s="1"/>
  <c r="AF58" i="1"/>
  <c r="AL62" i="1"/>
  <c r="AO64" i="1"/>
  <c r="AR64" i="1" s="1"/>
  <c r="AU64" i="1" s="1"/>
  <c r="BX104" i="1"/>
  <c r="BW104" i="1"/>
  <c r="BX100" i="1"/>
  <c r="BW100" i="1"/>
  <c r="BA17" i="1" l="1"/>
  <c r="AX12" i="1"/>
  <c r="BP37" i="1"/>
  <c r="BS39" i="1"/>
  <c r="BS37" i="1" s="1"/>
  <c r="AX7" i="1"/>
  <c r="AR19" i="1"/>
  <c r="AO62" i="1"/>
  <c r="AL58" i="1"/>
  <c r="AO60" i="1"/>
  <c r="AR60" i="1" s="1"/>
  <c r="AI58" i="1"/>
  <c r="Z67" i="1"/>
  <c r="AX64" i="1"/>
  <c r="AR62" i="1"/>
  <c r="BY102" i="1"/>
  <c r="BD17" i="1" l="1"/>
  <c r="BA12" i="1"/>
  <c r="BD10" i="1"/>
  <c r="BA7" i="1"/>
  <c r="AU19" i="1"/>
  <c r="AU62" i="1"/>
  <c r="AR58" i="1"/>
  <c r="AU60" i="1"/>
  <c r="AX60" i="1" s="1"/>
  <c r="AX62" i="1"/>
  <c r="BA64" i="1"/>
  <c r="BD64" i="1" s="1"/>
  <c r="BG64" i="1" s="1"/>
  <c r="BJ64" i="1" s="1"/>
  <c r="BM64" i="1" s="1"/>
  <c r="BP64" i="1" s="1"/>
  <c r="BS64" i="1" s="1"/>
  <c r="AC67" i="1"/>
  <c r="AO58" i="1"/>
  <c r="BX111" i="1"/>
  <c r="BW111" i="1"/>
  <c r="BW130" i="1"/>
  <c r="BV123" i="1"/>
  <c r="BV117" i="1"/>
  <c r="BV111" i="1"/>
  <c r="BV104" i="1"/>
  <c r="BV100" i="1"/>
  <c r="BV87" i="1"/>
  <c r="BV82" i="1"/>
  <c r="BY79" i="1"/>
  <c r="BV77" i="1"/>
  <c r="C130" i="1"/>
  <c r="E125" i="1"/>
  <c r="H125" i="1" s="1"/>
  <c r="D123" i="1"/>
  <c r="C123" i="1"/>
  <c r="E119" i="1"/>
  <c r="H119" i="1" s="1"/>
  <c r="H117" i="1" s="1"/>
  <c r="D117" i="1"/>
  <c r="C117" i="1"/>
  <c r="E113" i="1"/>
  <c r="H113" i="1" s="1"/>
  <c r="H111" i="1" s="1"/>
  <c r="D111" i="1"/>
  <c r="C111" i="1"/>
  <c r="E107" i="1"/>
  <c r="H107" i="1" s="1"/>
  <c r="E106" i="1"/>
  <c r="H106" i="1" s="1"/>
  <c r="D104" i="1"/>
  <c r="C104" i="1"/>
  <c r="E102" i="1"/>
  <c r="H102" i="1" s="1"/>
  <c r="D100" i="1"/>
  <c r="C100" i="1"/>
  <c r="E96" i="1"/>
  <c r="H96" i="1" s="1"/>
  <c r="E94" i="1"/>
  <c r="H94" i="1" s="1"/>
  <c r="E93" i="1"/>
  <c r="H93" i="1" s="1"/>
  <c r="E91" i="1"/>
  <c r="H91" i="1" s="1"/>
  <c r="E90" i="1"/>
  <c r="H90" i="1" s="1"/>
  <c r="E89" i="1"/>
  <c r="H89" i="1" s="1"/>
  <c r="D87" i="1"/>
  <c r="C87" i="1"/>
  <c r="E85" i="1"/>
  <c r="H85" i="1" s="1"/>
  <c r="E84" i="1"/>
  <c r="H84" i="1" s="1"/>
  <c r="D82" i="1"/>
  <c r="D136" i="1" s="1"/>
  <c r="C82" i="1"/>
  <c r="C136" i="1" s="1"/>
  <c r="E80" i="1"/>
  <c r="H80" i="1" s="1"/>
  <c r="E79" i="1"/>
  <c r="H79" i="1" s="1"/>
  <c r="D77" i="1"/>
  <c r="D134" i="1" s="1"/>
  <c r="C77" i="1"/>
  <c r="C134" i="1" s="1"/>
  <c r="BV136" i="1" l="1"/>
  <c r="BG17" i="1"/>
  <c r="BD12" i="1"/>
  <c r="BV134" i="1"/>
  <c r="BV160" i="1" s="1"/>
  <c r="BV32" i="1"/>
  <c r="C138" i="1"/>
  <c r="C140" i="1" s="1"/>
  <c r="D138" i="1"/>
  <c r="D140" i="1" s="1"/>
  <c r="BV138" i="1"/>
  <c r="BV162" i="1"/>
  <c r="BD7" i="1"/>
  <c r="BG10" i="1"/>
  <c r="BJ10" i="1" s="1"/>
  <c r="BM10" i="1" s="1"/>
  <c r="AX19" i="1"/>
  <c r="H100" i="1"/>
  <c r="H82" i="1"/>
  <c r="BD62" i="1"/>
  <c r="BA62" i="1"/>
  <c r="BA60" i="1"/>
  <c r="BD60" i="1" s="1"/>
  <c r="AX58" i="1"/>
  <c r="AF67" i="1"/>
  <c r="AU58" i="1"/>
  <c r="H104" i="1"/>
  <c r="H87" i="1"/>
  <c r="H123" i="1"/>
  <c r="H77" i="1"/>
  <c r="H134" i="1" s="1"/>
  <c r="E123" i="1"/>
  <c r="E100" i="1"/>
  <c r="E117" i="1"/>
  <c r="BY106" i="1"/>
  <c r="BY113" i="1"/>
  <c r="BY107" i="1"/>
  <c r="BY119" i="1"/>
  <c r="BY125" i="1"/>
  <c r="E111" i="1"/>
  <c r="BW77" i="1"/>
  <c r="BW82" i="1"/>
  <c r="BW136" i="1" s="1"/>
  <c r="E77" i="1"/>
  <c r="E134" i="1" s="1"/>
  <c r="BX77" i="1"/>
  <c r="BX82" i="1"/>
  <c r="BX136" i="1" s="1"/>
  <c r="BX117" i="1"/>
  <c r="BY111" i="1"/>
  <c r="BW87" i="1"/>
  <c r="BW117" i="1"/>
  <c r="E87" i="1"/>
  <c r="E82" i="1"/>
  <c r="E104" i="1"/>
  <c r="BX87" i="1"/>
  <c r="BX123" i="1"/>
  <c r="BW123" i="1"/>
  <c r="BJ17" i="1" l="1"/>
  <c r="BG12" i="1"/>
  <c r="BV140" i="1"/>
  <c r="BX134" i="1"/>
  <c r="BX160" i="1" s="1"/>
  <c r="BZ160" i="1" s="1"/>
  <c r="BX32" i="1"/>
  <c r="BZ32" i="1" s="1"/>
  <c r="BW134" i="1"/>
  <c r="BW160" i="1" s="1"/>
  <c r="BW32" i="1"/>
  <c r="E136" i="1"/>
  <c r="E138" i="1"/>
  <c r="H138" i="1"/>
  <c r="H136" i="1"/>
  <c r="BX138" i="1"/>
  <c r="BX164" i="1" s="1"/>
  <c r="BW138" i="1"/>
  <c r="BZ111" i="1"/>
  <c r="CA111" i="1" s="1"/>
  <c r="BW162" i="1"/>
  <c r="BG7" i="1"/>
  <c r="BA19" i="1"/>
  <c r="BA58" i="1"/>
  <c r="BJ62" i="1"/>
  <c r="BD58" i="1"/>
  <c r="BG60" i="1"/>
  <c r="BJ60" i="1" s="1"/>
  <c r="AI67" i="1"/>
  <c r="BG62" i="1"/>
  <c r="BY123" i="1"/>
  <c r="BZ123" i="1" s="1"/>
  <c r="CA123" i="1" s="1"/>
  <c r="BY77" i="1"/>
  <c r="BY87" i="1"/>
  <c r="BY117" i="1"/>
  <c r="BZ117" i="1" s="1"/>
  <c r="CA117" i="1" s="1"/>
  <c r="BY104" i="1"/>
  <c r="BY82" i="1"/>
  <c r="BY100" i="1"/>
  <c r="BM17" i="1" l="1"/>
  <c r="BJ12" i="1"/>
  <c r="E140" i="1"/>
  <c r="BW140" i="1"/>
  <c r="H140" i="1"/>
  <c r="BY134" i="1"/>
  <c r="BY160" i="1" s="1"/>
  <c r="BY32" i="1"/>
  <c r="BY138" i="1"/>
  <c r="BY164" i="1" s="1"/>
  <c r="BX140" i="1"/>
  <c r="BY136" i="1"/>
  <c r="BJ7" i="1"/>
  <c r="BD19" i="1"/>
  <c r="BW164" i="1"/>
  <c r="BW166" i="1" s="1"/>
  <c r="BX162" i="1"/>
  <c r="BP62" i="1"/>
  <c r="BM60" i="1"/>
  <c r="BP60" i="1" s="1"/>
  <c r="BJ58" i="1"/>
  <c r="BM62" i="1"/>
  <c r="AL67" i="1"/>
  <c r="BG58" i="1"/>
  <c r="BZ100" i="1"/>
  <c r="CA100" i="1" s="1"/>
  <c r="BZ77" i="1"/>
  <c r="CA77" i="1" s="1"/>
  <c r="BX166" i="1" l="1"/>
  <c r="BX167" i="1" s="1"/>
  <c r="BZ162" i="1"/>
  <c r="BP17" i="1"/>
  <c r="BM12" i="1"/>
  <c r="BY140" i="1"/>
  <c r="BP10" i="1"/>
  <c r="BM7" i="1"/>
  <c r="BG19" i="1"/>
  <c r="BY162" i="1"/>
  <c r="BS62" i="1"/>
  <c r="AO67" i="1"/>
  <c r="BM58" i="1"/>
  <c r="BS60" i="1"/>
  <c r="BP58" i="1"/>
  <c r="K90" i="1"/>
  <c r="N90" i="1" s="1"/>
  <c r="Q90" i="1" s="1"/>
  <c r="T90" i="1" s="1"/>
  <c r="K91" i="1"/>
  <c r="N91" i="1" s="1"/>
  <c r="Q91" i="1" s="1"/>
  <c r="T91" i="1" s="1"/>
  <c r="W91" i="1" s="1"/>
  <c r="Z91" i="1" s="1"/>
  <c r="AC91" i="1" s="1"/>
  <c r="AF91" i="1" s="1"/>
  <c r="AI91" i="1" s="1"/>
  <c r="AL91" i="1" s="1"/>
  <c r="AO91" i="1" s="1"/>
  <c r="BX169" i="1" l="1"/>
  <c r="BS17" i="1"/>
  <c r="BS12" i="1" s="1"/>
  <c r="BP12" i="1"/>
  <c r="AR91" i="1"/>
  <c r="AU91" i="1" s="1"/>
  <c r="AX91" i="1" s="1"/>
  <c r="BA91" i="1" s="1"/>
  <c r="BD91" i="1" s="1"/>
  <c r="BG91" i="1" s="1"/>
  <c r="BP7" i="1"/>
  <c r="BS10" i="1"/>
  <c r="BS7" i="1" s="1"/>
  <c r="BJ19" i="1"/>
  <c r="BS58" i="1"/>
  <c r="AR67" i="1"/>
  <c r="W90" i="1"/>
  <c r="BJ91" i="1" l="1"/>
  <c r="BM91" i="1" s="1"/>
  <c r="BP91" i="1" s="1"/>
  <c r="BS91" i="1" s="1"/>
  <c r="BM19" i="1"/>
  <c r="AU67" i="1"/>
  <c r="Z90" i="1"/>
  <c r="AC90" i="1" s="1"/>
  <c r="AF90" i="1" s="1"/>
  <c r="AI90" i="1" s="1"/>
  <c r="AL90" i="1" s="1"/>
  <c r="BP19" i="1" l="1"/>
  <c r="AX67" i="1"/>
  <c r="AO90" i="1"/>
  <c r="AR90" i="1" l="1"/>
  <c r="AU90" i="1" s="1"/>
  <c r="AX90" i="1" s="1"/>
  <c r="BA90" i="1" s="1"/>
  <c r="BD90" i="1" s="1"/>
  <c r="BG90" i="1" s="1"/>
  <c r="BJ90" i="1" s="1"/>
  <c r="BM90" i="1" s="1"/>
  <c r="BP90" i="1" s="1"/>
  <c r="BS90" i="1" s="1"/>
  <c r="BS19" i="1"/>
  <c r="BA67" i="1"/>
  <c r="BD67" i="1" l="1"/>
  <c r="K113" i="1"/>
  <c r="N113" i="1" s="1"/>
  <c r="BG67" i="1" l="1"/>
  <c r="Q113" i="1"/>
  <c r="T113" i="1" s="1"/>
  <c r="N111" i="1"/>
  <c r="Q111" i="1" s="1"/>
  <c r="K111" i="1"/>
  <c r="BJ67" i="1" l="1"/>
  <c r="W113" i="1"/>
  <c r="Z113" i="1" s="1"/>
  <c r="AC113" i="1" s="1"/>
  <c r="AF113" i="1" s="1"/>
  <c r="AI113" i="1" s="1"/>
  <c r="T111" i="1"/>
  <c r="W111" i="1" s="1"/>
  <c r="K119" i="1"/>
  <c r="N119" i="1" s="1"/>
  <c r="K125" i="1"/>
  <c r="N125" i="1" s="1"/>
  <c r="BM67" i="1" l="1"/>
  <c r="Z111" i="1"/>
  <c r="Q125" i="1"/>
  <c r="T125" i="1" s="1"/>
  <c r="W125" i="1" s="1"/>
  <c r="Z125" i="1" s="1"/>
  <c r="AC125" i="1" s="1"/>
  <c r="AF125" i="1" s="1"/>
  <c r="AI125" i="1" s="1"/>
  <c r="N123" i="1"/>
  <c r="Q123" i="1" s="1"/>
  <c r="Q119" i="1"/>
  <c r="T119" i="1" s="1"/>
  <c r="N117" i="1"/>
  <c r="Q117" i="1" s="1"/>
  <c r="K117" i="1"/>
  <c r="K123" i="1"/>
  <c r="AC111" i="1" l="1"/>
  <c r="BP67" i="1"/>
  <c r="AL113" i="1"/>
  <c r="AF111" i="1"/>
  <c r="Z123" i="1"/>
  <c r="AC123" i="1" s="1"/>
  <c r="T123" i="1"/>
  <c r="W123" i="1" s="1"/>
  <c r="AL125" i="1"/>
  <c r="AO125" i="1" s="1"/>
  <c r="AR125" i="1" s="1"/>
  <c r="W119" i="1"/>
  <c r="Z119" i="1" s="1"/>
  <c r="T117" i="1"/>
  <c r="W117" i="1" s="1"/>
  <c r="AI111" i="1" l="1"/>
  <c r="BS67" i="1"/>
  <c r="AU125" i="1"/>
  <c r="AX125" i="1" s="1"/>
  <c r="AL123" i="1"/>
  <c r="AO123" i="1" s="1"/>
  <c r="AO113" i="1"/>
  <c r="AR113" i="1" s="1"/>
  <c r="AL111" i="1"/>
  <c r="AF123" i="1"/>
  <c r="AI123" i="1" s="1"/>
  <c r="AC119" i="1"/>
  <c r="AF119" i="1" s="1"/>
  <c r="AI119" i="1" s="1"/>
  <c r="Z117" i="1"/>
  <c r="AC117" i="1" s="1"/>
  <c r="AO111" i="1" l="1"/>
  <c r="AR123" i="1"/>
  <c r="AU123" i="1" s="1"/>
  <c r="BA125" i="1"/>
  <c r="BD125" i="1" s="1"/>
  <c r="AX123" i="1"/>
  <c r="BA123" i="1" s="1"/>
  <c r="AU113" i="1"/>
  <c r="AX113" i="1" s="1"/>
  <c r="AR111" i="1"/>
  <c r="AF117" i="1"/>
  <c r="AI117" i="1" s="1"/>
  <c r="AL119" i="1"/>
  <c r="K79" i="1"/>
  <c r="N79" i="1" s="1"/>
  <c r="AU111" i="1" l="1"/>
  <c r="BG125" i="1"/>
  <c r="BJ125" i="1" s="1"/>
  <c r="BD123" i="1"/>
  <c r="BG123" i="1" s="1"/>
  <c r="BA113" i="1"/>
  <c r="BD113" i="1" s="1"/>
  <c r="AX111" i="1"/>
  <c r="AO119" i="1"/>
  <c r="AR119" i="1" s="1"/>
  <c r="AL117" i="1"/>
  <c r="AO117" i="1" s="1"/>
  <c r="Q79" i="1"/>
  <c r="T79" i="1" s="1"/>
  <c r="W79" i="1" s="1"/>
  <c r="Z79" i="1" s="1"/>
  <c r="K96" i="1"/>
  <c r="N96" i="1" s="1"/>
  <c r="Q96" i="1" s="1"/>
  <c r="T96" i="1" s="1"/>
  <c r="W96" i="1" s="1"/>
  <c r="Z96" i="1" s="1"/>
  <c r="AC96" i="1" s="1"/>
  <c r="AF96" i="1" s="1"/>
  <c r="AI96" i="1" s="1"/>
  <c r="AL96" i="1" s="1"/>
  <c r="AO96" i="1" s="1"/>
  <c r="K94" i="1"/>
  <c r="N94" i="1" s="1"/>
  <c r="Q94" i="1" s="1"/>
  <c r="T94" i="1" s="1"/>
  <c r="W94" i="1" s="1"/>
  <c r="Z94" i="1" s="1"/>
  <c r="AC94" i="1" s="1"/>
  <c r="AF94" i="1" s="1"/>
  <c r="AI94" i="1" s="1"/>
  <c r="AL94" i="1" s="1"/>
  <c r="AO94" i="1" s="1"/>
  <c r="K93" i="1"/>
  <c r="N93" i="1" s="1"/>
  <c r="Q93" i="1" s="1"/>
  <c r="T93" i="1" s="1"/>
  <c r="W93" i="1" s="1"/>
  <c r="Z93" i="1" s="1"/>
  <c r="AC93" i="1" s="1"/>
  <c r="AF93" i="1" s="1"/>
  <c r="AI93" i="1" s="1"/>
  <c r="AL93" i="1" s="1"/>
  <c r="AO93" i="1" s="1"/>
  <c r="K89" i="1"/>
  <c r="N89" i="1" s="1"/>
  <c r="K85" i="1"/>
  <c r="K84" i="1"/>
  <c r="N84" i="1" s="1"/>
  <c r="Q84" i="1" s="1"/>
  <c r="K80" i="1"/>
  <c r="N80" i="1" s="1"/>
  <c r="Q80" i="1" s="1"/>
  <c r="T80" i="1" s="1"/>
  <c r="K77" i="1"/>
  <c r="K134" i="1" s="1"/>
  <c r="AR96" i="1" l="1"/>
  <c r="AU96" i="1" s="1"/>
  <c r="AX96" i="1" s="1"/>
  <c r="BA96" i="1" s="1"/>
  <c r="BD96" i="1" s="1"/>
  <c r="BG96" i="1" s="1"/>
  <c r="N85" i="1"/>
  <c r="Q85" i="1" s="1"/>
  <c r="T85" i="1" s="1"/>
  <c r="W85" i="1" s="1"/>
  <c r="Z85" i="1" s="1"/>
  <c r="AC85" i="1" s="1"/>
  <c r="AF85" i="1" s="1"/>
  <c r="AI85" i="1" s="1"/>
  <c r="AL85" i="1" s="1"/>
  <c r="AO85" i="1" s="1"/>
  <c r="AR85" i="1" s="1"/>
  <c r="AU85" i="1" s="1"/>
  <c r="AX85" i="1" s="1"/>
  <c r="BA85" i="1" s="1"/>
  <c r="BD85" i="1" s="1"/>
  <c r="BG85" i="1" s="1"/>
  <c r="BJ85" i="1" s="1"/>
  <c r="BM85" i="1" s="1"/>
  <c r="AR93" i="1"/>
  <c r="AU93" i="1" s="1"/>
  <c r="AX93" i="1" s="1"/>
  <c r="BA93" i="1" s="1"/>
  <c r="BD93" i="1" s="1"/>
  <c r="BG93" i="1" s="1"/>
  <c r="AR94" i="1"/>
  <c r="AU94" i="1" s="1"/>
  <c r="AX94" i="1" s="1"/>
  <c r="BA94" i="1" s="1"/>
  <c r="BD94" i="1" s="1"/>
  <c r="BG94" i="1" s="1"/>
  <c r="BA111" i="1"/>
  <c r="BM125" i="1"/>
  <c r="BP125" i="1" s="1"/>
  <c r="BJ123" i="1"/>
  <c r="BM123" i="1" s="1"/>
  <c r="AU119" i="1"/>
  <c r="AX119" i="1" s="1"/>
  <c r="AR117" i="1"/>
  <c r="AU117" i="1" s="1"/>
  <c r="BG113" i="1"/>
  <c r="BJ113" i="1" s="1"/>
  <c r="BD111" i="1"/>
  <c r="T77" i="1"/>
  <c r="T134" i="1" s="1"/>
  <c r="W80" i="1"/>
  <c r="Z80" i="1" s="1"/>
  <c r="AC80" i="1" s="1"/>
  <c r="AF80" i="1" s="1"/>
  <c r="AI80" i="1" s="1"/>
  <c r="AL80" i="1" s="1"/>
  <c r="AO80" i="1" s="1"/>
  <c r="AR80" i="1" s="1"/>
  <c r="AU80" i="1" s="1"/>
  <c r="AX80" i="1" s="1"/>
  <c r="BA80" i="1" s="1"/>
  <c r="BD80" i="1" s="1"/>
  <c r="BG80" i="1" s="1"/>
  <c r="BJ80" i="1" s="1"/>
  <c r="AC79" i="1"/>
  <c r="AF79" i="1" s="1"/>
  <c r="T84" i="1"/>
  <c r="W84" i="1" s="1"/>
  <c r="Z84" i="1" s="1"/>
  <c r="Q89" i="1"/>
  <c r="N87" i="1"/>
  <c r="N77" i="1"/>
  <c r="N134" i="1" s="1"/>
  <c r="K87" i="1"/>
  <c r="K82" i="1"/>
  <c r="N82" i="1" l="1"/>
  <c r="Q82" i="1" s="1"/>
  <c r="BJ93" i="1"/>
  <c r="BM93" i="1" s="1"/>
  <c r="BP93" i="1" s="1"/>
  <c r="BS93" i="1" s="1"/>
  <c r="BJ94" i="1"/>
  <c r="BM94" i="1" s="1"/>
  <c r="BP94" i="1" s="1"/>
  <c r="BS94" i="1" s="1"/>
  <c r="BJ96" i="1"/>
  <c r="BM96" i="1" s="1"/>
  <c r="BP96" i="1" s="1"/>
  <c r="BS96" i="1" s="1"/>
  <c r="BG111" i="1"/>
  <c r="W77" i="1"/>
  <c r="W134" i="1" s="1"/>
  <c r="BS125" i="1"/>
  <c r="BP123" i="1"/>
  <c r="BS123" i="1" s="1"/>
  <c r="AX117" i="1"/>
  <c r="BA117" i="1" s="1"/>
  <c r="BA119" i="1"/>
  <c r="BD119" i="1" s="1"/>
  <c r="BM113" i="1"/>
  <c r="BP113" i="1" s="1"/>
  <c r="BJ111" i="1"/>
  <c r="BP85" i="1"/>
  <c r="BS85" i="1" s="1"/>
  <c r="BM80" i="1"/>
  <c r="BP80" i="1" s="1"/>
  <c r="BS80" i="1" s="1"/>
  <c r="AC84" i="1"/>
  <c r="AF84" i="1" s="1"/>
  <c r="Z82" i="1"/>
  <c r="Z77" i="1"/>
  <c r="Z134" i="1" s="1"/>
  <c r="Q87" i="1"/>
  <c r="T89" i="1"/>
  <c r="AI79" i="1"/>
  <c r="AL79" i="1" s="1"/>
  <c r="AF77" i="1"/>
  <c r="AF134" i="1" s="1"/>
  <c r="T82" i="1"/>
  <c r="Q77" i="1"/>
  <c r="Q134" i="1" s="1"/>
  <c r="K102" i="1"/>
  <c r="N102" i="1" s="1"/>
  <c r="Q102" i="1" s="1"/>
  <c r="T102" i="1" s="1"/>
  <c r="BM111" i="1" l="1"/>
  <c r="AC77" i="1"/>
  <c r="AC134" i="1" s="1"/>
  <c r="BG119" i="1"/>
  <c r="BJ119" i="1" s="1"/>
  <c r="BD117" i="1"/>
  <c r="BG117" i="1" s="1"/>
  <c r="BS113" i="1"/>
  <c r="BP111" i="1"/>
  <c r="AO79" i="1"/>
  <c r="AR79" i="1" s="1"/>
  <c r="AL77" i="1"/>
  <c r="AL134" i="1" s="1"/>
  <c r="W82" i="1"/>
  <c r="AI77" i="1"/>
  <c r="AI134" i="1" s="1"/>
  <c r="AC82" i="1"/>
  <c r="W102" i="1"/>
  <c r="Z102" i="1" s="1"/>
  <c r="AC102" i="1" s="1"/>
  <c r="W89" i="1"/>
  <c r="T87" i="1"/>
  <c r="AI84" i="1"/>
  <c r="AL84" i="1" s="1"/>
  <c r="AF82" i="1"/>
  <c r="N100" i="1"/>
  <c r="N136" i="1" s="1"/>
  <c r="K106" i="1"/>
  <c r="N106" i="1" s="1"/>
  <c r="Q106" i="1" s="1"/>
  <c r="T106" i="1" s="1"/>
  <c r="W106" i="1" s="1"/>
  <c r="Z106" i="1" s="1"/>
  <c r="AC106" i="1" s="1"/>
  <c r="K107" i="1"/>
  <c r="N107" i="1" s="1"/>
  <c r="Q107" i="1" s="1"/>
  <c r="T107" i="1" s="1"/>
  <c r="W107" i="1" s="1"/>
  <c r="Z107" i="1" s="1"/>
  <c r="AC107" i="1" s="1"/>
  <c r="AF102" i="1" l="1"/>
  <c r="AI102" i="1" s="1"/>
  <c r="AL102" i="1" s="1"/>
  <c r="AO102" i="1" s="1"/>
  <c r="AR102" i="1" s="1"/>
  <c r="AU102" i="1" s="1"/>
  <c r="AX102" i="1" s="1"/>
  <c r="BA102" i="1" s="1"/>
  <c r="BD102" i="1" s="1"/>
  <c r="BG102" i="1" s="1"/>
  <c r="BJ102" i="1" s="1"/>
  <c r="AF107" i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AF106" i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BS111" i="1"/>
  <c r="BM119" i="1"/>
  <c r="BP119" i="1" s="1"/>
  <c r="BJ117" i="1"/>
  <c r="BM117" i="1" s="1"/>
  <c r="AU79" i="1"/>
  <c r="AX79" i="1" s="1"/>
  <c r="AR77" i="1"/>
  <c r="AR134" i="1" s="1"/>
  <c r="AO77" i="1"/>
  <c r="AO134" i="1" s="1"/>
  <c r="AO84" i="1"/>
  <c r="AR84" i="1" s="1"/>
  <c r="AL82" i="1"/>
  <c r="AI82" i="1"/>
  <c r="Z100" i="1"/>
  <c r="Z136" i="1" s="1"/>
  <c r="T100" i="1"/>
  <c r="T136" i="1" s="1"/>
  <c r="Z89" i="1"/>
  <c r="W87" i="1"/>
  <c r="Q100" i="1"/>
  <c r="Q136" i="1" s="1"/>
  <c r="BS119" i="1" l="1"/>
  <c r="BP117" i="1"/>
  <c r="BS117" i="1" s="1"/>
  <c r="BM102" i="1"/>
  <c r="BP102" i="1" s="1"/>
  <c r="BS102" i="1" s="1"/>
  <c r="AR82" i="1"/>
  <c r="AU84" i="1"/>
  <c r="AX84" i="1" s="1"/>
  <c r="BA84" i="1" s="1"/>
  <c r="AU77" i="1"/>
  <c r="AU134" i="1" s="1"/>
  <c r="BA79" i="1"/>
  <c r="BD79" i="1" s="1"/>
  <c r="AX77" i="1"/>
  <c r="AX134" i="1" s="1"/>
  <c r="AO82" i="1"/>
  <c r="AF100" i="1"/>
  <c r="AF136" i="1" s="1"/>
  <c r="W100" i="1"/>
  <c r="W136" i="1" s="1"/>
  <c r="AC89" i="1"/>
  <c r="Z87" i="1"/>
  <c r="AC100" i="1"/>
  <c r="AC136" i="1" s="1"/>
  <c r="BD84" i="1" l="1"/>
  <c r="AX82" i="1"/>
  <c r="AU82" i="1"/>
  <c r="BA77" i="1"/>
  <c r="BA134" i="1" s="1"/>
  <c r="BG79" i="1"/>
  <c r="BJ79" i="1" s="1"/>
  <c r="BD77" i="1"/>
  <c r="BD134" i="1" s="1"/>
  <c r="AL100" i="1"/>
  <c r="AL136" i="1" s="1"/>
  <c r="AF89" i="1"/>
  <c r="AC87" i="1"/>
  <c r="AI100" i="1"/>
  <c r="AI136" i="1" s="1"/>
  <c r="AR100" i="1" l="1"/>
  <c r="AR136" i="1" s="1"/>
  <c r="BA82" i="1"/>
  <c r="BD82" i="1"/>
  <c r="BG84" i="1"/>
  <c r="BJ84" i="1" s="1"/>
  <c r="BG77" i="1"/>
  <c r="BG134" i="1" s="1"/>
  <c r="BM79" i="1"/>
  <c r="BP79" i="1" s="1"/>
  <c r="BJ77" i="1"/>
  <c r="BJ134" i="1" s="1"/>
  <c r="AO100" i="1"/>
  <c r="AO136" i="1" s="1"/>
  <c r="AI89" i="1"/>
  <c r="AF87" i="1"/>
  <c r="K100" i="1"/>
  <c r="K136" i="1" s="1"/>
  <c r="AU100" i="1" l="1"/>
  <c r="AU136" i="1" s="1"/>
  <c r="AX100" i="1"/>
  <c r="AX136" i="1" s="1"/>
  <c r="BG82" i="1"/>
  <c r="BM84" i="1"/>
  <c r="BP84" i="1" s="1"/>
  <c r="BJ82" i="1"/>
  <c r="BM77" i="1"/>
  <c r="BM134" i="1" s="1"/>
  <c r="BS79" i="1"/>
  <c r="BP77" i="1"/>
  <c r="BP134" i="1" s="1"/>
  <c r="AI87" i="1"/>
  <c r="AL89" i="1"/>
  <c r="N104" i="1"/>
  <c r="N138" i="1" s="1"/>
  <c r="N140" i="1" s="1"/>
  <c r="K104" i="1"/>
  <c r="K138" i="1" s="1"/>
  <c r="K140" i="1" s="1"/>
  <c r="BD100" i="1" l="1"/>
  <c r="BD136" i="1" s="1"/>
  <c r="BA100" i="1"/>
  <c r="BA136" i="1" s="1"/>
  <c r="BS84" i="1"/>
  <c r="BP82" i="1"/>
  <c r="BM82" i="1"/>
  <c r="BS77" i="1"/>
  <c r="BS134" i="1" s="1"/>
  <c r="AO89" i="1"/>
  <c r="AL87" i="1"/>
  <c r="Q104" i="1"/>
  <c r="Q138" i="1" s="1"/>
  <c r="Q140" i="1" s="1"/>
  <c r="BG100" i="1" l="1"/>
  <c r="BG136" i="1" s="1"/>
  <c r="BJ100" i="1"/>
  <c r="BJ136" i="1" s="1"/>
  <c r="AO87" i="1"/>
  <c r="AR89" i="1"/>
  <c r="BS82" i="1"/>
  <c r="T104" i="1"/>
  <c r="T138" i="1" s="1"/>
  <c r="T140" i="1" s="1"/>
  <c r="BM100" i="1" l="1"/>
  <c r="BM136" i="1" s="1"/>
  <c r="BP100" i="1"/>
  <c r="BP136" i="1" s="1"/>
  <c r="AU89" i="1"/>
  <c r="AR87" i="1"/>
  <c r="W104" i="1"/>
  <c r="W138" i="1" s="1"/>
  <c r="W140" i="1" s="1"/>
  <c r="BS100" i="1" l="1"/>
  <c r="BS136" i="1" s="1"/>
  <c r="AX89" i="1"/>
  <c r="AU87" i="1"/>
  <c r="Z104" i="1"/>
  <c r="Z138" i="1" s="1"/>
  <c r="Z140" i="1" s="1"/>
  <c r="BA89" i="1" l="1"/>
  <c r="AX87" i="1"/>
  <c r="AC104" i="1"/>
  <c r="AC138" i="1" s="1"/>
  <c r="AC140" i="1" s="1"/>
  <c r="BD89" i="1" l="1"/>
  <c r="BA87" i="1"/>
  <c r="AF104" i="1"/>
  <c r="AF138" i="1" s="1"/>
  <c r="AF140" i="1" s="1"/>
  <c r="BG89" i="1" l="1"/>
  <c r="BJ89" i="1" s="1"/>
  <c r="BM89" i="1" s="1"/>
  <c r="BD87" i="1"/>
  <c r="AI104" i="1"/>
  <c r="AI138" i="1" s="1"/>
  <c r="AI140" i="1" s="1"/>
  <c r="BG87" i="1" l="1"/>
  <c r="AL104" i="1"/>
  <c r="AL138" i="1" s="1"/>
  <c r="AL140" i="1" s="1"/>
  <c r="AO104" i="1" l="1"/>
  <c r="AO138" i="1" s="1"/>
  <c r="AO140" i="1" s="1"/>
  <c r="BJ87" i="1"/>
  <c r="AR104" i="1" l="1"/>
  <c r="AR138" i="1" s="1"/>
  <c r="AR140" i="1" s="1"/>
  <c r="BP89" i="1"/>
  <c r="BM87" i="1"/>
  <c r="AU104" i="1" l="1"/>
  <c r="AU138" i="1" s="1"/>
  <c r="AU140" i="1" s="1"/>
  <c r="BS89" i="1"/>
  <c r="BS87" i="1" s="1"/>
  <c r="BP87" i="1"/>
  <c r="AX104" i="1" l="1"/>
  <c r="AX138" i="1" s="1"/>
  <c r="AX140" i="1" s="1"/>
  <c r="BA104" i="1" l="1"/>
  <c r="BA138" i="1" s="1"/>
  <c r="BA140" i="1" s="1"/>
  <c r="BD104" i="1" l="1"/>
  <c r="BD138" i="1" s="1"/>
  <c r="BD140" i="1" s="1"/>
  <c r="BG104" i="1" l="1"/>
  <c r="BG138" i="1" s="1"/>
  <c r="BG140" i="1" s="1"/>
  <c r="BJ104" i="1" l="1"/>
  <c r="BJ138" i="1" s="1"/>
  <c r="BJ140" i="1" s="1"/>
  <c r="BM104" i="1" l="1"/>
  <c r="BM138" i="1" s="1"/>
  <c r="BM140" i="1" s="1"/>
  <c r="BS104" i="1" l="1"/>
  <c r="BS138" i="1" s="1"/>
  <c r="BS140" i="1" s="1"/>
  <c r="BP104" i="1"/>
  <c r="BP138" i="1" s="1"/>
  <c r="BP140" i="1" s="1"/>
  <c r="BV152" i="1" l="1"/>
  <c r="BY153" i="1" l="1"/>
  <c r="BY155" i="1"/>
  <c r="BY152" i="1"/>
  <c r="BZ152" i="1"/>
  <c r="BV164" i="1"/>
  <c r="BV166" i="1" l="1"/>
  <c r="BZ164" i="1"/>
  <c r="BY167" i="1" l="1"/>
  <c r="BY169" i="1"/>
  <c r="BY166" i="1"/>
  <c r="BZ166" i="1"/>
</calcChain>
</file>

<file path=xl/sharedStrings.xml><?xml version="1.0" encoding="utf-8"?>
<sst xmlns="http://schemas.openxmlformats.org/spreadsheetml/2006/main" count="1479" uniqueCount="73">
  <si>
    <t>FUENTE</t>
  </si>
  <si>
    <t>PASIVOS 2013</t>
  </si>
  <si>
    <t>PASIVOS 2011</t>
  </si>
  <si>
    <t>PASIVOS 2010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</si>
  <si>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</si>
  <si>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</si>
  <si>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</si>
  <si>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</si>
  <si>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Estampilla PRO-UNAL  </t>
  </si>
  <si>
    <t xml:space="preserve">Estampilla UD, Ley 1825/2017 (1,1) </t>
  </si>
  <si>
    <t xml:space="preserve">Estampilla UD, ley 648/2001 (1,0) </t>
  </si>
  <si>
    <t>TOTALES</t>
  </si>
  <si>
    <t>RESERVAS Y PASIVOS</t>
  </si>
  <si>
    <t>GRAN TOTAL</t>
  </si>
  <si>
    <t>Recursos del Distrito 01-12</t>
  </si>
  <si>
    <t>Recursos Administrados de libre Destinación 03-21</t>
  </si>
  <si>
    <t>Estampilla UD</t>
  </si>
  <si>
    <t xml:space="preserve">Aportes MEN Vigencias Anteriores 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</si>
  <si>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</si>
  <si>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</si>
  <si>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</si>
  <si>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</si>
  <si>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</si>
  <si>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</si>
  <si>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</si>
  <si>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PASIVOS 2019</t>
  </si>
  <si>
    <t>VA-Estampilla prouniversidades estatales</t>
  </si>
  <si>
    <t>RB-Estampilla prouniversidades estatales</t>
  </si>
  <si>
    <t>VA-Recursos distrito</t>
  </si>
  <si>
    <t>VA-Administrados de libre destinación</t>
  </si>
  <si>
    <t>GASTOS EN PENSIONES</t>
  </si>
  <si>
    <t>PASIVOS 2018</t>
  </si>
  <si>
    <t>GRAN TOTAL RESERVAS</t>
  </si>
  <si>
    <t>GRAN TOTAL PASIVOS</t>
  </si>
  <si>
    <t>PASIVOS 2020</t>
  </si>
  <si>
    <t>ACUMULADO DE PAGOS Y ANULACIONES DE  RESERVAS Y PASIVOS VIGENCIA 2022</t>
  </si>
  <si>
    <t>Recursos Administrados de libre Destinación 03-21 Fomento de la calidad Mesa de Dialogo</t>
  </si>
  <si>
    <t>Recursos del Balance Estampilla UD ley 1825/2017</t>
  </si>
  <si>
    <t>Recursos del Balance Estampilla Pro Universidades</t>
  </si>
  <si>
    <t>VA-Administrados de libre destinación M.E.N 2019 Plan de Fomento de la Calidad Mesa de Dialogo</t>
  </si>
  <si>
    <t>VA-Estampilla Universidad Distrital Ley 1825 de 2017</t>
  </si>
  <si>
    <t>RB-Administrados de destinación especifica M.E.N.  del 2018 Recursos de Inversión</t>
  </si>
  <si>
    <t>RB-Administrados de destinación especifica M.E.N. 2019 Plan Fomento de la Calidad Mesa de Dialogo</t>
  </si>
  <si>
    <t>RB-Estampilla Universidad Distrital Ley 1825 de 2017</t>
  </si>
  <si>
    <t xml:space="preserve">VA-Administrados de libre destinación M.E.N. 2019 Plan Fomento de la Calidad Mesa de Dialogo </t>
  </si>
  <si>
    <t>VA-Administrados de libre destinación Recursos propios excedentes de funcionamiento que se adicionaron a Inversión</t>
  </si>
  <si>
    <t>Recursos Administrados de libre Destinación 03-21 excedentes de funcionamiento que pasaron a inversión</t>
  </si>
  <si>
    <t>PASIVOS 2021</t>
  </si>
  <si>
    <t>RESERVAS 2022</t>
  </si>
  <si>
    <t>ENERO 2023</t>
  </si>
  <si>
    <t>PASIVOS 2021 A 2010</t>
  </si>
  <si>
    <t>ACUMULADO 2023</t>
  </si>
  <si>
    <t>PASIVOSS 2018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</si>
  <si>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</si>
  <si>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</si>
  <si>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</si>
  <si>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</si>
  <si>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</si>
  <si>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</si>
  <si>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</si>
  <si>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</si>
  <si>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</si>
  <si>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</si>
  <si>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</si>
  <si>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ACUMULADO DE PAGOS Y ANULACIONES DE  RESERVAS Y PASIVOS VIGENCIA 2023</t>
  </si>
  <si>
    <t>PAS-Estampilla Universidad Distrital y Nacional</t>
  </si>
  <si>
    <t>RB-Administrados de libre destinación</t>
  </si>
  <si>
    <t>RB-Estampilla Universidad Distrital y Nacional</t>
  </si>
  <si>
    <t>VA-Estampilla Universidad Distrital</t>
  </si>
  <si>
    <t xml:space="preserve">Distribución Punto Adicional Impuesto CREE Vigencias Anteriores </t>
  </si>
  <si>
    <t>% EJECUCION ANULACIONES Y PAGOS</t>
  </si>
  <si>
    <t xml:space="preserve">menos trim 1= </t>
  </si>
  <si>
    <t>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</si>
</sst>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.00_);[Red]\(&quot;$&quot;\ #,##0.00\)"/>
    <numFmt numFmtId="165" formatCode="_ * #,##0.00_ ;_ * \-#,##0.00_ ;_ * &quot;-&quot;??_ ;_ @_ "/>
    <numFmt numFmtId="166" formatCode="&quot;$&quot;\ #,##0.00;[Red]&quot;$&quot;\ #,##0.00"/>
  </numFmts>
  <fonts count="1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164" fontId="3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3" fillId="3" borderId="0" xfId="0" applyFont="1" applyFill="1"/>
    <xf numFmtId="0" fontId="6" fillId="3" borderId="0" xfId="0" applyFont="1" applyFill="1" applyAlignment="1">
      <alignment horizontal="right"/>
    </xf>
    <xf numFmtId="49" fontId="1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justify" vertical="center"/>
    </xf>
    <xf numFmtId="164" fontId="3" fillId="3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164" fontId="3" fillId="4" borderId="0" xfId="0" applyNumberFormat="1" applyFont="1" applyFill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4" fontId="12" fillId="5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 wrapText="1"/>
    </xf>
    <xf numFmtId="0" fontId="4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164" fontId="3" fillId="5" borderId="0" xfId="0" applyNumberFormat="1" applyFont="1" applyFill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164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0" fontId="4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164" fontId="3" fillId="6" borderId="0" xfId="0" applyNumberFormat="1" applyFont="1" applyFill="1" applyAlignment="1">
      <alignment horizontal="right" vertical="center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164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164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164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164" fontId="3" fillId="7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164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164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164" fontId="3" fillId="8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right" vertical="center"/>
    </xf>
    <xf numFmtId="0" fontId="9" fillId="9" borderId="0" xfId="0" applyFont="1" applyFill="1"/>
    <xf numFmtId="0" fontId="13" fillId="9" borderId="0" xfId="0" applyFont="1" applyFill="1" applyAlignment="1">
      <alignment horizontal="right"/>
    </xf>
    <xf numFmtId="49" fontId="14" fillId="9" borderId="0" xfId="0" applyNumberFormat="1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justify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 applyAlignment="1">
      <alignment horizontal="justify" vertical="center"/>
    </xf>
    <xf numFmtId="0" fontId="13" fillId="9" borderId="1" xfId="0" applyFont="1" applyFill="1" applyBorder="1" applyAlignment="1">
      <alignment horizontal="justify" vertical="center"/>
    </xf>
    <xf numFmtId="164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4" fontId="9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justify" vertical="center"/>
    </xf>
    <xf numFmtId="0" fontId="9" fillId="9" borderId="1" xfId="0" applyFont="1" applyFill="1" applyBorder="1" applyAlignment="1">
      <alignment horizontal="justify" vertical="center"/>
    </xf>
    <xf numFmtId="164" fontId="9" fillId="9" borderId="1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7" borderId="0" xfId="0" applyFont="1" applyFill="1"/>
    <xf numFmtId="0" fontId="13" fillId="7" borderId="0" xfId="0" applyFont="1" applyFill="1" applyAlignment="1">
      <alignment horizontal="right"/>
    </xf>
    <xf numFmtId="49" fontId="14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justify" vertical="center"/>
    </xf>
    <xf numFmtId="0" fontId="13" fillId="7" borderId="1" xfId="0" applyFont="1" applyFill="1" applyBorder="1" applyAlignment="1">
      <alignment horizontal="justify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 wrapText="1"/>
    </xf>
    <xf numFmtId="0" fontId="9" fillId="7" borderId="0" xfId="0" applyFont="1" applyFill="1" applyAlignment="1">
      <alignment horizontal="right" vertical="center"/>
    </xf>
    <xf numFmtId="0" fontId="13" fillId="7" borderId="0" xfId="0" applyFont="1" applyFill="1" applyAlignment="1">
      <alignment horizontal="justify" vertical="center"/>
    </xf>
    <xf numFmtId="0" fontId="9" fillId="7" borderId="1" xfId="0" applyFont="1" applyFill="1" applyBorder="1" applyAlignment="1">
      <alignment horizontal="justify" vertical="center"/>
    </xf>
    <xf numFmtId="164" fontId="9" fillId="7" borderId="1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164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164" fontId="9" fillId="10" borderId="1" xfId="0" applyNumberFormat="1" applyFont="1" applyFill="1" applyBorder="1" applyAlignment="1">
      <alignment horizontal="right" vertical="center"/>
    </xf>
    <xf numFmtId="164" fontId="9" fillId="1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164" fontId="13" fillId="3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14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49" fontId="14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 vertical="center"/>
    </xf>
    <xf numFmtId="0" fontId="3" fillId="11" borderId="0" xfId="0" applyFont="1" applyFill="1"/>
    <xf numFmtId="0" fontId="6" fillId="11" borderId="0" xfId="0" applyFont="1" applyFill="1" applyAlignment="1">
      <alignment horizontal="right"/>
    </xf>
    <xf numFmtId="49" fontId="11" fillId="11" borderId="0" xfId="0" applyNumberFormat="1" applyFont="1" applyFill="1" applyAlignment="1">
      <alignment horizontal="right"/>
    </xf>
    <xf numFmtId="0" fontId="4" fillId="11" borderId="0" xfId="0" applyFont="1" applyFill="1" applyAlignment="1">
      <alignment horizontal="justify" vertical="center"/>
    </xf>
    <xf numFmtId="0" fontId="3" fillId="11" borderId="0" xfId="0" applyFont="1" applyFill="1" applyAlignment="1">
      <alignment horizontal="right"/>
    </xf>
    <xf numFmtId="0" fontId="3" fillId="11" borderId="1" xfId="0" applyFont="1" applyFill="1" applyBorder="1" applyAlignment="1">
      <alignment horizontal="justify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 horizontal="justify" vertical="center"/>
    </xf>
    <xf numFmtId="164" fontId="3" fillId="11" borderId="0" xfId="0" applyNumberFormat="1" applyFont="1" applyFill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6" fillId="11" borderId="1" xfId="0" applyFont="1" applyFill="1" applyBorder="1" applyAlignment="1">
      <alignment horizontal="justify" vertical="center"/>
    </xf>
    <xf numFmtId="164" fontId="6" fillId="11" borderId="1" xfId="0" applyNumberFormat="1" applyFont="1" applyFill="1" applyBorder="1" applyAlignment="1">
      <alignment horizontal="right" vertical="center"/>
    </xf>
    <xf numFmtId="0" fontId="3" fillId="12" borderId="0" xfId="0" applyFont="1" applyFill="1"/>
    <xf numFmtId="0" fontId="6" fillId="12" borderId="0" xfId="0" applyFont="1" applyFill="1" applyAlignment="1">
      <alignment horizontal="right"/>
    </xf>
    <xf numFmtId="49" fontId="11" fillId="12" borderId="0" xfId="0" applyNumberFormat="1" applyFont="1" applyFill="1" applyAlignment="1">
      <alignment horizontal="right"/>
    </xf>
    <xf numFmtId="0" fontId="4" fillId="12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justify" vertical="center"/>
    </xf>
    <xf numFmtId="164" fontId="3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justify" vertical="center"/>
    </xf>
    <xf numFmtId="164" fontId="3" fillId="12" borderId="0" xfId="0" applyNumberFormat="1" applyFont="1" applyFill="1" applyAlignment="1">
      <alignment horizontal="right" vertical="center"/>
    </xf>
    <xf numFmtId="0" fontId="4" fillId="12" borderId="0" xfId="0" applyFont="1" applyFill="1" applyAlignment="1">
      <alignment horizontal="right" vertical="center"/>
    </xf>
    <xf numFmtId="0" fontId="6" fillId="12" borderId="1" xfId="0" applyFont="1" applyFill="1" applyBorder="1" applyAlignment="1">
      <alignment horizontal="justify" vertical="center"/>
    </xf>
    <xf numFmtId="164" fontId="6" fillId="12" borderId="1" xfId="0" applyNumberFormat="1" applyFont="1" applyFill="1" applyBorder="1" applyAlignment="1">
      <alignment horizontal="right" vertical="center"/>
    </xf>
    <xf numFmtId="49" fontId="14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166" fontId="9" fillId="6" borderId="0" xfId="0" applyNumberFormat="1" applyFont="1" applyFill="1" applyAlignment="1">
      <alignment horizontal="right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Alignment="1">
      <alignment horizontal="right" vertical="center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right"/>
    </xf>
    <xf numFmtId="0" fontId="13" fillId="8" borderId="0" xfId="0" applyFont="1" applyFill="1" applyAlignment="1">
      <alignment horizontal="center"/>
    </xf>
    <xf numFmtId="164" fontId="9" fillId="8" borderId="1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Alignment="1">
      <alignment horizontal="right" vertical="center"/>
    </xf>
    <xf numFmtId="4" fontId="15" fillId="7" borderId="2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4" fontId="12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49" fontId="14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" fontId="15" fillId="3" borderId="2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4" fontId="15" fillId="5" borderId="2" xfId="0" applyNumberFormat="1" applyFont="1" applyFill="1" applyBorder="1" applyAlignment="1">
      <alignment horizontal="right" vertical="center" wrapText="1"/>
    </xf>
    <xf numFmtId="4" fontId="15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49" fontId="14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164" fontId="9" fillId="3" borderId="1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12" fillId="13" borderId="2" xfId="0" applyNumberFormat="1" applyFont="1" applyFill="1" applyBorder="1" applyAlignment="1">
      <alignment horizontal="right" vertical="center" wrapText="1"/>
    </xf>
    <xf numFmtId="10" fontId="3" fillId="11" borderId="1" xfId="6" applyNumberFormat="1" applyFont="1" applyFill="1" applyBorder="1" applyAlignment="1">
      <alignment horizontal="right" vertical="center"/>
    </xf>
    <xf numFmtId="10" fontId="6" fillId="11" borderId="1" xfId="6" applyNumberFormat="1" applyFont="1" applyFill="1" applyBorder="1" applyAlignment="1">
      <alignment horizontal="right" vertical="center"/>
    </xf>
    <xf numFmtId="10" fontId="3" fillId="12" borderId="1" xfId="6" applyNumberFormat="1" applyFont="1" applyFill="1" applyBorder="1" applyAlignment="1">
      <alignment horizontal="right" vertical="center"/>
    </xf>
    <xf numFmtId="10" fontId="3" fillId="12" borderId="0" xfId="6" applyNumberFormat="1" applyFont="1" applyFill="1" applyAlignment="1">
      <alignment horizontal="right" vertical="center"/>
    </xf>
    <xf numFmtId="10" fontId="4" fillId="12" borderId="0" xfId="6" applyNumberFormat="1" applyFont="1" applyFill="1" applyAlignment="1">
      <alignment horizontal="right" vertical="center"/>
    </xf>
    <xf numFmtId="10" fontId="3" fillId="12" borderId="0" xfId="6" applyNumberFormat="1" applyFont="1" applyFill="1" applyAlignment="1">
      <alignment horizontal="right"/>
    </xf>
    <xf numFmtId="10" fontId="6" fillId="12" borderId="1" xfId="6" applyNumberFormat="1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justify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justify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10" fontId="3" fillId="0" borderId="0" xfId="6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1" fontId="3" fillId="0" borderId="0" xfId="7" applyFont="1" applyAlignment="1">
      <alignment horizontal="right"/>
    </xf>
    <xf numFmtId="10" fontId="3" fillId="0" borderId="0" xfId="6" applyNumberFormat="1" applyFont="1"/>
    <xf numFmtId="49" fontId="11" fillId="2" borderId="0" xfId="0" applyNumberFormat="1" applyFont="1" applyFill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10" fontId="6" fillId="0" borderId="0" xfId="6" applyNumberFormat="1" applyFont="1"/>
    <xf numFmtId="166" fontId="3" fillId="0" borderId="0" xfId="6" applyNumberFormat="1" applyFont="1"/>
    <xf numFmtId="10" fontId="3" fillId="0" borderId="0" xfId="0" applyNumberFormat="1" applyFont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</cellXfs>
  <cellStyles count="8">
    <cellStyle name="Millares [0]" xfId="7" builtinId="6"/>
    <cellStyle name="Millares 2" xfId="3" xr:uid="{00000000-0005-0000-0000-000000000000}"/>
    <cellStyle name="Normal" xfId="0" builtinId="0"/>
    <cellStyle name="Normal 16" xfId="2" xr:uid="{00000000-0005-0000-0000-000002000000}"/>
    <cellStyle name="Normal 2 7" xfId="4" xr:uid="{00000000-0005-0000-0000-000003000000}"/>
    <cellStyle name="Normal 3" xfId="1" xr:uid="{00000000-0005-0000-0000-000004000000}"/>
    <cellStyle name="Normal 5" xfId="5" xr:uid="{00000000-0005-0000-0000-000005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14"/>
  <sheetViews>
    <sheetView tabSelected="1" topLeftCell="AE130" zoomScaleNormal="100" zoomScaleSheetLayoutView="100" workbookViewId="0">
      <selection activeCell="AG141" sqref="AG141"/>
    </sheetView>
  </sheetViews>
  <sheetFormatPr baseColWidth="10" defaultColWidth="37" defaultRowHeight="12.75" x14ac:dyDescent="0.2"/>
  <cols>
    <col min="1" max="1" width="41.5703125" style="7" hidden="1" customWidth="1"/>
    <col min="2" max="2" width="20" style="229" hidden="1" customWidth="1"/>
    <col min="3" max="3" width="15.85546875" style="6" hidden="1" customWidth="1"/>
    <col min="4" max="4" width="19" style="6" hidden="1" customWidth="1"/>
    <col min="5" max="5" width="18.5703125" style="6" hidden="1" customWidth="1"/>
    <col min="6" max="6" width="5.140625" style="6" hidden="1" customWidth="1"/>
    <col min="7" max="7" width="44.28515625" style="7" hidden="1" customWidth="1"/>
    <col min="8" max="8" width="19.42578125" style="6" hidden="1" customWidth="1"/>
    <col min="9" max="9" width="18.5703125" style="229" hidden="1" customWidth="1"/>
    <col min="10" max="10" width="19" style="229" hidden="1" customWidth="1"/>
    <col min="11" max="11" width="18.5703125" style="6" hidden="1" customWidth="1"/>
    <col min="12" max="12" width="5.140625" style="7" hidden="1" customWidth="1"/>
    <col min="13" max="13" width="41.140625" style="7" hidden="1" customWidth="1"/>
    <col min="14" max="14" width="19.42578125" style="6" hidden="1" customWidth="1"/>
    <col min="15" max="15" width="17.5703125" style="6" hidden="1" customWidth="1"/>
    <col min="16" max="16" width="19" style="6" hidden="1" customWidth="1"/>
    <col min="17" max="17" width="18.5703125" style="6" hidden="1" customWidth="1"/>
    <col min="18" max="18" width="5.140625" style="7" hidden="1" customWidth="1"/>
    <col min="19" max="19" width="40.140625" style="7" hidden="1" customWidth="1"/>
    <col min="20" max="20" width="19.42578125" style="6" hidden="1" customWidth="1"/>
    <col min="21" max="21" width="17.5703125" style="229" hidden="1" customWidth="1"/>
    <col min="22" max="22" width="19" style="229" hidden="1" customWidth="1"/>
    <col min="23" max="23" width="18.5703125" style="6" hidden="1" customWidth="1"/>
    <col min="24" max="24" width="3.140625" style="7" hidden="1" customWidth="1"/>
    <col min="25" max="25" width="23" style="7" hidden="1" customWidth="1"/>
    <col min="26" max="26" width="17" style="6" hidden="1" customWidth="1"/>
    <col min="27" max="28" width="17" style="229" hidden="1" customWidth="1"/>
    <col min="29" max="29" width="17" style="6" hidden="1" customWidth="1"/>
    <col min="30" max="30" width="13" style="7" hidden="1" customWidth="1"/>
    <col min="31" max="31" width="34.5703125" style="7" customWidth="1"/>
    <col min="32" max="32" width="19.42578125" style="6" customWidth="1"/>
    <col min="33" max="33" width="15.7109375" style="229" customWidth="1"/>
    <col min="34" max="34" width="19" style="229" customWidth="1"/>
    <col min="35" max="35" width="18.5703125" style="6" customWidth="1"/>
    <col min="36" max="36" width="4.42578125" style="7" customWidth="1"/>
    <col min="37" max="37" width="39" style="7" hidden="1" customWidth="1"/>
    <col min="38" max="38" width="19.42578125" style="6" hidden="1" customWidth="1"/>
    <col min="39" max="39" width="14" style="229" hidden="1" customWidth="1"/>
    <col min="40" max="40" width="19" style="229" hidden="1" customWidth="1"/>
    <col min="41" max="41" width="18.5703125" style="6" hidden="1" customWidth="1"/>
    <col min="42" max="42" width="37" style="7" hidden="1" customWidth="1"/>
    <col min="43" max="43" width="40" style="7" hidden="1" customWidth="1"/>
    <col min="44" max="44" width="19.42578125" style="6" hidden="1" customWidth="1"/>
    <col min="45" max="45" width="16.85546875" style="229" hidden="1" customWidth="1"/>
    <col min="46" max="46" width="19" style="229" hidden="1" customWidth="1"/>
    <col min="47" max="47" width="18.5703125" style="6" hidden="1" customWidth="1"/>
    <col min="48" max="48" width="37" style="7" hidden="1" customWidth="1"/>
    <col min="49" max="49" width="40" style="7" hidden="1" customWidth="1"/>
    <col min="50" max="50" width="19.42578125" style="6" hidden="1" customWidth="1"/>
    <col min="51" max="51" width="22.42578125" style="229" hidden="1" customWidth="1"/>
    <col min="52" max="52" width="19" style="229" hidden="1" customWidth="1"/>
    <col min="53" max="53" width="18.5703125" style="6" hidden="1" customWidth="1"/>
    <col min="54" max="54" width="37" style="7" hidden="1" customWidth="1"/>
    <col min="55" max="55" width="42.7109375" style="7" hidden="1" customWidth="1"/>
    <col min="56" max="56" width="19.42578125" style="229" hidden="1" customWidth="1"/>
    <col min="57" max="57" width="18.7109375" style="229" hidden="1" customWidth="1"/>
    <col min="58" max="58" width="19" style="229" hidden="1" customWidth="1"/>
    <col min="59" max="59" width="18.5703125" style="229" hidden="1" customWidth="1"/>
    <col min="60" max="60" width="37" style="7" hidden="1" customWidth="1"/>
    <col min="61" max="61" width="41.140625" style="7" hidden="1" customWidth="1"/>
    <col min="62" max="62" width="19.42578125" style="229" hidden="1" customWidth="1"/>
    <col min="63" max="63" width="21.42578125" style="229" hidden="1" customWidth="1"/>
    <col min="64" max="64" width="19" style="229" hidden="1" customWidth="1"/>
    <col min="65" max="65" width="18.5703125" style="229" hidden="1" customWidth="1"/>
    <col min="66" max="66" width="37" style="7" hidden="1" customWidth="1"/>
    <col min="67" max="67" width="41" style="7" hidden="1" customWidth="1"/>
    <col min="68" max="68" width="19.42578125" style="229" hidden="1" customWidth="1"/>
    <col min="69" max="69" width="20.42578125" style="229" hidden="1" customWidth="1"/>
    <col min="70" max="70" width="19" style="229" hidden="1" customWidth="1"/>
    <col min="71" max="71" width="18.5703125" style="229" hidden="1" customWidth="1"/>
    <col min="72" max="72" width="37" style="7" hidden="1" customWidth="1"/>
    <col min="73" max="73" width="40" style="7" bestFit="1" customWidth="1"/>
    <col min="74" max="74" width="18.140625" style="6" customWidth="1"/>
    <col min="75" max="75" width="18.28515625" style="6" customWidth="1"/>
    <col min="76" max="76" width="18" style="6" customWidth="1"/>
    <col min="77" max="77" width="19.5703125" style="6" customWidth="1"/>
    <col min="78" max="78" width="19.28515625" style="7" hidden="1" customWidth="1"/>
    <col min="79" max="79" width="17" style="7" hidden="1" customWidth="1"/>
    <col min="80" max="16384" width="37" style="7"/>
  </cols>
  <sheetData>
    <row r="1" spans="1:80" ht="15.75" x14ac:dyDescent="0.2">
      <c r="A1" s="405" t="s">
        <v>64</v>
      </c>
      <c r="B1" s="405"/>
      <c r="C1" s="405"/>
      <c r="D1" s="405"/>
      <c r="E1" s="405"/>
      <c r="F1" s="359"/>
      <c r="G1" s="405" t="s">
        <v>64</v>
      </c>
      <c r="H1" s="405"/>
      <c r="I1" s="405"/>
      <c r="J1" s="405"/>
      <c r="K1" s="405"/>
      <c r="M1" s="405" t="s">
        <v>64</v>
      </c>
      <c r="N1" s="405"/>
      <c r="O1" s="405"/>
      <c r="P1" s="405"/>
      <c r="Q1" s="405"/>
      <c r="S1" s="405" t="s">
        <v>64</v>
      </c>
      <c r="T1" s="405"/>
      <c r="U1" s="405"/>
      <c r="V1" s="405"/>
      <c r="W1" s="405"/>
      <c r="Y1" s="405" t="s">
        <v>35</v>
      </c>
      <c r="Z1" s="405"/>
      <c r="AA1" s="405"/>
      <c r="AB1" s="405"/>
      <c r="AC1" s="405"/>
      <c r="AE1" s="405" t="s">
        <v>64</v>
      </c>
      <c r="AF1" s="405"/>
      <c r="AG1" s="405"/>
      <c r="AH1" s="405"/>
      <c r="AI1" s="405"/>
      <c r="AK1" s="405" t="s">
        <v>64</v>
      </c>
      <c r="AL1" s="405"/>
      <c r="AM1" s="405"/>
      <c r="AN1" s="405"/>
      <c r="AO1" s="405"/>
      <c r="AQ1" s="405" t="s">
        <v>64</v>
      </c>
      <c r="AR1" s="405"/>
      <c r="AS1" s="405"/>
      <c r="AT1" s="405"/>
      <c r="AU1" s="405"/>
      <c r="AW1" s="405" t="s">
        <v>64</v>
      </c>
      <c r="AX1" s="405"/>
      <c r="AY1" s="405"/>
      <c r="AZ1" s="405"/>
      <c r="BA1" s="405"/>
      <c r="BC1" s="405" t="s">
        <v>64</v>
      </c>
      <c r="BD1" s="405"/>
      <c r="BE1" s="405"/>
      <c r="BF1" s="405"/>
      <c r="BG1" s="405"/>
      <c r="BI1" s="405" t="s">
        <v>64</v>
      </c>
      <c r="BJ1" s="405"/>
      <c r="BK1" s="405"/>
      <c r="BL1" s="405"/>
      <c r="BM1" s="405"/>
      <c r="BO1" s="405" t="s">
        <v>64</v>
      </c>
      <c r="BP1" s="405"/>
      <c r="BQ1" s="405"/>
      <c r="BR1" s="405"/>
      <c r="BS1" s="405"/>
      <c r="BU1" s="405" t="s">
        <v>64</v>
      </c>
      <c r="BV1" s="405"/>
      <c r="BW1" s="405"/>
      <c r="BX1" s="405"/>
      <c r="BY1" s="405"/>
    </row>
    <row r="2" spans="1:80" ht="15.75" x14ac:dyDescent="0.25">
      <c r="B2" s="346"/>
      <c r="C2" s="39" t="s">
        <v>49</v>
      </c>
      <c r="D2" s="8"/>
      <c r="E2" s="8"/>
      <c r="F2" s="8"/>
      <c r="G2" s="18"/>
      <c r="H2" s="19"/>
      <c r="I2" s="350" t="s">
        <v>53</v>
      </c>
      <c r="J2" s="351"/>
      <c r="K2" s="19"/>
      <c r="M2" s="40"/>
      <c r="N2" s="41"/>
      <c r="O2" s="42" t="s">
        <v>54</v>
      </c>
      <c r="P2" s="41"/>
      <c r="Q2" s="41"/>
      <c r="S2" s="69"/>
      <c r="T2" s="70"/>
      <c r="U2" s="293" t="s">
        <v>55</v>
      </c>
      <c r="V2" s="294"/>
      <c r="W2" s="70"/>
      <c r="Y2" s="95"/>
      <c r="Z2" s="96"/>
      <c r="AA2" s="301" t="s">
        <v>56</v>
      </c>
      <c r="AB2" s="302"/>
      <c r="AC2" s="96"/>
      <c r="AE2" s="121"/>
      <c r="AF2" s="122"/>
      <c r="AG2" s="335" t="s">
        <v>57</v>
      </c>
      <c r="AH2" s="336"/>
      <c r="AI2" s="122"/>
      <c r="AK2" s="149"/>
      <c r="AL2" s="150"/>
      <c r="AM2" s="232" t="s">
        <v>58</v>
      </c>
      <c r="AN2" s="231"/>
      <c r="AO2" s="150"/>
      <c r="AQ2" s="121"/>
      <c r="AR2" s="122"/>
      <c r="AS2" s="335" t="s">
        <v>59</v>
      </c>
      <c r="AT2" s="336"/>
      <c r="AU2" s="122"/>
      <c r="AW2" s="179"/>
      <c r="AX2" s="180"/>
      <c r="AY2" s="340" t="s">
        <v>60</v>
      </c>
      <c r="AZ2" s="341"/>
      <c r="BA2" s="180"/>
      <c r="BC2" s="208"/>
      <c r="BD2" s="209"/>
      <c r="BE2" s="210" t="s">
        <v>61</v>
      </c>
      <c r="BF2" s="209"/>
      <c r="BG2" s="209"/>
      <c r="BI2" s="230"/>
      <c r="BJ2" s="231"/>
      <c r="BK2" s="232" t="s">
        <v>62</v>
      </c>
      <c r="BL2" s="231"/>
      <c r="BM2" s="231"/>
      <c r="BO2" s="245"/>
      <c r="BP2" s="246"/>
      <c r="BQ2" s="247" t="s">
        <v>63</v>
      </c>
      <c r="BR2" s="246"/>
      <c r="BS2" s="246"/>
      <c r="BU2" s="18"/>
      <c r="BV2" s="19"/>
      <c r="BW2" s="388" t="s">
        <v>51</v>
      </c>
      <c r="BX2" s="19"/>
      <c r="BY2" s="19"/>
      <c r="BZ2" s="177"/>
    </row>
    <row r="3" spans="1:80" ht="25.5" x14ac:dyDescent="0.2">
      <c r="B3" s="278" t="s">
        <v>24</v>
      </c>
      <c r="C3" s="10" t="s">
        <v>22</v>
      </c>
      <c r="D3" s="10" t="s">
        <v>23</v>
      </c>
      <c r="E3" s="10" t="s">
        <v>7</v>
      </c>
      <c r="F3" s="10"/>
      <c r="G3" s="18"/>
      <c r="H3" s="20" t="s">
        <v>24</v>
      </c>
      <c r="I3" s="284" t="s">
        <v>22</v>
      </c>
      <c r="J3" s="284" t="s">
        <v>23</v>
      </c>
      <c r="K3" s="20" t="s">
        <v>7</v>
      </c>
      <c r="M3" s="40"/>
      <c r="N3" s="43" t="s">
        <v>24</v>
      </c>
      <c r="O3" s="43" t="s">
        <v>22</v>
      </c>
      <c r="P3" s="43" t="s">
        <v>23</v>
      </c>
      <c r="Q3" s="43" t="s">
        <v>7</v>
      </c>
      <c r="S3" s="69"/>
      <c r="T3" s="71" t="s">
        <v>24</v>
      </c>
      <c r="U3" s="295" t="s">
        <v>22</v>
      </c>
      <c r="V3" s="295" t="s">
        <v>23</v>
      </c>
      <c r="W3" s="71" t="s">
        <v>7</v>
      </c>
      <c r="Y3" s="95"/>
      <c r="Z3" s="97" t="s">
        <v>24</v>
      </c>
      <c r="AA3" s="303" t="s">
        <v>22</v>
      </c>
      <c r="AB3" s="303" t="s">
        <v>23</v>
      </c>
      <c r="AC3" s="97" t="s">
        <v>7</v>
      </c>
      <c r="AE3" s="121"/>
      <c r="AF3" s="123" t="s">
        <v>24</v>
      </c>
      <c r="AG3" s="309" t="s">
        <v>22</v>
      </c>
      <c r="AH3" s="309" t="s">
        <v>23</v>
      </c>
      <c r="AI3" s="123" t="s">
        <v>7</v>
      </c>
      <c r="AK3" s="149"/>
      <c r="AL3" s="151" t="s">
        <v>24</v>
      </c>
      <c r="AM3" s="233" t="s">
        <v>22</v>
      </c>
      <c r="AN3" s="233" t="s">
        <v>23</v>
      </c>
      <c r="AO3" s="151" t="s">
        <v>7</v>
      </c>
      <c r="AQ3" s="121"/>
      <c r="AR3" s="123" t="s">
        <v>24</v>
      </c>
      <c r="AS3" s="309" t="s">
        <v>22</v>
      </c>
      <c r="AT3" s="309" t="s">
        <v>23</v>
      </c>
      <c r="AU3" s="123" t="s">
        <v>7</v>
      </c>
      <c r="AW3" s="179"/>
      <c r="AX3" s="181" t="s">
        <v>24</v>
      </c>
      <c r="AY3" s="342" t="s">
        <v>22</v>
      </c>
      <c r="AZ3" s="342" t="s">
        <v>23</v>
      </c>
      <c r="BA3" s="181" t="s">
        <v>7</v>
      </c>
      <c r="BC3" s="208"/>
      <c r="BD3" s="211" t="s">
        <v>24</v>
      </c>
      <c r="BE3" s="211" t="s">
        <v>22</v>
      </c>
      <c r="BF3" s="211" t="s">
        <v>23</v>
      </c>
      <c r="BG3" s="211" t="s">
        <v>7</v>
      </c>
      <c r="BI3" s="230"/>
      <c r="BJ3" s="233" t="s">
        <v>24</v>
      </c>
      <c r="BK3" s="233" t="s">
        <v>22</v>
      </c>
      <c r="BL3" s="233" t="s">
        <v>23</v>
      </c>
      <c r="BM3" s="233" t="s">
        <v>7</v>
      </c>
      <c r="BO3" s="245"/>
      <c r="BP3" s="248" t="s">
        <v>24</v>
      </c>
      <c r="BQ3" s="248" t="s">
        <v>22</v>
      </c>
      <c r="BR3" s="248" t="s">
        <v>23</v>
      </c>
      <c r="BS3" s="248" t="s">
        <v>7</v>
      </c>
      <c r="BU3" s="394"/>
      <c r="BV3" s="395" t="s">
        <v>21</v>
      </c>
      <c r="BW3" s="395" t="s">
        <v>18</v>
      </c>
      <c r="BX3" s="395" t="s">
        <v>19</v>
      </c>
      <c r="BY3" s="395" t="s">
        <v>20</v>
      </c>
      <c r="BZ3" s="177"/>
    </row>
    <row r="4" spans="1:80" ht="15.75" x14ac:dyDescent="0.2">
      <c r="B4" s="347"/>
      <c r="C4" s="10"/>
      <c r="D4" s="10"/>
      <c r="E4" s="10"/>
      <c r="F4" s="10"/>
      <c r="G4" s="18"/>
      <c r="H4" s="20"/>
      <c r="I4" s="284"/>
      <c r="J4" s="284"/>
      <c r="K4" s="20"/>
      <c r="M4" s="40"/>
      <c r="N4" s="43"/>
      <c r="O4" s="43"/>
      <c r="P4" s="43"/>
      <c r="Q4" s="43"/>
      <c r="S4" s="69"/>
      <c r="T4" s="71"/>
      <c r="U4" s="295"/>
      <c r="V4" s="295"/>
      <c r="W4" s="71"/>
      <c r="Y4" s="95"/>
      <c r="Z4" s="97"/>
      <c r="AA4" s="303"/>
      <c r="AB4" s="303"/>
      <c r="AC4" s="97"/>
      <c r="AE4" s="121"/>
      <c r="AF4" s="123"/>
      <c r="AG4" s="309"/>
      <c r="AH4" s="309"/>
      <c r="AI4" s="123"/>
      <c r="AK4" s="149"/>
      <c r="AL4" s="151"/>
      <c r="AM4" s="233"/>
      <c r="AN4" s="233"/>
      <c r="AO4" s="151"/>
      <c r="AQ4" s="121"/>
      <c r="AR4" s="123"/>
      <c r="AS4" s="309"/>
      <c r="AT4" s="309"/>
      <c r="AU4" s="123"/>
      <c r="AW4" s="179"/>
      <c r="AX4" s="181"/>
      <c r="AY4" s="342"/>
      <c r="AZ4" s="342"/>
      <c r="BA4" s="181"/>
      <c r="BC4" s="208"/>
      <c r="BD4" s="211"/>
      <c r="BE4" s="211"/>
      <c r="BF4" s="211"/>
      <c r="BG4" s="211"/>
      <c r="BI4" s="230"/>
      <c r="BJ4" s="233"/>
      <c r="BK4" s="233"/>
      <c r="BL4" s="233"/>
      <c r="BM4" s="233"/>
      <c r="BO4" s="245"/>
      <c r="BP4" s="248"/>
      <c r="BQ4" s="248"/>
      <c r="BR4" s="248"/>
      <c r="BS4" s="248"/>
      <c r="BU4" s="396" t="s">
        <v>48</v>
      </c>
      <c r="BV4" s="397"/>
      <c r="BW4" s="397"/>
      <c r="BX4" s="397"/>
      <c r="BY4" s="397"/>
      <c r="BZ4" s="177"/>
    </row>
    <row r="5" spans="1:80" ht="15.75" x14ac:dyDescent="0.2">
      <c r="A5" s="1" t="s">
        <v>48</v>
      </c>
      <c r="C5" s="266"/>
      <c r="E5" s="266"/>
      <c r="F5" s="266"/>
      <c r="G5" s="1" t="s">
        <v>48</v>
      </c>
      <c r="M5" s="1" t="s">
        <v>48</v>
      </c>
      <c r="S5" s="72" t="s">
        <v>48</v>
      </c>
      <c r="T5" s="73"/>
      <c r="U5" s="296"/>
      <c r="V5" s="296"/>
      <c r="W5" s="73"/>
      <c r="Y5" s="98" t="s">
        <v>48</v>
      </c>
      <c r="Z5" s="99"/>
      <c r="AA5" s="304"/>
      <c r="AB5" s="304"/>
      <c r="AC5" s="99"/>
      <c r="AE5" s="124" t="s">
        <v>48</v>
      </c>
      <c r="AF5" s="125"/>
      <c r="AG5" s="148"/>
      <c r="AH5" s="148"/>
      <c r="AI5" s="125"/>
      <c r="AK5" s="1" t="s">
        <v>48</v>
      </c>
      <c r="AQ5" s="1" t="s">
        <v>48</v>
      </c>
      <c r="AW5" s="1" t="s">
        <v>48</v>
      </c>
      <c r="BC5" s="1" t="s">
        <v>48</v>
      </c>
      <c r="BI5" s="1" t="s">
        <v>48</v>
      </c>
      <c r="BO5" s="1" t="s">
        <v>48</v>
      </c>
      <c r="BU5" s="24" t="s">
        <v>11</v>
      </c>
      <c r="BV5" s="389">
        <f>+BV7+BV12+BV19</f>
        <v>30596476130</v>
      </c>
      <c r="BW5" s="389">
        <f>+BW7+BW12+BW19</f>
        <v>17702130017</v>
      </c>
      <c r="BX5" s="389">
        <f>+BX7+BX12+BX19</f>
        <v>95492148</v>
      </c>
      <c r="BY5" s="389">
        <f>+BY7+BY12+BY19</f>
        <v>12798853965</v>
      </c>
      <c r="BZ5" s="392">
        <f>+BW5+BX5</f>
        <v>17797622165</v>
      </c>
      <c r="CA5" s="387">
        <f>+BZ5/BV5</f>
        <v>0.58168862614702677</v>
      </c>
    </row>
    <row r="6" spans="1:80" x14ac:dyDescent="0.2">
      <c r="A6" s="3"/>
      <c r="B6" s="271">
        <f>+B7+B12+B19</f>
        <v>30596476130</v>
      </c>
      <c r="D6" s="266"/>
      <c r="E6" s="266"/>
      <c r="F6" s="266"/>
      <c r="S6" s="69"/>
      <c r="T6" s="73"/>
      <c r="U6" s="296"/>
      <c r="V6" s="296"/>
      <c r="W6" s="73"/>
      <c r="Y6" s="95"/>
      <c r="Z6" s="99"/>
      <c r="AA6" s="304"/>
      <c r="AB6" s="304"/>
      <c r="AC6" s="99"/>
      <c r="AE6" s="121"/>
      <c r="AF6" s="125"/>
      <c r="AG6" s="148"/>
      <c r="AH6" s="148"/>
      <c r="AI6" s="125"/>
      <c r="BU6" s="394"/>
      <c r="BV6" s="398"/>
      <c r="BW6" s="398"/>
      <c r="BX6" s="398"/>
      <c r="BY6" s="398"/>
      <c r="CA6" s="393">
        <v>0.56230000000000002</v>
      </c>
    </row>
    <row r="7" spans="1:80" ht="25.5" x14ac:dyDescent="0.2">
      <c r="A7" s="14" t="s">
        <v>6</v>
      </c>
      <c r="B7" s="15">
        <f t="shared" ref="B7:E7" si="0">SUM(B9:B10)</f>
        <v>2112669598</v>
      </c>
      <c r="C7" s="15">
        <f t="shared" si="0"/>
        <v>0</v>
      </c>
      <c r="D7" s="15">
        <f t="shared" si="0"/>
        <v>0</v>
      </c>
      <c r="E7" s="15">
        <f t="shared" si="0"/>
        <v>2112669598</v>
      </c>
      <c r="F7" s="360"/>
      <c r="G7" s="24" t="s">
        <v>30</v>
      </c>
      <c r="H7" s="25">
        <f>SUM(H9:H10)</f>
        <v>2112669598</v>
      </c>
      <c r="I7" s="281">
        <f t="shared" ref="I7:K7" si="1">SUM(I9:I10)</f>
        <v>0</v>
      </c>
      <c r="J7" s="281">
        <f t="shared" si="1"/>
        <v>0</v>
      </c>
      <c r="K7" s="25">
        <f t="shared" si="1"/>
        <v>2112669598</v>
      </c>
      <c r="L7" s="17"/>
      <c r="M7" s="47">
        <f>SUM(M9:M10)</f>
        <v>0</v>
      </c>
      <c r="N7" s="48">
        <f t="shared" ref="N7:P7" si="2">SUM(N9:N10)</f>
        <v>2112669598</v>
      </c>
      <c r="O7" s="48">
        <f t="shared" si="2"/>
        <v>1187426520</v>
      </c>
      <c r="P7" s="48">
        <f t="shared" si="2"/>
        <v>0</v>
      </c>
      <c r="Q7" s="48">
        <f>+N7-O7-P7</f>
        <v>925243078</v>
      </c>
      <c r="R7" s="17"/>
      <c r="S7" s="75" t="s">
        <v>30</v>
      </c>
      <c r="T7" s="76">
        <f>SUM(T9:T10)</f>
        <v>925243078</v>
      </c>
      <c r="U7" s="93">
        <f t="shared" ref="U7:W7" si="3">SUM(U9:U10)</f>
        <v>79851450</v>
      </c>
      <c r="V7" s="93">
        <f t="shared" si="3"/>
        <v>0</v>
      </c>
      <c r="W7" s="76">
        <f t="shared" si="3"/>
        <v>845391628</v>
      </c>
      <c r="X7" s="17"/>
      <c r="Y7" s="101" t="s">
        <v>30</v>
      </c>
      <c r="Z7" s="102">
        <f>SUM(Z9:Z10)</f>
        <v>845391628</v>
      </c>
      <c r="AA7" s="111">
        <f t="shared" ref="AA7:AC7" si="4">SUM(AA9:AA10)</f>
        <v>284861576</v>
      </c>
      <c r="AB7" s="111">
        <f t="shared" si="4"/>
        <v>0</v>
      </c>
      <c r="AC7" s="102">
        <f t="shared" si="4"/>
        <v>560530052</v>
      </c>
      <c r="AD7" s="17"/>
      <c r="AE7" s="127" t="s">
        <v>30</v>
      </c>
      <c r="AF7" s="128">
        <f>SUM(AF9:AF10)</f>
        <v>560530052</v>
      </c>
      <c r="AG7" s="137">
        <f t="shared" ref="AG7:AI7" si="5">SUM(AG9:AG10)</f>
        <v>0</v>
      </c>
      <c r="AH7" s="137">
        <f t="shared" si="5"/>
        <v>0</v>
      </c>
      <c r="AI7" s="128">
        <f t="shared" si="5"/>
        <v>560530052</v>
      </c>
      <c r="AJ7" s="17"/>
      <c r="AK7" s="155" t="s">
        <v>30</v>
      </c>
      <c r="AL7" s="156">
        <f>SUM(AL9:AL10)</f>
        <v>560530052</v>
      </c>
      <c r="AM7" s="165">
        <f t="shared" ref="AM7:AO7" si="6">SUM(AM9:AM10)</f>
        <v>0</v>
      </c>
      <c r="AN7" s="165">
        <f t="shared" si="6"/>
        <v>0</v>
      </c>
      <c r="AO7" s="156">
        <f t="shared" si="6"/>
        <v>560530052</v>
      </c>
      <c r="AP7" s="17"/>
      <c r="AQ7" s="127" t="s">
        <v>30</v>
      </c>
      <c r="AR7" s="128">
        <f>SUM(AR9:AR10)</f>
        <v>560530052</v>
      </c>
      <c r="AS7" s="137">
        <f t="shared" ref="AS7:AU7" si="7">SUM(AS9:AS10)</f>
        <v>0</v>
      </c>
      <c r="AT7" s="137">
        <f t="shared" si="7"/>
        <v>0</v>
      </c>
      <c r="AU7" s="128">
        <f t="shared" si="7"/>
        <v>560530052</v>
      </c>
      <c r="AV7" s="17"/>
      <c r="AW7" s="185" t="s">
        <v>30</v>
      </c>
      <c r="AX7" s="186">
        <f>SUM(AX9:AX10)</f>
        <v>560530052</v>
      </c>
      <c r="AY7" s="195">
        <f t="shared" ref="AY7:BA7" si="8">SUM(AY9:AY10)</f>
        <v>0</v>
      </c>
      <c r="AZ7" s="195">
        <f t="shared" si="8"/>
        <v>0</v>
      </c>
      <c r="BA7" s="186">
        <f t="shared" si="8"/>
        <v>560530052</v>
      </c>
      <c r="BB7" s="17"/>
      <c r="BC7" s="215" t="s">
        <v>30</v>
      </c>
      <c r="BD7" s="216">
        <f>SUM(BD9:BD10)</f>
        <v>560530052</v>
      </c>
      <c r="BE7" s="216">
        <f t="shared" ref="BE7:BG7" si="9">SUM(BE9:BE10)</f>
        <v>0</v>
      </c>
      <c r="BF7" s="216">
        <f t="shared" si="9"/>
        <v>0</v>
      </c>
      <c r="BG7" s="216">
        <f t="shared" si="9"/>
        <v>560530052</v>
      </c>
      <c r="BH7" s="17"/>
      <c r="BI7" s="236" t="s">
        <v>30</v>
      </c>
      <c r="BJ7" s="165">
        <f>SUM(BJ9:BJ10)</f>
        <v>560530052</v>
      </c>
      <c r="BK7" s="165">
        <f t="shared" ref="BK7:BM7" si="10">SUM(BK9:BK10)</f>
        <v>0</v>
      </c>
      <c r="BL7" s="165">
        <f t="shared" si="10"/>
        <v>0</v>
      </c>
      <c r="BM7" s="165">
        <f t="shared" si="10"/>
        <v>560530052</v>
      </c>
      <c r="BN7" s="17"/>
      <c r="BO7" s="252" t="s">
        <v>30</v>
      </c>
      <c r="BP7" s="253">
        <f>SUM(BP9:BP10)</f>
        <v>560530052</v>
      </c>
      <c r="BQ7" s="253">
        <f t="shared" ref="BQ7:BS7" si="11">SUM(BQ9:BQ10)</f>
        <v>0</v>
      </c>
      <c r="BR7" s="253">
        <f t="shared" si="11"/>
        <v>0</v>
      </c>
      <c r="BS7" s="253">
        <f t="shared" si="11"/>
        <v>560530052</v>
      </c>
      <c r="BT7" s="17"/>
      <c r="BU7" s="24" t="s">
        <v>30</v>
      </c>
      <c r="BV7" s="25">
        <f>SUM(BV9:BV10)</f>
        <v>2112669598</v>
      </c>
      <c r="BW7" s="25">
        <f t="shared" ref="BW7:BY7" si="12">SUM(BW9:BW10)</f>
        <v>1552139546</v>
      </c>
      <c r="BX7" s="25">
        <f t="shared" si="12"/>
        <v>0</v>
      </c>
      <c r="BY7" s="25">
        <f t="shared" si="12"/>
        <v>560530052</v>
      </c>
      <c r="BZ7" s="178"/>
      <c r="CA7" s="391">
        <f>+CA5-CA6</f>
        <v>1.9388626147026744E-2</v>
      </c>
      <c r="CB7" s="177"/>
    </row>
    <row r="8" spans="1:80" x14ac:dyDescent="0.2">
      <c r="A8" s="11" t="s">
        <v>0</v>
      </c>
      <c r="B8" s="269"/>
      <c r="C8" s="12"/>
      <c r="D8" s="12"/>
      <c r="E8" s="12"/>
      <c r="F8" s="361"/>
      <c r="G8" s="26" t="s">
        <v>0</v>
      </c>
      <c r="H8" s="27"/>
      <c r="I8" s="282"/>
      <c r="J8" s="282"/>
      <c r="K8" s="27"/>
      <c r="M8" s="49" t="s">
        <v>0</v>
      </c>
      <c r="N8" s="50"/>
      <c r="O8" s="50"/>
      <c r="P8" s="50"/>
      <c r="Q8" s="50"/>
      <c r="S8" s="77" t="s">
        <v>0</v>
      </c>
      <c r="T8" s="78"/>
      <c r="U8" s="94"/>
      <c r="V8" s="94"/>
      <c r="W8" s="78"/>
      <c r="Y8" s="103" t="s">
        <v>0</v>
      </c>
      <c r="Z8" s="104"/>
      <c r="AA8" s="112"/>
      <c r="AB8" s="112"/>
      <c r="AC8" s="104"/>
      <c r="AE8" s="129" t="s">
        <v>0</v>
      </c>
      <c r="AF8" s="130"/>
      <c r="AG8" s="138"/>
      <c r="AH8" s="138"/>
      <c r="AI8" s="130"/>
      <c r="AK8" s="157" t="s">
        <v>0</v>
      </c>
      <c r="AL8" s="158"/>
      <c r="AM8" s="166"/>
      <c r="AN8" s="166"/>
      <c r="AO8" s="158"/>
      <c r="AQ8" s="129" t="s">
        <v>0</v>
      </c>
      <c r="AR8" s="130"/>
      <c r="AS8" s="138"/>
      <c r="AT8" s="138"/>
      <c r="AU8" s="130"/>
      <c r="AW8" s="187" t="s">
        <v>0</v>
      </c>
      <c r="AX8" s="188"/>
      <c r="AY8" s="196"/>
      <c r="AZ8" s="196"/>
      <c r="BA8" s="188"/>
      <c r="BC8" s="217" t="s">
        <v>0</v>
      </c>
      <c r="BD8" s="218"/>
      <c r="BE8" s="218"/>
      <c r="BF8" s="218"/>
      <c r="BG8" s="218"/>
      <c r="BI8" s="237" t="s">
        <v>0</v>
      </c>
      <c r="BJ8" s="166"/>
      <c r="BK8" s="166"/>
      <c r="BL8" s="166"/>
      <c r="BM8" s="166"/>
      <c r="BO8" s="254" t="s">
        <v>0</v>
      </c>
      <c r="BP8" s="255"/>
      <c r="BQ8" s="255"/>
      <c r="BR8" s="255"/>
      <c r="BS8" s="255"/>
      <c r="BU8" s="399" t="s">
        <v>0</v>
      </c>
      <c r="BV8" s="400"/>
      <c r="BW8" s="400"/>
      <c r="BX8" s="400"/>
      <c r="BY8" s="400"/>
      <c r="BZ8" s="177"/>
      <c r="CB8" s="177"/>
    </row>
    <row r="9" spans="1:80" x14ac:dyDescent="0.2">
      <c r="A9" s="62" t="s">
        <v>28</v>
      </c>
      <c r="B9" s="63">
        <v>2025580210</v>
      </c>
      <c r="C9" s="63">
        <v>0</v>
      </c>
      <c r="D9" s="63">
        <v>0</v>
      </c>
      <c r="E9" s="63">
        <f>+B9-C9-D9</f>
        <v>2025580210</v>
      </c>
      <c r="F9" s="267"/>
      <c r="G9" s="65" t="s">
        <v>28</v>
      </c>
      <c r="H9" s="66">
        <f>+E9</f>
        <v>2025580210</v>
      </c>
      <c r="I9" s="66">
        <v>0</v>
      </c>
      <c r="J9" s="66">
        <v>0</v>
      </c>
      <c r="K9" s="66">
        <f>+H9-I9-J9</f>
        <v>2025580210</v>
      </c>
      <c r="L9" s="64"/>
      <c r="M9" s="67" t="s">
        <v>28</v>
      </c>
      <c r="N9" s="68">
        <f t="shared" ref="N9" si="13">+K9</f>
        <v>2025580210</v>
      </c>
      <c r="O9" s="68">
        <v>1187426520</v>
      </c>
      <c r="P9" s="68">
        <v>0</v>
      </c>
      <c r="Q9" s="68">
        <f>+N9-O9-P9</f>
        <v>838153690</v>
      </c>
      <c r="R9" s="64"/>
      <c r="S9" s="83" t="s">
        <v>28</v>
      </c>
      <c r="T9" s="84">
        <f t="shared" ref="T9" si="14">+Q9</f>
        <v>838153690</v>
      </c>
      <c r="U9" s="84">
        <v>79851450</v>
      </c>
      <c r="V9" s="84">
        <v>0</v>
      </c>
      <c r="W9" s="84">
        <f>+T9-U9-V9</f>
        <v>758302240</v>
      </c>
      <c r="X9" s="64"/>
      <c r="Y9" s="113" t="s">
        <v>28</v>
      </c>
      <c r="Z9" s="106">
        <f t="shared" ref="Z9:Z10" si="15">+W9</f>
        <v>758302240</v>
      </c>
      <c r="AA9" s="107">
        <v>284861576</v>
      </c>
      <c r="AB9" s="107">
        <v>0</v>
      </c>
      <c r="AC9" s="106">
        <f t="shared" ref="AC9:AC10" si="16">+Z9-AA9-AB9</f>
        <v>473440664</v>
      </c>
      <c r="AD9" s="64"/>
      <c r="AE9" s="139" t="s">
        <v>28</v>
      </c>
      <c r="AF9" s="133">
        <f t="shared" ref="AF9" si="17">+AC9</f>
        <v>473440664</v>
      </c>
      <c r="AG9" s="358">
        <v>0</v>
      </c>
      <c r="AH9" s="358">
        <v>0</v>
      </c>
      <c r="AI9" s="133">
        <f>+AF9-AG9-AH9</f>
        <v>473440664</v>
      </c>
      <c r="AJ9" s="64"/>
      <c r="AK9" s="167" t="s">
        <v>28</v>
      </c>
      <c r="AL9" s="160">
        <f t="shared" ref="AL9" si="18">+AI9</f>
        <v>473440664</v>
      </c>
      <c r="AM9" s="345">
        <v>0</v>
      </c>
      <c r="AN9" s="345">
        <v>0</v>
      </c>
      <c r="AO9" s="160">
        <f t="shared" ref="AO9" si="19">+AL9-AM9-AN9</f>
        <v>473440664</v>
      </c>
      <c r="AP9" s="64"/>
      <c r="AQ9" s="139" t="s">
        <v>28</v>
      </c>
      <c r="AR9" s="133">
        <f t="shared" ref="AR9" si="20">+AO9</f>
        <v>473440664</v>
      </c>
      <c r="AS9" s="358">
        <v>0</v>
      </c>
      <c r="AT9" s="358">
        <v>0</v>
      </c>
      <c r="AU9" s="133">
        <f>+AR9-AS9-AT9</f>
        <v>473440664</v>
      </c>
      <c r="AV9" s="64"/>
      <c r="AW9" s="197" t="s">
        <v>28</v>
      </c>
      <c r="AX9" s="191">
        <f t="shared" ref="AX9" si="21">+AU9</f>
        <v>473440664</v>
      </c>
      <c r="AY9" s="191">
        <v>0</v>
      </c>
      <c r="AZ9" s="191">
        <v>0</v>
      </c>
      <c r="BA9" s="191">
        <f>+AX9-AY9-AZ9</f>
        <v>473440664</v>
      </c>
      <c r="BB9" s="64"/>
      <c r="BC9" s="219" t="s">
        <v>28</v>
      </c>
      <c r="BD9" s="220">
        <f t="shared" ref="BD9" si="22">+BA9</f>
        <v>473440664</v>
      </c>
      <c r="BE9" s="220">
        <v>0</v>
      </c>
      <c r="BF9" s="220">
        <v>0</v>
      </c>
      <c r="BG9" s="220">
        <f>+BD9-BE9-BF9</f>
        <v>473440664</v>
      </c>
      <c r="BH9" s="64"/>
      <c r="BI9" s="167" t="s">
        <v>28</v>
      </c>
      <c r="BJ9" s="161">
        <f t="shared" ref="BJ9" si="23">+BG9</f>
        <v>473440664</v>
      </c>
      <c r="BK9" s="161">
        <v>0</v>
      </c>
      <c r="BL9" s="161">
        <v>0</v>
      </c>
      <c r="BM9" s="161">
        <f>+BJ9-BK9-BL9</f>
        <v>473440664</v>
      </c>
      <c r="BN9" s="64"/>
      <c r="BO9" s="256" t="s">
        <v>28</v>
      </c>
      <c r="BP9" s="257">
        <f t="shared" ref="BP9" si="24">+BM9</f>
        <v>473440664</v>
      </c>
      <c r="BQ9" s="257">
        <v>0</v>
      </c>
      <c r="BR9" s="257">
        <v>0</v>
      </c>
      <c r="BS9" s="257">
        <f>+BP9-BQ9-BR9</f>
        <v>473440664</v>
      </c>
      <c r="BT9" s="64"/>
      <c r="BU9" s="401" t="s">
        <v>28</v>
      </c>
      <c r="BV9" s="402">
        <f>+B9</f>
        <v>2025580210</v>
      </c>
      <c r="BW9" s="402">
        <f>+C9+I9+O9+U9+AA9+AG9+AM9+AS9+AY9+BE9+BK9+BQ9</f>
        <v>1552139546</v>
      </c>
      <c r="BX9" s="402">
        <f>+D9+J9+P9+V9+AB9+AH9+AN9+AT9+AZ9+BF9+BL9+BR9</f>
        <v>0</v>
      </c>
      <c r="BY9" s="402">
        <f t="shared" ref="BY9" si="25">+BV9-BW9-BX9</f>
        <v>473440664</v>
      </c>
      <c r="CB9" s="177"/>
    </row>
    <row r="10" spans="1:80" ht="25.5" x14ac:dyDescent="0.2">
      <c r="A10" s="13" t="s">
        <v>29</v>
      </c>
      <c r="B10" s="63">
        <v>87089388</v>
      </c>
      <c r="C10" s="63">
        <v>0</v>
      </c>
      <c r="D10" s="63">
        <v>0</v>
      </c>
      <c r="E10" s="63">
        <f>+B10-C10-D10</f>
        <v>87089388</v>
      </c>
      <c r="F10" s="267"/>
      <c r="G10" s="28" t="s">
        <v>29</v>
      </c>
      <c r="H10" s="29">
        <f>+E10</f>
        <v>87089388</v>
      </c>
      <c r="I10" s="66">
        <v>0</v>
      </c>
      <c r="J10" s="66">
        <v>0</v>
      </c>
      <c r="K10" s="29">
        <f>+H10-I10-J10</f>
        <v>87089388</v>
      </c>
      <c r="M10" s="51" t="s">
        <v>29</v>
      </c>
      <c r="N10" s="52">
        <f>+K10</f>
        <v>87089388</v>
      </c>
      <c r="O10" s="68">
        <v>0</v>
      </c>
      <c r="P10" s="68">
        <v>0</v>
      </c>
      <c r="Q10" s="52">
        <f>+N10-O10-P10</f>
        <v>87089388</v>
      </c>
      <c r="S10" s="79" t="s">
        <v>29</v>
      </c>
      <c r="T10" s="80">
        <f>+Q10</f>
        <v>87089388</v>
      </c>
      <c r="U10" s="84">
        <v>0</v>
      </c>
      <c r="V10" s="84">
        <v>0</v>
      </c>
      <c r="W10" s="80">
        <f>+T10-U10-V10</f>
        <v>87089388</v>
      </c>
      <c r="Y10" s="105" t="s">
        <v>29</v>
      </c>
      <c r="Z10" s="106">
        <f t="shared" si="15"/>
        <v>87089388</v>
      </c>
      <c r="AA10" s="107">
        <v>0</v>
      </c>
      <c r="AB10" s="107">
        <v>0</v>
      </c>
      <c r="AC10" s="106">
        <f t="shared" si="16"/>
        <v>87089388</v>
      </c>
      <c r="AE10" s="131" t="s">
        <v>29</v>
      </c>
      <c r="AF10" s="132">
        <f>+AC10</f>
        <v>87089388</v>
      </c>
      <c r="AG10" s="358">
        <v>0</v>
      </c>
      <c r="AH10" s="358">
        <v>0</v>
      </c>
      <c r="AI10" s="132">
        <f>+AF10-AG10-AH10</f>
        <v>87089388</v>
      </c>
      <c r="AK10" s="159" t="s">
        <v>29</v>
      </c>
      <c r="AL10" s="160">
        <f>+AI10</f>
        <v>87089388</v>
      </c>
      <c r="AM10" s="345">
        <v>0</v>
      </c>
      <c r="AN10" s="345">
        <v>0</v>
      </c>
      <c r="AO10" s="160">
        <f>+AL10-AM10-AN10</f>
        <v>87089388</v>
      </c>
      <c r="AQ10" s="131" t="s">
        <v>29</v>
      </c>
      <c r="AR10" s="132">
        <f>+AO10</f>
        <v>87089388</v>
      </c>
      <c r="AS10" s="358">
        <v>0</v>
      </c>
      <c r="AT10" s="358">
        <v>0</v>
      </c>
      <c r="AU10" s="132">
        <f>+AR10-AS10-AT10</f>
        <v>87089388</v>
      </c>
      <c r="AW10" s="189" t="s">
        <v>29</v>
      </c>
      <c r="AX10" s="191">
        <f t="shared" ref="AX10" si="26">+AU10</f>
        <v>87089388</v>
      </c>
      <c r="AY10" s="191">
        <v>0</v>
      </c>
      <c r="AZ10" s="191">
        <v>0</v>
      </c>
      <c r="BA10" s="191">
        <f>+AX10-AY10-AZ10</f>
        <v>87089388</v>
      </c>
      <c r="BC10" s="219" t="s">
        <v>29</v>
      </c>
      <c r="BD10" s="220">
        <f>+BA10</f>
        <v>87089388</v>
      </c>
      <c r="BE10" s="220">
        <v>0</v>
      </c>
      <c r="BF10" s="220">
        <v>0</v>
      </c>
      <c r="BG10" s="220">
        <f>+BD10-BE10-BF10</f>
        <v>87089388</v>
      </c>
      <c r="BI10" s="167" t="s">
        <v>29</v>
      </c>
      <c r="BJ10" s="161">
        <f t="shared" ref="BJ10" si="27">+BG10</f>
        <v>87089388</v>
      </c>
      <c r="BK10" s="161">
        <v>0</v>
      </c>
      <c r="BL10" s="161">
        <v>0</v>
      </c>
      <c r="BM10" s="161">
        <f>+BJ10-BK10-BL10</f>
        <v>87089388</v>
      </c>
      <c r="BO10" s="256" t="s">
        <v>29</v>
      </c>
      <c r="BP10" s="257">
        <f>+BM10</f>
        <v>87089388</v>
      </c>
      <c r="BQ10" s="257">
        <v>0</v>
      </c>
      <c r="BR10" s="257">
        <v>0</v>
      </c>
      <c r="BS10" s="257">
        <f>+BP10-BQ10-BR10</f>
        <v>87089388</v>
      </c>
      <c r="BU10" s="403" t="s">
        <v>29</v>
      </c>
      <c r="BV10" s="402">
        <f>+B10</f>
        <v>87089388</v>
      </c>
      <c r="BW10" s="402">
        <f>+C10+I10+O10+U10+AA10+AG10+AM10+AS10+AY10+BE10+BK10+BQ10</f>
        <v>0</v>
      </c>
      <c r="BX10" s="402">
        <f>+D10+J10+P10+V10+AB10+AH10+AN10+AT10+AZ10+BF10+BL10+BR10</f>
        <v>0</v>
      </c>
      <c r="BY10" s="402">
        <f>+BV10-BW10-BX10</f>
        <v>87089388</v>
      </c>
      <c r="CB10" s="177"/>
    </row>
    <row r="11" spans="1:80" x14ac:dyDescent="0.2">
      <c r="A11" s="13"/>
      <c r="B11" s="63"/>
      <c r="C11" s="63"/>
      <c r="D11" s="63"/>
      <c r="E11" s="63"/>
      <c r="F11" s="267"/>
      <c r="G11" s="28"/>
      <c r="H11" s="29"/>
      <c r="I11" s="66"/>
      <c r="J11" s="66"/>
      <c r="K11" s="29"/>
      <c r="M11" s="51"/>
      <c r="N11" s="52"/>
      <c r="O11" s="68"/>
      <c r="P11" s="68"/>
      <c r="Q11" s="52"/>
      <c r="S11" s="79"/>
      <c r="T11" s="80"/>
      <c r="U11" s="84"/>
      <c r="V11" s="84"/>
      <c r="W11" s="80"/>
      <c r="Y11" s="105"/>
      <c r="Z11" s="106"/>
      <c r="AA11" s="107"/>
      <c r="AB11" s="107"/>
      <c r="AC11" s="106"/>
      <c r="AE11" s="131"/>
      <c r="AF11" s="132"/>
      <c r="AG11" s="133"/>
      <c r="AH11" s="133"/>
      <c r="AI11" s="132"/>
      <c r="AK11" s="159"/>
      <c r="AL11" s="160"/>
      <c r="AM11" s="161"/>
      <c r="AN11" s="161"/>
      <c r="AO11" s="160"/>
      <c r="AQ11" s="131"/>
      <c r="AR11" s="132"/>
      <c r="AS11" s="133"/>
      <c r="AT11" s="133"/>
      <c r="AU11" s="132"/>
      <c r="AW11" s="189"/>
      <c r="AX11" s="190"/>
      <c r="AY11" s="191"/>
      <c r="AZ11" s="191"/>
      <c r="BA11" s="190"/>
      <c r="BC11" s="219"/>
      <c r="BD11" s="220"/>
      <c r="BE11" s="220"/>
      <c r="BF11" s="220"/>
      <c r="BG11" s="220"/>
      <c r="BI11" s="167"/>
      <c r="BJ11" s="161"/>
      <c r="BK11" s="161"/>
      <c r="BL11" s="161"/>
      <c r="BM11" s="161"/>
      <c r="BO11" s="256"/>
      <c r="BP11" s="257"/>
      <c r="BQ11" s="257"/>
      <c r="BR11" s="257"/>
      <c r="BS11" s="257"/>
      <c r="BU11" s="403"/>
      <c r="BV11" s="402"/>
      <c r="BW11" s="402"/>
      <c r="BX11" s="402"/>
      <c r="BY11" s="402"/>
      <c r="CB11" s="177"/>
    </row>
    <row r="12" spans="1:80" x14ac:dyDescent="0.2">
      <c r="A12" s="14" t="s">
        <v>4</v>
      </c>
      <c r="B12" s="268">
        <f>SUM(B14:B17)</f>
        <v>13715290490</v>
      </c>
      <c r="C12" s="268">
        <f t="shared" ref="C12:E12" si="28">SUM(C14:C17)</f>
        <v>428652910</v>
      </c>
      <c r="D12" s="268">
        <f t="shared" si="28"/>
        <v>0</v>
      </c>
      <c r="E12" s="268">
        <f t="shared" si="28"/>
        <v>13286637580</v>
      </c>
      <c r="F12" s="362"/>
      <c r="G12" s="24" t="s">
        <v>4</v>
      </c>
      <c r="H12" s="25">
        <f>SUM(H14:H17)</f>
        <v>13286637580</v>
      </c>
      <c r="I12" s="281">
        <f t="shared" ref="I12:K12" si="29">SUM(I14:I17)</f>
        <v>2433780603</v>
      </c>
      <c r="J12" s="281">
        <f t="shared" si="29"/>
        <v>8030682</v>
      </c>
      <c r="K12" s="25">
        <f t="shared" si="29"/>
        <v>10844826295</v>
      </c>
      <c r="L12" s="17"/>
      <c r="M12" s="47" t="s">
        <v>4</v>
      </c>
      <c r="N12" s="48">
        <f>SUM(N14:N17)</f>
        <v>10844826295</v>
      </c>
      <c r="O12" s="287">
        <f t="shared" ref="O12:Q12" si="30">SUM(O14:O17)</f>
        <v>5064776109</v>
      </c>
      <c r="P12" s="287">
        <f t="shared" si="30"/>
        <v>2058607</v>
      </c>
      <c r="Q12" s="48">
        <f t="shared" si="30"/>
        <v>5777991579</v>
      </c>
      <c r="R12" s="17"/>
      <c r="S12" s="75" t="s">
        <v>4</v>
      </c>
      <c r="T12" s="76">
        <f>SUM(T14:T17)</f>
        <v>5777991579</v>
      </c>
      <c r="U12" s="93">
        <f t="shared" ref="U12:W12" si="31">SUM(U14:U17)</f>
        <v>582096869</v>
      </c>
      <c r="V12" s="93">
        <f t="shared" si="31"/>
        <v>4318885</v>
      </c>
      <c r="W12" s="76">
        <f t="shared" si="31"/>
        <v>5191575825</v>
      </c>
      <c r="X12" s="17"/>
      <c r="Y12" s="101" t="s">
        <v>4</v>
      </c>
      <c r="Z12" s="102">
        <f>SUM(Z14:Z17)</f>
        <v>5191575825</v>
      </c>
      <c r="AA12" s="111">
        <f t="shared" ref="AA12:AC12" si="32">SUM(AA14:AA17)</f>
        <v>794809397</v>
      </c>
      <c r="AB12" s="111">
        <f t="shared" si="32"/>
        <v>1050</v>
      </c>
      <c r="AC12" s="102">
        <f t="shared" si="32"/>
        <v>4396765378</v>
      </c>
      <c r="AD12" s="17"/>
      <c r="AE12" s="127" t="s">
        <v>4</v>
      </c>
      <c r="AF12" s="128">
        <f>SUM(AF14:AF17)</f>
        <v>4396765378</v>
      </c>
      <c r="AG12" s="137">
        <f t="shared" ref="AG12:AI12" si="33">SUM(AG14:AG17)</f>
        <v>179927898</v>
      </c>
      <c r="AH12" s="137">
        <f t="shared" si="33"/>
        <v>23514052</v>
      </c>
      <c r="AI12" s="128">
        <f t="shared" si="33"/>
        <v>4193323428</v>
      </c>
      <c r="AJ12" s="17"/>
      <c r="AK12" s="155" t="s">
        <v>4</v>
      </c>
      <c r="AL12" s="156">
        <v>13715290491</v>
      </c>
      <c r="AM12" s="165">
        <v>0</v>
      </c>
      <c r="AN12" s="165">
        <v>0</v>
      </c>
      <c r="AO12" s="156">
        <v>13715290491</v>
      </c>
      <c r="AP12" s="17"/>
      <c r="AQ12" s="127" t="s">
        <v>4</v>
      </c>
      <c r="AR12" s="128">
        <v>13715290491</v>
      </c>
      <c r="AS12" s="137">
        <v>0</v>
      </c>
      <c r="AT12" s="137">
        <v>0</v>
      </c>
      <c r="AU12" s="128">
        <v>13715290491</v>
      </c>
      <c r="AV12" s="17"/>
      <c r="AW12" s="185" t="s">
        <v>4</v>
      </c>
      <c r="AX12" s="186">
        <f>SUM(AX14:AX17)</f>
        <v>4193323428</v>
      </c>
      <c r="AY12" s="195">
        <f t="shared" ref="AY12:BA12" si="34">SUM(AY14:AY17)</f>
        <v>0</v>
      </c>
      <c r="AZ12" s="195">
        <f t="shared" si="34"/>
        <v>0</v>
      </c>
      <c r="BA12" s="186">
        <f t="shared" si="34"/>
        <v>4193323428</v>
      </c>
      <c r="BB12" s="17"/>
      <c r="BC12" s="215" t="s">
        <v>4</v>
      </c>
      <c r="BD12" s="216">
        <f>SUM(BD14:BD17)</f>
        <v>4193323428</v>
      </c>
      <c r="BE12" s="216">
        <f t="shared" ref="BE12:BG12" si="35">SUM(BE14:BE17)</f>
        <v>0</v>
      </c>
      <c r="BF12" s="216">
        <f t="shared" si="35"/>
        <v>0</v>
      </c>
      <c r="BG12" s="216">
        <f t="shared" si="35"/>
        <v>4193323428</v>
      </c>
      <c r="BH12" s="17"/>
      <c r="BI12" s="236" t="s">
        <v>4</v>
      </c>
      <c r="BJ12" s="165">
        <f>SUM(BJ14:BJ17)</f>
        <v>4193323428</v>
      </c>
      <c r="BK12" s="165">
        <f t="shared" ref="BK12:BM12" si="36">SUM(BK14:BK17)</f>
        <v>0</v>
      </c>
      <c r="BL12" s="165">
        <f t="shared" si="36"/>
        <v>0</v>
      </c>
      <c r="BM12" s="165">
        <f t="shared" si="36"/>
        <v>4193323428</v>
      </c>
      <c r="BN12" s="17"/>
      <c r="BO12" s="252" t="s">
        <v>4</v>
      </c>
      <c r="BP12" s="253">
        <f>SUM(BP14:BP17)</f>
        <v>4193323428</v>
      </c>
      <c r="BQ12" s="253">
        <f t="shared" ref="BQ12:BS12" si="37">SUM(BQ14:BQ17)</f>
        <v>0</v>
      </c>
      <c r="BR12" s="253">
        <f t="shared" si="37"/>
        <v>0</v>
      </c>
      <c r="BS12" s="253">
        <f t="shared" si="37"/>
        <v>4193323428</v>
      </c>
      <c r="BT12" s="17"/>
      <c r="BU12" s="24" t="s">
        <v>4</v>
      </c>
      <c r="BV12" s="25">
        <f>SUM(BV14:BV17)</f>
        <v>13715290490</v>
      </c>
      <c r="BW12" s="25">
        <f t="shared" ref="BW12:BY12" si="38">SUM(BW14:BW17)</f>
        <v>9484043786</v>
      </c>
      <c r="BX12" s="25">
        <f t="shared" si="38"/>
        <v>37923276</v>
      </c>
      <c r="BY12" s="25">
        <f t="shared" si="38"/>
        <v>4193323428</v>
      </c>
      <c r="CB12" s="177"/>
    </row>
    <row r="13" spans="1:80" x14ac:dyDescent="0.2">
      <c r="A13" s="11" t="s">
        <v>0</v>
      </c>
      <c r="B13" s="269"/>
      <c r="C13" s="269"/>
      <c r="D13" s="269"/>
      <c r="E13" s="269"/>
      <c r="F13" s="363"/>
      <c r="G13" s="26" t="s">
        <v>0</v>
      </c>
      <c r="H13" s="27"/>
      <c r="I13" s="282"/>
      <c r="J13" s="282"/>
      <c r="K13" s="27"/>
      <c r="M13" s="49" t="s">
        <v>0</v>
      </c>
      <c r="N13" s="50"/>
      <c r="O13" s="288"/>
      <c r="P13" s="288"/>
      <c r="Q13" s="50"/>
      <c r="S13" s="77" t="s">
        <v>0</v>
      </c>
      <c r="T13" s="78"/>
      <c r="U13" s="94"/>
      <c r="V13" s="94"/>
      <c r="W13" s="78"/>
      <c r="Y13" s="103" t="s">
        <v>0</v>
      </c>
      <c r="Z13" s="104"/>
      <c r="AA13" s="112"/>
      <c r="AB13" s="112"/>
      <c r="AC13" s="104"/>
      <c r="AE13" s="129" t="s">
        <v>0</v>
      </c>
      <c r="AF13" s="130"/>
      <c r="AG13" s="138"/>
      <c r="AH13" s="138"/>
      <c r="AI13" s="130"/>
      <c r="AK13" s="157" t="s">
        <v>0</v>
      </c>
      <c r="AL13" s="158"/>
      <c r="AM13" s="166"/>
      <c r="AN13" s="166"/>
      <c r="AO13" s="158"/>
      <c r="AQ13" s="129" t="s">
        <v>0</v>
      </c>
      <c r="AR13" s="130"/>
      <c r="AS13" s="138"/>
      <c r="AT13" s="138"/>
      <c r="AU13" s="130"/>
      <c r="AW13" s="187" t="s">
        <v>0</v>
      </c>
      <c r="AX13" s="188"/>
      <c r="AY13" s="196"/>
      <c r="AZ13" s="196"/>
      <c r="BA13" s="188"/>
      <c r="BC13" s="217" t="s">
        <v>0</v>
      </c>
      <c r="BD13" s="218"/>
      <c r="BE13" s="218"/>
      <c r="BF13" s="218"/>
      <c r="BG13" s="218"/>
      <c r="BI13" s="237" t="s">
        <v>0</v>
      </c>
      <c r="BJ13" s="166"/>
      <c r="BK13" s="166"/>
      <c r="BL13" s="166"/>
      <c r="BM13" s="166"/>
      <c r="BO13" s="254" t="s">
        <v>0</v>
      </c>
      <c r="BP13" s="255"/>
      <c r="BQ13" s="255"/>
      <c r="BR13" s="255"/>
      <c r="BS13" s="255"/>
      <c r="BU13" s="399" t="s">
        <v>0</v>
      </c>
      <c r="BV13" s="400"/>
      <c r="BW13" s="400"/>
      <c r="BX13" s="400"/>
      <c r="BY13" s="400"/>
      <c r="CB13" s="177"/>
    </row>
    <row r="14" spans="1:80" ht="38.25" x14ac:dyDescent="0.2">
      <c r="A14" s="62" t="s">
        <v>65</v>
      </c>
      <c r="B14" s="63"/>
      <c r="C14" s="63">
        <v>0</v>
      </c>
      <c r="D14" s="63">
        <v>0</v>
      </c>
      <c r="E14" s="63">
        <f>+B14-C14-D14</f>
        <v>0</v>
      </c>
      <c r="F14" s="267"/>
      <c r="G14" s="65" t="s">
        <v>65</v>
      </c>
      <c r="H14" s="66">
        <f>+E14</f>
        <v>0</v>
      </c>
      <c r="I14" s="66">
        <v>0</v>
      </c>
      <c r="J14" s="66">
        <v>0</v>
      </c>
      <c r="K14" s="66">
        <f>+H14-I14-J14</f>
        <v>0</v>
      </c>
      <c r="L14" s="64"/>
      <c r="M14" s="67" t="s">
        <v>65</v>
      </c>
      <c r="N14" s="68">
        <f t="shared" ref="N14" si="39">+K14</f>
        <v>0</v>
      </c>
      <c r="O14" s="355">
        <v>0</v>
      </c>
      <c r="P14" s="355">
        <v>0</v>
      </c>
      <c r="Q14" s="68">
        <f t="shared" ref="Q14" si="40">+N14-O14-P14</f>
        <v>0</v>
      </c>
      <c r="R14" s="64"/>
      <c r="S14" s="83" t="s">
        <v>65</v>
      </c>
      <c r="T14" s="84">
        <f t="shared" ref="T14" si="41">+Q14</f>
        <v>0</v>
      </c>
      <c r="U14" s="356">
        <v>0</v>
      </c>
      <c r="V14" s="356">
        <v>0</v>
      </c>
      <c r="W14" s="84">
        <f t="shared" ref="W14" si="42">+T14-U14-V14</f>
        <v>0</v>
      </c>
      <c r="X14" s="64"/>
      <c r="Y14" s="113" t="s">
        <v>65</v>
      </c>
      <c r="Z14" s="106">
        <f t="shared" ref="Z14" si="43">+W14</f>
        <v>0</v>
      </c>
      <c r="AA14" s="357">
        <v>0</v>
      </c>
      <c r="AB14" s="357">
        <v>0</v>
      </c>
      <c r="AC14" s="106">
        <f t="shared" ref="AC14" si="44">+Z14-AA14-AB14</f>
        <v>0</v>
      </c>
      <c r="AD14" s="64"/>
      <c r="AE14" s="139" t="s">
        <v>65</v>
      </c>
      <c r="AF14" s="133">
        <f t="shared" ref="AF14" si="45">+AC14</f>
        <v>0</v>
      </c>
      <c r="AG14" s="133">
        <v>0</v>
      </c>
      <c r="AH14" s="133">
        <v>0</v>
      </c>
      <c r="AI14" s="133">
        <f t="shared" ref="AI14" si="46">+AF14-AG14-AH14</f>
        <v>0</v>
      </c>
      <c r="AJ14" s="64"/>
      <c r="AK14" s="167" t="s">
        <v>65</v>
      </c>
      <c r="AL14" s="160">
        <f t="shared" ref="AL14" si="47">+AI14</f>
        <v>0</v>
      </c>
      <c r="AM14" s="345">
        <v>0</v>
      </c>
      <c r="AN14" s="345">
        <v>0</v>
      </c>
      <c r="AO14" s="160">
        <f t="shared" ref="AO14" si="48">+AL14-AM14-AN14</f>
        <v>0</v>
      </c>
      <c r="AP14" s="64"/>
      <c r="AQ14" s="139" t="s">
        <v>65</v>
      </c>
      <c r="AR14" s="133">
        <f t="shared" ref="AR14" si="49">+AO14</f>
        <v>0</v>
      </c>
      <c r="AS14" s="358">
        <v>0</v>
      </c>
      <c r="AT14" s="358">
        <v>0</v>
      </c>
      <c r="AU14" s="133">
        <f t="shared" ref="AU14" si="50">+AR14-AS14-AT14</f>
        <v>0</v>
      </c>
      <c r="AV14" s="64"/>
      <c r="AW14" s="197" t="s">
        <v>65</v>
      </c>
      <c r="AX14" s="191">
        <f t="shared" ref="AX14" si="51">+AU14</f>
        <v>0</v>
      </c>
      <c r="AY14" s="191">
        <v>0</v>
      </c>
      <c r="AZ14" s="191">
        <v>0</v>
      </c>
      <c r="BA14" s="191">
        <f t="shared" ref="BA14" si="52">+AX14-AY14-AZ14</f>
        <v>0</v>
      </c>
      <c r="BB14" s="64"/>
      <c r="BC14" s="219" t="s">
        <v>65</v>
      </c>
      <c r="BD14" s="220">
        <f t="shared" ref="BD14" si="53">+BA14</f>
        <v>0</v>
      </c>
      <c r="BE14" s="220">
        <v>0</v>
      </c>
      <c r="BF14" s="220">
        <v>0</v>
      </c>
      <c r="BG14" s="220">
        <f t="shared" ref="BG14" si="54">+BD14-BE14-BF14</f>
        <v>0</v>
      </c>
      <c r="BH14" s="64"/>
      <c r="BI14" s="167" t="s">
        <v>65</v>
      </c>
      <c r="BJ14" s="161">
        <f t="shared" ref="BJ14" si="55">+BG14</f>
        <v>0</v>
      </c>
      <c r="BK14" s="161">
        <v>0</v>
      </c>
      <c r="BL14" s="161">
        <v>0</v>
      </c>
      <c r="BM14" s="161">
        <f t="shared" ref="BM14" si="56">+BJ14-BK14-BL14</f>
        <v>0</v>
      </c>
      <c r="BN14" s="64"/>
      <c r="BO14" s="256" t="s">
        <v>65</v>
      </c>
      <c r="BP14" s="257">
        <f t="shared" ref="BP14" si="57">+BM14</f>
        <v>0</v>
      </c>
      <c r="BQ14" s="257">
        <v>0</v>
      </c>
      <c r="BR14" s="257">
        <v>0</v>
      </c>
      <c r="BS14" s="257">
        <f t="shared" ref="BS14" si="58">+BP14-BQ14-BR14</f>
        <v>0</v>
      </c>
      <c r="BT14" s="64"/>
      <c r="BU14" s="401" t="s">
        <v>65</v>
      </c>
      <c r="BV14" s="402">
        <f>+B14</f>
        <v>0</v>
      </c>
      <c r="BW14" s="402">
        <f t="shared" ref="BW14:BX17" si="59">+C14+I14+O14+U14+AA14+AG14+AM14+AS14+AY14+BE14+BK14+BQ14</f>
        <v>0</v>
      </c>
      <c r="BX14" s="402">
        <f t="shared" si="59"/>
        <v>0</v>
      </c>
      <c r="BY14" s="402">
        <f t="shared" ref="BY14" si="60">+BV14-BW14-BX14</f>
        <v>0</v>
      </c>
      <c r="CB14" s="177"/>
    </row>
    <row r="15" spans="1:80" ht="25.5" x14ac:dyDescent="0.2">
      <c r="A15" s="62" t="s">
        <v>66</v>
      </c>
      <c r="B15" s="63">
        <v>83300000</v>
      </c>
      <c r="C15" s="63">
        <v>0</v>
      </c>
      <c r="D15" s="63">
        <v>0</v>
      </c>
      <c r="E15" s="63">
        <f>+B15-C15-D15</f>
        <v>83300000</v>
      </c>
      <c r="F15" s="267"/>
      <c r="G15" s="65" t="s">
        <v>66</v>
      </c>
      <c r="H15" s="66">
        <f>+E15</f>
        <v>83300000</v>
      </c>
      <c r="I15" s="66">
        <v>41650000</v>
      </c>
      <c r="J15" s="66">
        <v>0</v>
      </c>
      <c r="K15" s="66">
        <f>+H15-I15-J15</f>
        <v>41650000</v>
      </c>
      <c r="L15" s="64"/>
      <c r="M15" s="67" t="s">
        <v>66</v>
      </c>
      <c r="N15" s="68">
        <f t="shared" ref="N15" si="61">+K15</f>
        <v>41650000</v>
      </c>
      <c r="O15" s="68">
        <v>41650000</v>
      </c>
      <c r="P15" s="68">
        <v>0</v>
      </c>
      <c r="Q15" s="68">
        <f t="shared" ref="Q15" si="62">+N15-O15-P15</f>
        <v>0</v>
      </c>
      <c r="R15" s="64"/>
      <c r="S15" s="83" t="s">
        <v>66</v>
      </c>
      <c r="T15" s="84">
        <f t="shared" ref="T15" si="63">+Q15</f>
        <v>0</v>
      </c>
      <c r="U15" s="84">
        <v>0</v>
      </c>
      <c r="V15" s="84">
        <v>0</v>
      </c>
      <c r="W15" s="84">
        <f t="shared" ref="W15" si="64">+T15-U15-V15</f>
        <v>0</v>
      </c>
      <c r="X15" s="64"/>
      <c r="Y15" s="113" t="s">
        <v>66</v>
      </c>
      <c r="Z15" s="106">
        <f t="shared" ref="Z15" si="65">+W15</f>
        <v>0</v>
      </c>
      <c r="AA15" s="107">
        <v>0</v>
      </c>
      <c r="AB15" s="107">
        <v>0</v>
      </c>
      <c r="AC15" s="106">
        <f t="shared" ref="AC15" si="66">+Z15-AA15-AB15</f>
        <v>0</v>
      </c>
      <c r="AD15" s="64"/>
      <c r="AE15" s="139" t="s">
        <v>66</v>
      </c>
      <c r="AF15" s="133">
        <f t="shared" ref="AF15" si="67">+AC15</f>
        <v>0</v>
      </c>
      <c r="AG15" s="358">
        <v>0</v>
      </c>
      <c r="AH15" s="358">
        <v>0</v>
      </c>
      <c r="AI15" s="133">
        <f t="shared" ref="AI15" si="68">+AF15-AG15-AH15</f>
        <v>0</v>
      </c>
      <c r="AJ15" s="64"/>
      <c r="AK15" s="167" t="s">
        <v>66</v>
      </c>
      <c r="AL15" s="160">
        <f t="shared" ref="AL15" si="69">+AI15</f>
        <v>0</v>
      </c>
      <c r="AM15" s="345">
        <v>0</v>
      </c>
      <c r="AN15" s="345">
        <v>0</v>
      </c>
      <c r="AO15" s="160">
        <f t="shared" ref="AO15" si="70">+AL15-AM15-AN15</f>
        <v>0</v>
      </c>
      <c r="AP15" s="64"/>
      <c r="AQ15" s="139" t="s">
        <v>66</v>
      </c>
      <c r="AR15" s="133">
        <f t="shared" ref="AR15" si="71">+AO15</f>
        <v>0</v>
      </c>
      <c r="AS15" s="358">
        <v>0</v>
      </c>
      <c r="AT15" s="358">
        <v>0</v>
      </c>
      <c r="AU15" s="133">
        <f t="shared" ref="AU15" si="72">+AR15-AS15-AT15</f>
        <v>0</v>
      </c>
      <c r="AV15" s="64"/>
      <c r="AW15" s="197" t="s">
        <v>66</v>
      </c>
      <c r="AX15" s="191">
        <f t="shared" ref="AX15" si="73">+AU15</f>
        <v>0</v>
      </c>
      <c r="AY15" s="191">
        <v>0</v>
      </c>
      <c r="AZ15" s="191">
        <v>0</v>
      </c>
      <c r="BA15" s="191">
        <f t="shared" ref="BA15" si="74">+AX15-AY15-AZ15</f>
        <v>0</v>
      </c>
      <c r="BB15" s="64"/>
      <c r="BC15" s="219" t="s">
        <v>66</v>
      </c>
      <c r="BD15" s="220">
        <f t="shared" ref="BD15" si="75">+BA15</f>
        <v>0</v>
      </c>
      <c r="BE15" s="220">
        <v>0</v>
      </c>
      <c r="BF15" s="220">
        <v>0</v>
      </c>
      <c r="BG15" s="220">
        <f t="shared" ref="BG15" si="76">+BD15-BE15-BF15</f>
        <v>0</v>
      </c>
      <c r="BH15" s="64"/>
      <c r="BI15" s="167" t="s">
        <v>66</v>
      </c>
      <c r="BJ15" s="161">
        <f t="shared" ref="BJ15" si="77">+BG15</f>
        <v>0</v>
      </c>
      <c r="BK15" s="161">
        <v>0</v>
      </c>
      <c r="BL15" s="161">
        <v>0</v>
      </c>
      <c r="BM15" s="161">
        <f t="shared" ref="BM15" si="78">+BJ15-BK15-BL15</f>
        <v>0</v>
      </c>
      <c r="BN15" s="64"/>
      <c r="BO15" s="256" t="s">
        <v>66</v>
      </c>
      <c r="BP15" s="257">
        <f t="shared" ref="BP15" si="79">+BM15</f>
        <v>0</v>
      </c>
      <c r="BQ15" s="257">
        <v>0</v>
      </c>
      <c r="BR15" s="257">
        <v>0</v>
      </c>
      <c r="BS15" s="257">
        <f t="shared" ref="BS15" si="80">+BP15-BQ15-BR15</f>
        <v>0</v>
      </c>
      <c r="BT15" s="64"/>
      <c r="BU15" s="401" t="s">
        <v>66</v>
      </c>
      <c r="BV15" s="402">
        <f>+B15</f>
        <v>83300000</v>
      </c>
      <c r="BW15" s="402">
        <f t="shared" si="59"/>
        <v>83300000</v>
      </c>
      <c r="BX15" s="402">
        <f t="shared" si="59"/>
        <v>0</v>
      </c>
      <c r="BY15" s="402">
        <f t="shared" ref="BY15" si="81">+BV15-BW15-BX15</f>
        <v>0</v>
      </c>
      <c r="CB15" s="177"/>
    </row>
    <row r="16" spans="1:80" x14ac:dyDescent="0.2">
      <c r="A16" s="62" t="s">
        <v>28</v>
      </c>
      <c r="B16" s="63">
        <v>4989720718</v>
      </c>
      <c r="C16" s="63">
        <v>23771401</v>
      </c>
      <c r="D16" s="63">
        <v>0</v>
      </c>
      <c r="E16" s="63">
        <f>+B16-C16-D16</f>
        <v>4965949317</v>
      </c>
      <c r="F16" s="267"/>
      <c r="G16" s="65" t="s">
        <v>28</v>
      </c>
      <c r="H16" s="66">
        <f>+E16</f>
        <v>4965949317</v>
      </c>
      <c r="I16" s="66">
        <v>1502821129</v>
      </c>
      <c r="J16" s="66">
        <v>5453886</v>
      </c>
      <c r="K16" s="66">
        <f>+H16-I16-J16</f>
        <v>3457674302</v>
      </c>
      <c r="L16" s="64"/>
      <c r="M16" s="67" t="s">
        <v>28</v>
      </c>
      <c r="N16" s="68">
        <f t="shared" ref="N16:N17" si="82">+K16</f>
        <v>3457674302</v>
      </c>
      <c r="O16" s="68">
        <v>2772880148</v>
      </c>
      <c r="P16" s="68">
        <v>0</v>
      </c>
      <c r="Q16" s="68">
        <f t="shared" ref="Q16:Q17" si="83">+N16-O16-P16</f>
        <v>684794154</v>
      </c>
      <c r="R16" s="64"/>
      <c r="S16" s="83" t="s">
        <v>28</v>
      </c>
      <c r="T16" s="84">
        <f t="shared" ref="T16:T17" si="84">+Q16</f>
        <v>684794154</v>
      </c>
      <c r="U16" s="84">
        <v>0</v>
      </c>
      <c r="V16" s="84">
        <v>1792680</v>
      </c>
      <c r="W16" s="84">
        <f t="shared" ref="W16:W17" si="85">+T16-U16-V16</f>
        <v>683001474</v>
      </c>
      <c r="X16" s="64"/>
      <c r="Y16" s="113" t="s">
        <v>28</v>
      </c>
      <c r="Z16" s="106">
        <f t="shared" ref="Z16:Z17" si="86">+W16</f>
        <v>683001474</v>
      </c>
      <c r="AA16" s="107">
        <v>14084282</v>
      </c>
      <c r="AB16" s="107">
        <v>0</v>
      </c>
      <c r="AC16" s="106">
        <f t="shared" ref="AC16:AC17" si="87">+Z16-AA16-AB16</f>
        <v>668917192</v>
      </c>
      <c r="AD16" s="64"/>
      <c r="AE16" s="139" t="s">
        <v>28</v>
      </c>
      <c r="AF16" s="133">
        <f t="shared" ref="AF16:AF17" si="88">+AC16</f>
        <v>668917192</v>
      </c>
      <c r="AG16" s="358">
        <v>0</v>
      </c>
      <c r="AH16" s="358">
        <v>0</v>
      </c>
      <c r="AI16" s="133">
        <f t="shared" ref="AI16:AI17" si="89">+AF16-AG16-AH16</f>
        <v>668917192</v>
      </c>
      <c r="AJ16" s="64"/>
      <c r="AK16" s="167" t="s">
        <v>28</v>
      </c>
      <c r="AL16" s="160">
        <f t="shared" ref="AL16:AL17" si="90">+AI16</f>
        <v>668917192</v>
      </c>
      <c r="AM16" s="345">
        <v>0</v>
      </c>
      <c r="AN16" s="345">
        <v>0</v>
      </c>
      <c r="AO16" s="160">
        <f t="shared" ref="AO16:AO17" si="91">+AL16-AM16-AN16</f>
        <v>668917192</v>
      </c>
      <c r="AP16" s="64"/>
      <c r="AQ16" s="139" t="s">
        <v>28</v>
      </c>
      <c r="AR16" s="133">
        <f t="shared" ref="AR16:AR17" si="92">+AO16</f>
        <v>668917192</v>
      </c>
      <c r="AS16" s="358">
        <v>0</v>
      </c>
      <c r="AT16" s="358">
        <v>0</v>
      </c>
      <c r="AU16" s="133">
        <f t="shared" ref="AU16:AU17" si="93">+AR16-AS16-AT16</f>
        <v>668917192</v>
      </c>
      <c r="AV16" s="64"/>
      <c r="AW16" s="197" t="s">
        <v>28</v>
      </c>
      <c r="AX16" s="191">
        <f t="shared" ref="AX16:AX17" si="94">+AU16</f>
        <v>668917192</v>
      </c>
      <c r="AY16" s="191">
        <v>0</v>
      </c>
      <c r="AZ16" s="191">
        <v>0</v>
      </c>
      <c r="BA16" s="191">
        <f t="shared" ref="BA16:BA17" si="95">+AX16-AY16-AZ16</f>
        <v>668917192</v>
      </c>
      <c r="BB16" s="64"/>
      <c r="BC16" s="219" t="s">
        <v>28</v>
      </c>
      <c r="BD16" s="220">
        <f t="shared" ref="BD16:BD17" si="96">+BA16</f>
        <v>668917192</v>
      </c>
      <c r="BE16" s="220">
        <v>0</v>
      </c>
      <c r="BF16" s="220">
        <v>0</v>
      </c>
      <c r="BG16" s="220">
        <f t="shared" ref="BG16:BG17" si="97">+BD16-BE16-BF16</f>
        <v>668917192</v>
      </c>
      <c r="BH16" s="64"/>
      <c r="BI16" s="167" t="s">
        <v>28</v>
      </c>
      <c r="BJ16" s="161">
        <f t="shared" ref="BJ16:BJ17" si="98">+BG16</f>
        <v>668917192</v>
      </c>
      <c r="BK16" s="161">
        <v>0</v>
      </c>
      <c r="BL16" s="161">
        <v>0</v>
      </c>
      <c r="BM16" s="161">
        <f t="shared" ref="BM16:BM17" si="99">+BJ16-BK16-BL16</f>
        <v>668917192</v>
      </c>
      <c r="BN16" s="64"/>
      <c r="BO16" s="256" t="s">
        <v>28</v>
      </c>
      <c r="BP16" s="257">
        <f t="shared" ref="BP16:BP17" si="100">+BM16</f>
        <v>668917192</v>
      </c>
      <c r="BQ16" s="257">
        <v>0</v>
      </c>
      <c r="BR16" s="257">
        <v>0</v>
      </c>
      <c r="BS16" s="257">
        <f t="shared" ref="BS16:BS17" si="101">+BP16-BQ16-BR16</f>
        <v>668917192</v>
      </c>
      <c r="BT16" s="64"/>
      <c r="BU16" s="401" t="s">
        <v>28</v>
      </c>
      <c r="BV16" s="402">
        <f>+B16</f>
        <v>4989720718</v>
      </c>
      <c r="BW16" s="402">
        <f t="shared" si="59"/>
        <v>4313556960</v>
      </c>
      <c r="BX16" s="402">
        <f t="shared" si="59"/>
        <v>7246566</v>
      </c>
      <c r="BY16" s="402">
        <f t="shared" ref="BY16:BY17" si="102">+BV16-BW16-BX16</f>
        <v>668917192</v>
      </c>
      <c r="CB16" s="177"/>
    </row>
    <row r="17" spans="1:80" ht="25.5" x14ac:dyDescent="0.2">
      <c r="A17" s="13" t="s">
        <v>29</v>
      </c>
      <c r="B17" s="63">
        <f>8640429022+1840750</f>
        <v>8642269772</v>
      </c>
      <c r="C17" s="63">
        <v>404881509</v>
      </c>
      <c r="D17" s="63">
        <v>0</v>
      </c>
      <c r="E17" s="63">
        <f>+B17-C17-D17</f>
        <v>8237388263</v>
      </c>
      <c r="F17" s="267"/>
      <c r="G17" s="28" t="s">
        <v>29</v>
      </c>
      <c r="H17" s="29">
        <f>+E17</f>
        <v>8237388263</v>
      </c>
      <c r="I17" s="66">
        <v>889309474</v>
      </c>
      <c r="J17" s="66">
        <v>2576796</v>
      </c>
      <c r="K17" s="29">
        <f>+H17-I17-J17</f>
        <v>7345501993</v>
      </c>
      <c r="M17" s="51" t="s">
        <v>29</v>
      </c>
      <c r="N17" s="68">
        <f t="shared" si="82"/>
        <v>7345501993</v>
      </c>
      <c r="O17" s="68">
        <v>2250245961</v>
      </c>
      <c r="P17" s="68">
        <v>2058607</v>
      </c>
      <c r="Q17" s="68">
        <f t="shared" si="83"/>
        <v>5093197425</v>
      </c>
      <c r="S17" s="79" t="s">
        <v>29</v>
      </c>
      <c r="T17" s="84">
        <f t="shared" si="84"/>
        <v>5093197425</v>
      </c>
      <c r="U17" s="84">
        <v>582096869</v>
      </c>
      <c r="V17" s="84">
        <v>2526205</v>
      </c>
      <c r="W17" s="84">
        <f t="shared" si="85"/>
        <v>4508574351</v>
      </c>
      <c r="Y17" s="105" t="s">
        <v>29</v>
      </c>
      <c r="Z17" s="106">
        <f t="shared" si="86"/>
        <v>4508574351</v>
      </c>
      <c r="AA17" s="107">
        <v>780725115</v>
      </c>
      <c r="AB17" s="107">
        <v>1050</v>
      </c>
      <c r="AC17" s="106">
        <f t="shared" si="87"/>
        <v>3727848186</v>
      </c>
      <c r="AE17" s="131" t="s">
        <v>29</v>
      </c>
      <c r="AF17" s="133">
        <f t="shared" si="88"/>
        <v>3727848186</v>
      </c>
      <c r="AG17" s="358">
        <v>179927898</v>
      </c>
      <c r="AH17" s="358">
        <v>23514052</v>
      </c>
      <c r="AI17" s="133">
        <f t="shared" si="89"/>
        <v>3524406236</v>
      </c>
      <c r="AK17" s="159" t="s">
        <v>29</v>
      </c>
      <c r="AL17" s="160">
        <f t="shared" si="90"/>
        <v>3524406236</v>
      </c>
      <c r="AM17" s="345">
        <v>0</v>
      </c>
      <c r="AN17" s="345">
        <v>0</v>
      </c>
      <c r="AO17" s="160">
        <f t="shared" si="91"/>
        <v>3524406236</v>
      </c>
      <c r="AQ17" s="131" t="s">
        <v>29</v>
      </c>
      <c r="AR17" s="133">
        <f t="shared" si="92"/>
        <v>3524406236</v>
      </c>
      <c r="AS17" s="358">
        <v>0</v>
      </c>
      <c r="AT17" s="358">
        <v>0</v>
      </c>
      <c r="AU17" s="133">
        <f t="shared" si="93"/>
        <v>3524406236</v>
      </c>
      <c r="AW17" s="189" t="s">
        <v>29</v>
      </c>
      <c r="AX17" s="191">
        <f t="shared" si="94"/>
        <v>3524406236</v>
      </c>
      <c r="AY17" s="191">
        <v>0</v>
      </c>
      <c r="AZ17" s="191">
        <v>0</v>
      </c>
      <c r="BA17" s="191">
        <f t="shared" si="95"/>
        <v>3524406236</v>
      </c>
      <c r="BC17" s="219" t="s">
        <v>29</v>
      </c>
      <c r="BD17" s="220">
        <f t="shared" si="96"/>
        <v>3524406236</v>
      </c>
      <c r="BE17" s="220">
        <v>0</v>
      </c>
      <c r="BF17" s="220">
        <v>0</v>
      </c>
      <c r="BG17" s="220">
        <f t="shared" si="97"/>
        <v>3524406236</v>
      </c>
      <c r="BI17" s="167" t="s">
        <v>29</v>
      </c>
      <c r="BJ17" s="161">
        <f t="shared" si="98"/>
        <v>3524406236</v>
      </c>
      <c r="BK17" s="161">
        <v>0</v>
      </c>
      <c r="BL17" s="161">
        <v>0</v>
      </c>
      <c r="BM17" s="161">
        <f t="shared" si="99"/>
        <v>3524406236</v>
      </c>
      <c r="BO17" s="256" t="s">
        <v>29</v>
      </c>
      <c r="BP17" s="257">
        <f t="shared" si="100"/>
        <v>3524406236</v>
      </c>
      <c r="BQ17" s="257">
        <v>0</v>
      </c>
      <c r="BR17" s="257">
        <v>0</v>
      </c>
      <c r="BS17" s="257">
        <f t="shared" si="101"/>
        <v>3524406236</v>
      </c>
      <c r="BU17" s="403" t="s">
        <v>29</v>
      </c>
      <c r="BV17" s="402">
        <f>+B17</f>
        <v>8642269772</v>
      </c>
      <c r="BW17" s="402">
        <f t="shared" si="59"/>
        <v>5087186826</v>
      </c>
      <c r="BX17" s="402">
        <f t="shared" si="59"/>
        <v>30676710</v>
      </c>
      <c r="BY17" s="402">
        <f t="shared" si="102"/>
        <v>3524406236</v>
      </c>
      <c r="CB17" s="177"/>
    </row>
    <row r="18" spans="1:80" x14ac:dyDescent="0.2">
      <c r="A18" s="16"/>
      <c r="B18" s="267"/>
      <c r="C18" s="267"/>
      <c r="D18" s="267"/>
      <c r="E18" s="267"/>
      <c r="F18" s="267"/>
      <c r="G18" s="30"/>
      <c r="H18" s="31"/>
      <c r="I18" s="283"/>
      <c r="J18" s="283"/>
      <c r="K18" s="31"/>
      <c r="M18" s="53"/>
      <c r="N18" s="54"/>
      <c r="O18" s="289"/>
      <c r="P18" s="289"/>
      <c r="Q18" s="54"/>
      <c r="S18" s="81"/>
      <c r="T18" s="82"/>
      <c r="U18" s="92"/>
      <c r="V18" s="92"/>
      <c r="W18" s="82"/>
      <c r="Y18" s="108"/>
      <c r="Z18" s="109"/>
      <c r="AA18" s="110"/>
      <c r="AB18" s="110"/>
      <c r="AC18" s="109"/>
      <c r="AE18" s="134"/>
      <c r="AF18" s="135"/>
      <c r="AG18" s="136"/>
      <c r="AH18" s="136"/>
      <c r="AI18" s="135"/>
      <c r="AK18" s="162"/>
      <c r="AL18" s="163"/>
      <c r="AM18" s="164"/>
      <c r="AN18" s="164"/>
      <c r="AO18" s="163"/>
      <c r="AQ18" s="134"/>
      <c r="AR18" s="135"/>
      <c r="AS18" s="136"/>
      <c r="AT18" s="136"/>
      <c r="AU18" s="135"/>
      <c r="AW18" s="192"/>
      <c r="AX18" s="193"/>
      <c r="AY18" s="194"/>
      <c r="AZ18" s="194"/>
      <c r="BA18" s="193"/>
      <c r="BC18" s="221"/>
      <c r="BD18" s="222"/>
      <c r="BE18" s="222"/>
      <c r="BF18" s="222"/>
      <c r="BG18" s="222"/>
      <c r="BI18" s="238"/>
      <c r="BJ18" s="164"/>
      <c r="BK18" s="164"/>
      <c r="BL18" s="164"/>
      <c r="BM18" s="164"/>
      <c r="BO18" s="258"/>
      <c r="BP18" s="259"/>
      <c r="BQ18" s="259"/>
      <c r="BR18" s="259"/>
      <c r="BS18" s="259"/>
      <c r="BU18" s="403"/>
      <c r="BV18" s="402"/>
      <c r="BW18" s="402"/>
      <c r="BX18" s="402"/>
      <c r="BY18" s="402"/>
      <c r="CB18" s="177"/>
    </row>
    <row r="19" spans="1:80" x14ac:dyDescent="0.2">
      <c r="A19" s="14" t="s">
        <v>5</v>
      </c>
      <c r="B19" s="268">
        <f t="shared" ref="B19:E19" si="103">SUM(B21:B28)</f>
        <v>14768516042</v>
      </c>
      <c r="C19" s="268">
        <f t="shared" si="103"/>
        <v>47020646</v>
      </c>
      <c r="D19" s="268">
        <f t="shared" si="103"/>
        <v>0</v>
      </c>
      <c r="E19" s="268">
        <f t="shared" si="103"/>
        <v>14721495396</v>
      </c>
      <c r="F19" s="362"/>
      <c r="G19" s="24" t="s">
        <v>5</v>
      </c>
      <c r="H19" s="25">
        <f>SUM(H21:H28)</f>
        <v>14721495396</v>
      </c>
      <c r="I19" s="281">
        <f t="shared" ref="I19:K19" si="104">SUM(I21:I28)</f>
        <v>874544719</v>
      </c>
      <c r="J19" s="281">
        <f t="shared" si="104"/>
        <v>316</v>
      </c>
      <c r="K19" s="25">
        <f t="shared" si="104"/>
        <v>13846950361</v>
      </c>
      <c r="L19" s="17"/>
      <c r="M19" s="47" t="s">
        <v>5</v>
      </c>
      <c r="N19" s="48">
        <f>SUM(N21:N28)</f>
        <v>13846950361</v>
      </c>
      <c r="O19" s="287">
        <f t="shared" ref="O19:Q19" si="105">SUM(O21:O28)</f>
        <v>3077906253</v>
      </c>
      <c r="P19" s="287">
        <f t="shared" si="105"/>
        <v>0</v>
      </c>
      <c r="Q19" s="48">
        <f t="shared" si="105"/>
        <v>10769044108</v>
      </c>
      <c r="R19" s="17"/>
      <c r="S19" s="75" t="s">
        <v>5</v>
      </c>
      <c r="T19" s="76">
        <f>SUM(T21:T28)</f>
        <v>10769044108</v>
      </c>
      <c r="U19" s="93">
        <f t="shared" ref="U19:W19" si="106">SUM(U21:U28)</f>
        <v>622204991</v>
      </c>
      <c r="V19" s="93">
        <f t="shared" si="106"/>
        <v>0</v>
      </c>
      <c r="W19" s="76">
        <f t="shared" si="106"/>
        <v>10146839117</v>
      </c>
      <c r="X19" s="17"/>
      <c r="Y19" s="101" t="s">
        <v>5</v>
      </c>
      <c r="Z19" s="102">
        <f>SUM(Z21:Z28)</f>
        <v>10146839117</v>
      </c>
      <c r="AA19" s="111">
        <f t="shared" ref="AA19:AC19" si="107">SUM(AA21:AA28)</f>
        <v>1404899172</v>
      </c>
      <c r="AB19" s="111">
        <f t="shared" si="107"/>
        <v>0</v>
      </c>
      <c r="AC19" s="102">
        <f t="shared" si="107"/>
        <v>8741939945</v>
      </c>
      <c r="AD19" s="17"/>
      <c r="AE19" s="127" t="s">
        <v>5</v>
      </c>
      <c r="AF19" s="128">
        <v>13578478483</v>
      </c>
      <c r="AG19" s="137">
        <v>0</v>
      </c>
      <c r="AH19" s="137">
        <v>0</v>
      </c>
      <c r="AI19" s="128">
        <v>13578478483</v>
      </c>
      <c r="AJ19" s="17"/>
      <c r="AK19" s="155" t="s">
        <v>5</v>
      </c>
      <c r="AL19" s="156">
        <v>13578478483</v>
      </c>
      <c r="AM19" s="165">
        <v>0</v>
      </c>
      <c r="AN19" s="165">
        <v>0</v>
      </c>
      <c r="AO19" s="156">
        <v>13578478483</v>
      </c>
      <c r="AP19" s="17"/>
      <c r="AQ19" s="127" t="s">
        <v>5</v>
      </c>
      <c r="AR19" s="128">
        <f>SUM(AR21:AR28)</f>
        <v>8045000485</v>
      </c>
      <c r="AS19" s="137">
        <f t="shared" ref="AS19:AU19" si="108">SUM(AS21:AS28)</f>
        <v>0</v>
      </c>
      <c r="AT19" s="137">
        <f t="shared" si="108"/>
        <v>0</v>
      </c>
      <c r="AU19" s="128">
        <f t="shared" si="108"/>
        <v>8045000485</v>
      </c>
      <c r="AV19" s="17"/>
      <c r="AW19" s="185" t="s">
        <v>5</v>
      </c>
      <c r="AX19" s="186">
        <f>SUM(AX21:AX28)</f>
        <v>8045000485</v>
      </c>
      <c r="AY19" s="195">
        <f t="shared" ref="AY19:BA19" si="109">SUM(AY21:AY28)</f>
        <v>0</v>
      </c>
      <c r="AZ19" s="195">
        <f t="shared" si="109"/>
        <v>0</v>
      </c>
      <c r="BA19" s="186">
        <f t="shared" si="109"/>
        <v>8045000485</v>
      </c>
      <c r="BB19" s="17"/>
      <c r="BC19" s="215" t="s">
        <v>5</v>
      </c>
      <c r="BD19" s="216">
        <f>SUM(BD21:BD28)</f>
        <v>8045000485</v>
      </c>
      <c r="BE19" s="216">
        <f t="shared" ref="BE19:BG19" si="110">SUM(BE21:BE28)</f>
        <v>0</v>
      </c>
      <c r="BF19" s="216">
        <f t="shared" si="110"/>
        <v>0</v>
      </c>
      <c r="BG19" s="216">
        <f t="shared" si="110"/>
        <v>8045000485</v>
      </c>
      <c r="BH19" s="17"/>
      <c r="BI19" s="236" t="s">
        <v>5</v>
      </c>
      <c r="BJ19" s="165">
        <f>SUM(BJ21:BJ28)</f>
        <v>8045000485</v>
      </c>
      <c r="BK19" s="165">
        <f t="shared" ref="BK19:BM19" si="111">SUM(BK21:BK28)</f>
        <v>0</v>
      </c>
      <c r="BL19" s="165">
        <f t="shared" si="111"/>
        <v>0</v>
      </c>
      <c r="BM19" s="165">
        <f t="shared" si="111"/>
        <v>8045000485</v>
      </c>
      <c r="BN19" s="17"/>
      <c r="BO19" s="252" t="s">
        <v>5</v>
      </c>
      <c r="BP19" s="253">
        <f>SUM(BP21:BP28)</f>
        <v>8045000485</v>
      </c>
      <c r="BQ19" s="253">
        <f t="shared" ref="BQ19:BS19" si="112">SUM(BQ21:BQ28)</f>
        <v>0</v>
      </c>
      <c r="BR19" s="253">
        <f t="shared" si="112"/>
        <v>0</v>
      </c>
      <c r="BS19" s="253">
        <f t="shared" si="112"/>
        <v>8045000485</v>
      </c>
      <c r="BT19" s="17"/>
      <c r="BU19" s="24" t="s">
        <v>5</v>
      </c>
      <c r="BV19" s="25">
        <f>SUM(BV21:BV28)</f>
        <v>14768516042</v>
      </c>
      <c r="BW19" s="25">
        <f t="shared" ref="BW19:BY19" si="113">SUM(BW21:BW28)</f>
        <v>6665946685</v>
      </c>
      <c r="BX19" s="25">
        <f t="shared" si="113"/>
        <v>57568872</v>
      </c>
      <c r="BY19" s="25">
        <f t="shared" si="113"/>
        <v>8045000485</v>
      </c>
      <c r="CB19" s="177"/>
    </row>
    <row r="20" spans="1:80" x14ac:dyDescent="0.2">
      <c r="A20" s="11" t="s">
        <v>0</v>
      </c>
      <c r="B20" s="269"/>
      <c r="C20" s="269"/>
      <c r="D20" s="269"/>
      <c r="E20" s="269"/>
      <c r="F20" s="363"/>
      <c r="G20" s="26" t="s">
        <v>0</v>
      </c>
      <c r="H20" s="27"/>
      <c r="I20" s="282"/>
      <c r="J20" s="282"/>
      <c r="K20" s="27"/>
      <c r="M20" s="49" t="s">
        <v>0</v>
      </c>
      <c r="N20" s="50"/>
      <c r="O20" s="288"/>
      <c r="P20" s="288"/>
      <c r="Q20" s="50"/>
      <c r="S20" s="77" t="s">
        <v>0</v>
      </c>
      <c r="T20" s="78"/>
      <c r="U20" s="94"/>
      <c r="V20" s="94"/>
      <c r="W20" s="78"/>
      <c r="Y20" s="103" t="s">
        <v>0</v>
      </c>
      <c r="Z20" s="104"/>
      <c r="AA20" s="112"/>
      <c r="AB20" s="112"/>
      <c r="AC20" s="104"/>
      <c r="AE20" s="129" t="s">
        <v>0</v>
      </c>
      <c r="AF20" s="130"/>
      <c r="AG20" s="138"/>
      <c r="AH20" s="138"/>
      <c r="AI20" s="130"/>
      <c r="AK20" s="157" t="s">
        <v>0</v>
      </c>
      <c r="AL20" s="158"/>
      <c r="AM20" s="166"/>
      <c r="AN20" s="166"/>
      <c r="AO20" s="158"/>
      <c r="AQ20" s="129" t="s">
        <v>0</v>
      </c>
      <c r="AR20" s="130"/>
      <c r="AS20" s="138"/>
      <c r="AT20" s="138"/>
      <c r="AU20" s="130"/>
      <c r="AW20" s="187" t="s">
        <v>0</v>
      </c>
      <c r="AX20" s="188"/>
      <c r="AY20" s="196"/>
      <c r="AZ20" s="196"/>
      <c r="BA20" s="188"/>
      <c r="BC20" s="217" t="s">
        <v>0</v>
      </c>
      <c r="BD20" s="218"/>
      <c r="BE20" s="218"/>
      <c r="BF20" s="218"/>
      <c r="BG20" s="218"/>
      <c r="BI20" s="237" t="s">
        <v>0</v>
      </c>
      <c r="BJ20" s="166"/>
      <c r="BK20" s="166"/>
      <c r="BL20" s="166"/>
      <c r="BM20" s="166"/>
      <c r="BO20" s="254" t="s">
        <v>0</v>
      </c>
      <c r="BP20" s="255"/>
      <c r="BQ20" s="255"/>
      <c r="BR20" s="255"/>
      <c r="BS20" s="255"/>
      <c r="BU20" s="399" t="s">
        <v>0</v>
      </c>
      <c r="BV20" s="400"/>
      <c r="BW20" s="400"/>
      <c r="BX20" s="400"/>
      <c r="BY20" s="400"/>
      <c r="CB20" s="177"/>
    </row>
    <row r="21" spans="1:80" ht="25.5" x14ac:dyDescent="0.2">
      <c r="A21" s="13" t="s">
        <v>29</v>
      </c>
      <c r="B21" s="63">
        <v>6114436011</v>
      </c>
      <c r="C21" s="63">
        <v>5641946</v>
      </c>
      <c r="D21" s="63">
        <v>0</v>
      </c>
      <c r="E21" s="63">
        <f t="shared" ref="E21:E22" si="114">+B21-C21-D21</f>
        <v>6108794065</v>
      </c>
      <c r="F21" s="267"/>
      <c r="G21" s="28" t="s">
        <v>29</v>
      </c>
      <c r="H21" s="29">
        <f t="shared" ref="H21:H28" si="115">+E21</f>
        <v>6108794065</v>
      </c>
      <c r="I21" s="66">
        <v>86513754</v>
      </c>
      <c r="J21" s="66">
        <v>0</v>
      </c>
      <c r="K21" s="29">
        <f t="shared" ref="K21:K22" si="116">+H21-I21-J21</f>
        <v>6022280311</v>
      </c>
      <c r="M21" s="51" t="s">
        <v>29</v>
      </c>
      <c r="N21" s="52">
        <f t="shared" ref="N21:N28" si="117">+K21</f>
        <v>6022280311</v>
      </c>
      <c r="O21" s="68">
        <v>1248877838</v>
      </c>
      <c r="P21" s="68">
        <v>0</v>
      </c>
      <c r="Q21" s="52">
        <f t="shared" ref="Q21:Q28" si="118">+N21-O21-P21</f>
        <v>4773402473</v>
      </c>
      <c r="S21" s="79" t="s">
        <v>29</v>
      </c>
      <c r="T21" s="84">
        <f t="shared" ref="T21:T28" si="119">+Q21</f>
        <v>4773402473</v>
      </c>
      <c r="U21" s="84">
        <v>145765900</v>
      </c>
      <c r="V21" s="84">
        <v>0</v>
      </c>
      <c r="W21" s="84">
        <f t="shared" ref="W21:W28" si="120">+T21-U21-V21</f>
        <v>4627636573</v>
      </c>
      <c r="Y21" s="105" t="s">
        <v>29</v>
      </c>
      <c r="Z21" s="106">
        <f t="shared" ref="Z21" si="121">+W21</f>
        <v>4627636573</v>
      </c>
      <c r="AA21" s="107">
        <v>160360165</v>
      </c>
      <c r="AB21" s="107">
        <v>0</v>
      </c>
      <c r="AC21" s="106">
        <f t="shared" ref="AC21" si="122">+Z21-AA21-AB21</f>
        <v>4467276408</v>
      </c>
      <c r="AE21" s="131" t="s">
        <v>29</v>
      </c>
      <c r="AF21" s="133">
        <f t="shared" ref="AF21:AF28" si="123">+AC21</f>
        <v>4467276408</v>
      </c>
      <c r="AG21" s="358">
        <v>53276999</v>
      </c>
      <c r="AH21" s="358">
        <v>25106660</v>
      </c>
      <c r="AI21" s="133">
        <f t="shared" ref="AI21:AI28" si="124">+AF21-AG21-AH21</f>
        <v>4388892749</v>
      </c>
      <c r="AK21" s="159" t="s">
        <v>29</v>
      </c>
      <c r="AL21" s="160">
        <f t="shared" ref="AL21:AL22" si="125">+AI21</f>
        <v>4388892749</v>
      </c>
      <c r="AM21" s="345">
        <v>0</v>
      </c>
      <c r="AN21" s="345">
        <v>0</v>
      </c>
      <c r="AO21" s="160">
        <f t="shared" ref="AO21:AO22" si="126">+AL21-AM21-AN21</f>
        <v>4388892749</v>
      </c>
      <c r="AQ21" s="131" t="s">
        <v>29</v>
      </c>
      <c r="AR21" s="133">
        <f t="shared" ref="AR21:AR28" si="127">+AO21</f>
        <v>4388892749</v>
      </c>
      <c r="AS21" s="358">
        <v>0</v>
      </c>
      <c r="AT21" s="358">
        <v>0</v>
      </c>
      <c r="AU21" s="133">
        <f t="shared" ref="AU21:AU28" si="128">+AR21-AS21-AT21</f>
        <v>4388892749</v>
      </c>
      <c r="AW21" s="189" t="s">
        <v>29</v>
      </c>
      <c r="AX21" s="191">
        <f t="shared" ref="AX21:AX28" si="129">+AU21</f>
        <v>4388892749</v>
      </c>
      <c r="AY21" s="191">
        <v>0</v>
      </c>
      <c r="AZ21" s="191">
        <v>0</v>
      </c>
      <c r="BA21" s="191">
        <f t="shared" ref="BA21:BA28" si="130">+AX21-AY21-AZ21</f>
        <v>4388892749</v>
      </c>
      <c r="BC21" s="219" t="s">
        <v>29</v>
      </c>
      <c r="BD21" s="220">
        <f t="shared" ref="BD21:BD28" si="131">+BA21</f>
        <v>4388892749</v>
      </c>
      <c r="BE21" s="220">
        <v>0</v>
      </c>
      <c r="BF21" s="220">
        <v>0</v>
      </c>
      <c r="BG21" s="220">
        <f t="shared" ref="BG21:BG28" si="132">+BD21-BE21-BF21</f>
        <v>4388892749</v>
      </c>
      <c r="BI21" s="167" t="s">
        <v>29</v>
      </c>
      <c r="BJ21" s="161">
        <f t="shared" ref="BJ21:BJ28" si="133">+BG21</f>
        <v>4388892749</v>
      </c>
      <c r="BK21" s="161">
        <v>0</v>
      </c>
      <c r="BL21" s="161">
        <v>0</v>
      </c>
      <c r="BM21" s="161">
        <f t="shared" ref="BM21:BM28" si="134">+BJ21-BK21-BL21</f>
        <v>4388892749</v>
      </c>
      <c r="BO21" s="256" t="s">
        <v>29</v>
      </c>
      <c r="BP21" s="257">
        <f t="shared" ref="BP21:BP28" si="135">+BM21</f>
        <v>4388892749</v>
      </c>
      <c r="BQ21" s="257">
        <v>0</v>
      </c>
      <c r="BR21" s="257">
        <v>0</v>
      </c>
      <c r="BS21" s="257">
        <f t="shared" ref="BS21:BS28" si="136">+BP21-BQ21-BR21</f>
        <v>4388892749</v>
      </c>
      <c r="BU21" s="403" t="s">
        <v>29</v>
      </c>
      <c r="BV21" s="402">
        <f t="shared" ref="BV21:BV28" si="137">+B21</f>
        <v>6114436011</v>
      </c>
      <c r="BW21" s="402">
        <f t="shared" ref="BW21:BX28" si="138">+C21+I21+O21+U21+AA21+AG21+AM21+AS21+AY21+BE21+BK21+BQ21</f>
        <v>1700436602</v>
      </c>
      <c r="BX21" s="402">
        <f t="shared" si="138"/>
        <v>25106660</v>
      </c>
      <c r="BY21" s="402">
        <f t="shared" ref="BY21:BY22" si="139">+BV21-BW21-BX21</f>
        <v>4388892749</v>
      </c>
      <c r="CB21" s="177"/>
    </row>
    <row r="22" spans="1:80" ht="51" x14ac:dyDescent="0.2">
      <c r="A22" s="13" t="s">
        <v>44</v>
      </c>
      <c r="B22" s="63">
        <v>0</v>
      </c>
      <c r="C22" s="63">
        <v>0</v>
      </c>
      <c r="D22" s="63">
        <v>0</v>
      </c>
      <c r="E22" s="63">
        <f t="shared" si="114"/>
        <v>0</v>
      </c>
      <c r="F22" s="267"/>
      <c r="G22" s="28" t="s">
        <v>44</v>
      </c>
      <c r="H22" s="29">
        <f t="shared" si="115"/>
        <v>0</v>
      </c>
      <c r="I22" s="66">
        <v>0</v>
      </c>
      <c r="J22" s="66">
        <v>0</v>
      </c>
      <c r="K22" s="29">
        <f t="shared" si="116"/>
        <v>0</v>
      </c>
      <c r="M22" s="51" t="s">
        <v>44</v>
      </c>
      <c r="N22" s="52">
        <f t="shared" si="117"/>
        <v>0</v>
      </c>
      <c r="O22" s="355">
        <v>0</v>
      </c>
      <c r="P22" s="355">
        <v>0</v>
      </c>
      <c r="Q22" s="52">
        <f t="shared" si="118"/>
        <v>0</v>
      </c>
      <c r="S22" s="79" t="s">
        <v>44</v>
      </c>
      <c r="T22" s="84">
        <f t="shared" si="119"/>
        <v>0</v>
      </c>
      <c r="U22" s="356">
        <v>0</v>
      </c>
      <c r="V22" s="356">
        <v>0</v>
      </c>
      <c r="W22" s="84">
        <f t="shared" si="120"/>
        <v>0</v>
      </c>
      <c r="Y22" s="105" t="s">
        <v>44</v>
      </c>
      <c r="Z22" s="106">
        <f t="shared" ref="Z22:Z28" si="140">+W22</f>
        <v>0</v>
      </c>
      <c r="AA22" s="357">
        <v>0</v>
      </c>
      <c r="AB22" s="357">
        <v>0</v>
      </c>
      <c r="AC22" s="106">
        <f t="shared" ref="AC22:AC28" si="141">+Z22-AA22-AB22</f>
        <v>0</v>
      </c>
      <c r="AE22" s="131" t="s">
        <v>44</v>
      </c>
      <c r="AF22" s="133">
        <f t="shared" si="123"/>
        <v>0</v>
      </c>
      <c r="AG22" s="133">
        <v>0</v>
      </c>
      <c r="AH22" s="133">
        <v>0</v>
      </c>
      <c r="AI22" s="133">
        <f t="shared" si="124"/>
        <v>0</v>
      </c>
      <c r="AK22" s="159" t="s">
        <v>44</v>
      </c>
      <c r="AL22" s="160">
        <f t="shared" si="125"/>
        <v>0</v>
      </c>
      <c r="AM22" s="345">
        <v>0</v>
      </c>
      <c r="AN22" s="345">
        <v>0</v>
      </c>
      <c r="AO22" s="160">
        <f t="shared" si="126"/>
        <v>0</v>
      </c>
      <c r="AQ22" s="131" t="s">
        <v>44</v>
      </c>
      <c r="AR22" s="133">
        <f t="shared" si="127"/>
        <v>0</v>
      </c>
      <c r="AS22" s="358">
        <v>0</v>
      </c>
      <c r="AT22" s="358">
        <v>0</v>
      </c>
      <c r="AU22" s="133">
        <f t="shared" si="128"/>
        <v>0</v>
      </c>
      <c r="AW22" s="189" t="s">
        <v>44</v>
      </c>
      <c r="AX22" s="191">
        <f t="shared" si="129"/>
        <v>0</v>
      </c>
      <c r="AY22" s="191">
        <v>0</v>
      </c>
      <c r="AZ22" s="191">
        <v>0</v>
      </c>
      <c r="BA22" s="191">
        <f t="shared" si="130"/>
        <v>0</v>
      </c>
      <c r="BC22" s="219" t="s">
        <v>44</v>
      </c>
      <c r="BD22" s="220">
        <f t="shared" si="131"/>
        <v>0</v>
      </c>
      <c r="BE22" s="220">
        <v>0</v>
      </c>
      <c r="BF22" s="220">
        <v>0</v>
      </c>
      <c r="BG22" s="220">
        <f t="shared" si="132"/>
        <v>0</v>
      </c>
      <c r="BI22" s="167" t="s">
        <v>44</v>
      </c>
      <c r="BJ22" s="161">
        <f t="shared" si="133"/>
        <v>0</v>
      </c>
      <c r="BK22" s="161">
        <v>0</v>
      </c>
      <c r="BL22" s="161">
        <v>0</v>
      </c>
      <c r="BM22" s="161">
        <f t="shared" si="134"/>
        <v>0</v>
      </c>
      <c r="BO22" s="256" t="s">
        <v>44</v>
      </c>
      <c r="BP22" s="257">
        <f t="shared" si="135"/>
        <v>0</v>
      </c>
      <c r="BQ22" s="257">
        <v>0</v>
      </c>
      <c r="BR22" s="257">
        <v>0</v>
      </c>
      <c r="BS22" s="257">
        <f t="shared" si="136"/>
        <v>0</v>
      </c>
      <c r="BU22" s="403" t="s">
        <v>44</v>
      </c>
      <c r="BV22" s="402">
        <f t="shared" si="137"/>
        <v>0</v>
      </c>
      <c r="BW22" s="402">
        <f t="shared" si="138"/>
        <v>0</v>
      </c>
      <c r="BX22" s="402">
        <f t="shared" si="138"/>
        <v>0</v>
      </c>
      <c r="BY22" s="402">
        <f t="shared" si="139"/>
        <v>0</v>
      </c>
      <c r="CB22" s="177"/>
    </row>
    <row r="23" spans="1:80" ht="76.5" x14ac:dyDescent="0.2">
      <c r="A23" s="13" t="s">
        <v>45</v>
      </c>
      <c r="B23" s="63">
        <v>0</v>
      </c>
      <c r="C23" s="63">
        <v>0</v>
      </c>
      <c r="D23" s="63">
        <v>0</v>
      </c>
      <c r="E23" s="63">
        <f t="shared" ref="E23:E28" si="142">+B23-C23-D23</f>
        <v>0</v>
      </c>
      <c r="F23" s="267"/>
      <c r="G23" s="28" t="s">
        <v>45</v>
      </c>
      <c r="H23" s="29">
        <f t="shared" si="115"/>
        <v>0</v>
      </c>
      <c r="I23" s="66">
        <v>0</v>
      </c>
      <c r="J23" s="66">
        <v>0</v>
      </c>
      <c r="K23" s="29">
        <f t="shared" ref="K23:K28" si="143">+H23-I23-J23</f>
        <v>0</v>
      </c>
      <c r="M23" s="51" t="s">
        <v>45</v>
      </c>
      <c r="N23" s="52">
        <f t="shared" si="117"/>
        <v>0</v>
      </c>
      <c r="O23" s="355">
        <v>0</v>
      </c>
      <c r="P23" s="355">
        <v>0</v>
      </c>
      <c r="Q23" s="52">
        <f t="shared" si="118"/>
        <v>0</v>
      </c>
      <c r="S23" s="79" t="s">
        <v>45</v>
      </c>
      <c r="T23" s="84">
        <f t="shared" si="119"/>
        <v>0</v>
      </c>
      <c r="U23" s="356">
        <v>0</v>
      </c>
      <c r="V23" s="356">
        <v>0</v>
      </c>
      <c r="W23" s="84">
        <f t="shared" si="120"/>
        <v>0</v>
      </c>
      <c r="Y23" s="105" t="s">
        <v>45</v>
      </c>
      <c r="Z23" s="106">
        <f t="shared" si="140"/>
        <v>0</v>
      </c>
      <c r="AA23" s="357">
        <v>0</v>
      </c>
      <c r="AB23" s="357">
        <v>0</v>
      </c>
      <c r="AC23" s="106">
        <f t="shared" si="141"/>
        <v>0</v>
      </c>
      <c r="AE23" s="131" t="s">
        <v>45</v>
      </c>
      <c r="AF23" s="133">
        <f t="shared" si="123"/>
        <v>0</v>
      </c>
      <c r="AG23" s="133">
        <v>0</v>
      </c>
      <c r="AH23" s="133">
        <v>0</v>
      </c>
      <c r="AI23" s="133">
        <f t="shared" si="124"/>
        <v>0</v>
      </c>
      <c r="AK23" s="159" t="s">
        <v>45</v>
      </c>
      <c r="AL23" s="160">
        <f t="shared" ref="AL23:AL28" si="144">+AI23</f>
        <v>0</v>
      </c>
      <c r="AM23" s="345">
        <v>0</v>
      </c>
      <c r="AN23" s="345">
        <v>0</v>
      </c>
      <c r="AO23" s="160">
        <f t="shared" ref="AO23:AO28" si="145">+AL23-AM23-AN23</f>
        <v>0</v>
      </c>
      <c r="AQ23" s="131" t="s">
        <v>45</v>
      </c>
      <c r="AR23" s="133">
        <f t="shared" si="127"/>
        <v>0</v>
      </c>
      <c r="AS23" s="358">
        <v>0</v>
      </c>
      <c r="AT23" s="358">
        <v>0</v>
      </c>
      <c r="AU23" s="133">
        <f t="shared" si="128"/>
        <v>0</v>
      </c>
      <c r="AW23" s="189" t="s">
        <v>45</v>
      </c>
      <c r="AX23" s="191">
        <f t="shared" si="129"/>
        <v>0</v>
      </c>
      <c r="AY23" s="191">
        <v>0</v>
      </c>
      <c r="AZ23" s="191">
        <v>0</v>
      </c>
      <c r="BA23" s="191">
        <f t="shared" si="130"/>
        <v>0</v>
      </c>
      <c r="BC23" s="219" t="s">
        <v>45</v>
      </c>
      <c r="BD23" s="220">
        <f t="shared" si="131"/>
        <v>0</v>
      </c>
      <c r="BE23" s="220">
        <v>0</v>
      </c>
      <c r="BF23" s="220">
        <v>0</v>
      </c>
      <c r="BG23" s="220">
        <f t="shared" si="132"/>
        <v>0</v>
      </c>
      <c r="BI23" s="167" t="s">
        <v>45</v>
      </c>
      <c r="BJ23" s="161">
        <f t="shared" si="133"/>
        <v>0</v>
      </c>
      <c r="BK23" s="161">
        <v>0</v>
      </c>
      <c r="BL23" s="161">
        <v>0</v>
      </c>
      <c r="BM23" s="161">
        <f t="shared" si="134"/>
        <v>0</v>
      </c>
      <c r="BO23" s="256" t="s">
        <v>45</v>
      </c>
      <c r="BP23" s="257">
        <f t="shared" si="135"/>
        <v>0</v>
      </c>
      <c r="BQ23" s="257">
        <v>0</v>
      </c>
      <c r="BR23" s="257">
        <v>0</v>
      </c>
      <c r="BS23" s="257">
        <f t="shared" si="136"/>
        <v>0</v>
      </c>
      <c r="BU23" s="403" t="s">
        <v>45</v>
      </c>
      <c r="BV23" s="402">
        <f t="shared" si="137"/>
        <v>0</v>
      </c>
      <c r="BW23" s="402">
        <f t="shared" si="138"/>
        <v>0</v>
      </c>
      <c r="BX23" s="402">
        <f t="shared" si="138"/>
        <v>0</v>
      </c>
      <c r="BY23" s="402">
        <f t="shared" ref="BY23:BY28" si="146">+BV23-BW23-BX23</f>
        <v>0</v>
      </c>
      <c r="CB23" s="177"/>
    </row>
    <row r="24" spans="1:80" ht="63.75" x14ac:dyDescent="0.2">
      <c r="A24" s="13" t="s">
        <v>42</v>
      </c>
      <c r="B24" s="63">
        <v>0</v>
      </c>
      <c r="C24" s="63">
        <v>0</v>
      </c>
      <c r="D24" s="63">
        <v>0</v>
      </c>
      <c r="E24" s="63">
        <f t="shared" si="142"/>
        <v>0</v>
      </c>
      <c r="F24" s="267"/>
      <c r="G24" s="28" t="s">
        <v>42</v>
      </c>
      <c r="H24" s="29">
        <f t="shared" si="115"/>
        <v>0</v>
      </c>
      <c r="I24" s="66">
        <v>0</v>
      </c>
      <c r="J24" s="66">
        <v>0</v>
      </c>
      <c r="K24" s="29">
        <f t="shared" si="143"/>
        <v>0</v>
      </c>
      <c r="M24" s="51" t="s">
        <v>42</v>
      </c>
      <c r="N24" s="52">
        <f t="shared" si="117"/>
        <v>0</v>
      </c>
      <c r="O24" s="355">
        <v>0</v>
      </c>
      <c r="P24" s="355">
        <v>0</v>
      </c>
      <c r="Q24" s="52">
        <f t="shared" si="118"/>
        <v>0</v>
      </c>
      <c r="S24" s="79" t="s">
        <v>42</v>
      </c>
      <c r="T24" s="84">
        <f t="shared" si="119"/>
        <v>0</v>
      </c>
      <c r="U24" s="356">
        <v>0</v>
      </c>
      <c r="V24" s="356">
        <v>0</v>
      </c>
      <c r="W24" s="84">
        <f t="shared" si="120"/>
        <v>0</v>
      </c>
      <c r="Y24" s="105" t="s">
        <v>42</v>
      </c>
      <c r="Z24" s="106">
        <f t="shared" si="140"/>
        <v>0</v>
      </c>
      <c r="AA24" s="357">
        <v>0</v>
      </c>
      <c r="AB24" s="357">
        <v>0</v>
      </c>
      <c r="AC24" s="106">
        <f t="shared" si="141"/>
        <v>0</v>
      </c>
      <c r="AE24" s="131" t="s">
        <v>42</v>
      </c>
      <c r="AF24" s="133">
        <f t="shared" si="123"/>
        <v>0</v>
      </c>
      <c r="AG24" s="133">
        <v>0</v>
      </c>
      <c r="AH24" s="133">
        <v>0</v>
      </c>
      <c r="AI24" s="133">
        <f t="shared" si="124"/>
        <v>0</v>
      </c>
      <c r="AK24" s="159" t="s">
        <v>42</v>
      </c>
      <c r="AL24" s="160">
        <f t="shared" si="144"/>
        <v>0</v>
      </c>
      <c r="AM24" s="345">
        <v>0</v>
      </c>
      <c r="AN24" s="345">
        <v>0</v>
      </c>
      <c r="AO24" s="160">
        <f t="shared" si="145"/>
        <v>0</v>
      </c>
      <c r="AQ24" s="131" t="s">
        <v>42</v>
      </c>
      <c r="AR24" s="133">
        <f t="shared" si="127"/>
        <v>0</v>
      </c>
      <c r="AS24" s="358">
        <v>0</v>
      </c>
      <c r="AT24" s="358">
        <v>0</v>
      </c>
      <c r="AU24" s="133">
        <f t="shared" si="128"/>
        <v>0</v>
      </c>
      <c r="AW24" s="189" t="s">
        <v>42</v>
      </c>
      <c r="AX24" s="191">
        <f t="shared" si="129"/>
        <v>0</v>
      </c>
      <c r="AY24" s="191">
        <v>0</v>
      </c>
      <c r="AZ24" s="191">
        <v>0</v>
      </c>
      <c r="BA24" s="191">
        <f t="shared" si="130"/>
        <v>0</v>
      </c>
      <c r="BC24" s="219" t="s">
        <v>42</v>
      </c>
      <c r="BD24" s="220">
        <f t="shared" si="131"/>
        <v>0</v>
      </c>
      <c r="BE24" s="220">
        <v>0</v>
      </c>
      <c r="BF24" s="220">
        <v>0</v>
      </c>
      <c r="BG24" s="220">
        <f t="shared" si="132"/>
        <v>0</v>
      </c>
      <c r="BI24" s="167" t="s">
        <v>42</v>
      </c>
      <c r="BJ24" s="161">
        <f t="shared" si="133"/>
        <v>0</v>
      </c>
      <c r="BK24" s="161">
        <v>0</v>
      </c>
      <c r="BL24" s="161">
        <v>0</v>
      </c>
      <c r="BM24" s="161">
        <f t="shared" si="134"/>
        <v>0</v>
      </c>
      <c r="BO24" s="256" t="s">
        <v>42</v>
      </c>
      <c r="BP24" s="257">
        <f t="shared" si="135"/>
        <v>0</v>
      </c>
      <c r="BQ24" s="257">
        <v>0</v>
      </c>
      <c r="BR24" s="257">
        <v>0</v>
      </c>
      <c r="BS24" s="257">
        <f t="shared" si="136"/>
        <v>0</v>
      </c>
      <c r="BU24" s="403" t="s">
        <v>42</v>
      </c>
      <c r="BV24" s="402">
        <f t="shared" si="137"/>
        <v>0</v>
      </c>
      <c r="BW24" s="402">
        <f t="shared" si="138"/>
        <v>0</v>
      </c>
      <c r="BX24" s="402">
        <f t="shared" si="138"/>
        <v>0</v>
      </c>
      <c r="BY24" s="402">
        <f t="shared" si="146"/>
        <v>0</v>
      </c>
      <c r="CB24" s="177"/>
    </row>
    <row r="25" spans="1:80" ht="38.25" x14ac:dyDescent="0.2">
      <c r="A25" s="13" t="s">
        <v>26</v>
      </c>
      <c r="B25" s="63">
        <v>190969994</v>
      </c>
      <c r="C25" s="63">
        <v>3103070</v>
      </c>
      <c r="D25" s="63">
        <v>0</v>
      </c>
      <c r="E25" s="63">
        <f t="shared" si="142"/>
        <v>187866924</v>
      </c>
      <c r="F25" s="267"/>
      <c r="G25" s="28" t="s">
        <v>26</v>
      </c>
      <c r="H25" s="29">
        <f t="shared" si="115"/>
        <v>187866924</v>
      </c>
      <c r="I25" s="66">
        <v>65405725</v>
      </c>
      <c r="J25" s="66">
        <v>1</v>
      </c>
      <c r="K25" s="29">
        <f t="shared" si="143"/>
        <v>122461198</v>
      </c>
      <c r="M25" s="51" t="s">
        <v>26</v>
      </c>
      <c r="N25" s="52">
        <f t="shared" si="117"/>
        <v>122461198</v>
      </c>
      <c r="O25" s="68">
        <v>41450915</v>
      </c>
      <c r="P25" s="68">
        <v>0</v>
      </c>
      <c r="Q25" s="52">
        <f t="shared" si="118"/>
        <v>81010283</v>
      </c>
      <c r="S25" s="79" t="s">
        <v>26</v>
      </c>
      <c r="T25" s="84">
        <f t="shared" si="119"/>
        <v>81010283</v>
      </c>
      <c r="U25" s="84">
        <v>13019648</v>
      </c>
      <c r="V25" s="84">
        <v>0</v>
      </c>
      <c r="W25" s="84">
        <f t="shared" si="120"/>
        <v>67990635</v>
      </c>
      <c r="Y25" s="105" t="s">
        <v>26</v>
      </c>
      <c r="Z25" s="106">
        <f t="shared" si="140"/>
        <v>67990635</v>
      </c>
      <c r="AA25" s="107">
        <v>32237100</v>
      </c>
      <c r="AB25" s="107">
        <v>0</v>
      </c>
      <c r="AC25" s="106">
        <f t="shared" si="141"/>
        <v>35753535</v>
      </c>
      <c r="AE25" s="131" t="s">
        <v>26</v>
      </c>
      <c r="AF25" s="133">
        <f t="shared" si="123"/>
        <v>35753535</v>
      </c>
      <c r="AG25" s="358">
        <v>3467917</v>
      </c>
      <c r="AH25" s="358">
        <v>0</v>
      </c>
      <c r="AI25" s="133">
        <f t="shared" si="124"/>
        <v>32285618</v>
      </c>
      <c r="AK25" s="159" t="s">
        <v>26</v>
      </c>
      <c r="AL25" s="160">
        <f t="shared" si="144"/>
        <v>32285618</v>
      </c>
      <c r="AM25" s="345">
        <v>0</v>
      </c>
      <c r="AN25" s="345">
        <v>0</v>
      </c>
      <c r="AO25" s="160">
        <f t="shared" si="145"/>
        <v>32285618</v>
      </c>
      <c r="AQ25" s="131" t="s">
        <v>26</v>
      </c>
      <c r="AR25" s="133">
        <f t="shared" si="127"/>
        <v>32285618</v>
      </c>
      <c r="AS25" s="358">
        <v>0</v>
      </c>
      <c r="AT25" s="358">
        <v>0</v>
      </c>
      <c r="AU25" s="133">
        <f t="shared" si="128"/>
        <v>32285618</v>
      </c>
      <c r="AW25" s="189" t="s">
        <v>26</v>
      </c>
      <c r="AX25" s="191">
        <f t="shared" si="129"/>
        <v>32285618</v>
      </c>
      <c r="AY25" s="191">
        <v>0</v>
      </c>
      <c r="AZ25" s="191">
        <v>0</v>
      </c>
      <c r="BA25" s="191">
        <f t="shared" si="130"/>
        <v>32285618</v>
      </c>
      <c r="BC25" s="219" t="s">
        <v>26</v>
      </c>
      <c r="BD25" s="220">
        <f t="shared" si="131"/>
        <v>32285618</v>
      </c>
      <c r="BE25" s="220">
        <v>0</v>
      </c>
      <c r="BF25" s="220">
        <v>0</v>
      </c>
      <c r="BG25" s="220">
        <f t="shared" si="132"/>
        <v>32285618</v>
      </c>
      <c r="BI25" s="167" t="s">
        <v>26</v>
      </c>
      <c r="BJ25" s="161">
        <f t="shared" si="133"/>
        <v>32285618</v>
      </c>
      <c r="BK25" s="161">
        <v>0</v>
      </c>
      <c r="BL25" s="161">
        <v>0</v>
      </c>
      <c r="BM25" s="161">
        <f t="shared" si="134"/>
        <v>32285618</v>
      </c>
      <c r="BO25" s="256" t="s">
        <v>26</v>
      </c>
      <c r="BP25" s="257">
        <f t="shared" si="135"/>
        <v>32285618</v>
      </c>
      <c r="BQ25" s="257">
        <v>0</v>
      </c>
      <c r="BR25" s="257">
        <v>0</v>
      </c>
      <c r="BS25" s="257">
        <f t="shared" si="136"/>
        <v>32285618</v>
      </c>
      <c r="BU25" s="403" t="s">
        <v>26</v>
      </c>
      <c r="BV25" s="402">
        <f t="shared" si="137"/>
        <v>190969994</v>
      </c>
      <c r="BW25" s="402">
        <f t="shared" si="138"/>
        <v>158684375</v>
      </c>
      <c r="BX25" s="402">
        <f t="shared" si="138"/>
        <v>1</v>
      </c>
      <c r="BY25" s="402">
        <f t="shared" si="146"/>
        <v>32285618</v>
      </c>
      <c r="CB25" s="177"/>
    </row>
    <row r="26" spans="1:80" ht="38.25" x14ac:dyDescent="0.2">
      <c r="A26" s="13" t="s">
        <v>27</v>
      </c>
      <c r="B26" s="63">
        <v>79691554</v>
      </c>
      <c r="C26" s="63">
        <v>0</v>
      </c>
      <c r="D26" s="63">
        <v>0</v>
      </c>
      <c r="E26" s="63">
        <f t="shared" si="142"/>
        <v>79691554</v>
      </c>
      <c r="F26" s="267"/>
      <c r="G26" s="28" t="s">
        <v>27</v>
      </c>
      <c r="H26" s="29">
        <f t="shared" si="115"/>
        <v>79691554</v>
      </c>
      <c r="I26" s="66">
        <v>20852932</v>
      </c>
      <c r="J26" s="66">
        <v>0</v>
      </c>
      <c r="K26" s="29">
        <f t="shared" si="143"/>
        <v>58838622</v>
      </c>
      <c r="M26" s="51" t="s">
        <v>27</v>
      </c>
      <c r="N26" s="52">
        <f t="shared" si="117"/>
        <v>58838622</v>
      </c>
      <c r="O26" s="68">
        <v>40420755</v>
      </c>
      <c r="P26" s="68">
        <v>0</v>
      </c>
      <c r="Q26" s="52">
        <f t="shared" si="118"/>
        <v>18417867</v>
      </c>
      <c r="S26" s="79" t="s">
        <v>27</v>
      </c>
      <c r="T26" s="84">
        <f t="shared" si="119"/>
        <v>18417867</v>
      </c>
      <c r="U26" s="84">
        <v>0</v>
      </c>
      <c r="V26" s="84">
        <v>0</v>
      </c>
      <c r="W26" s="84">
        <f t="shared" si="120"/>
        <v>18417867</v>
      </c>
      <c r="Y26" s="105" t="s">
        <v>27</v>
      </c>
      <c r="Z26" s="106">
        <f t="shared" si="140"/>
        <v>18417867</v>
      </c>
      <c r="AA26" s="107">
        <v>0</v>
      </c>
      <c r="AB26" s="107">
        <v>0</v>
      </c>
      <c r="AC26" s="106">
        <f t="shared" si="141"/>
        <v>18417867</v>
      </c>
      <c r="AE26" s="131" t="s">
        <v>27</v>
      </c>
      <c r="AF26" s="133">
        <f t="shared" si="123"/>
        <v>18417867</v>
      </c>
      <c r="AG26" s="358">
        <v>2186667</v>
      </c>
      <c r="AH26" s="358">
        <v>0</v>
      </c>
      <c r="AI26" s="133">
        <f t="shared" si="124"/>
        <v>16231200</v>
      </c>
      <c r="AK26" s="159" t="s">
        <v>27</v>
      </c>
      <c r="AL26" s="160">
        <f t="shared" si="144"/>
        <v>16231200</v>
      </c>
      <c r="AM26" s="345">
        <v>0</v>
      </c>
      <c r="AN26" s="345">
        <v>0</v>
      </c>
      <c r="AO26" s="160">
        <f t="shared" si="145"/>
        <v>16231200</v>
      </c>
      <c r="AQ26" s="131" t="s">
        <v>27</v>
      </c>
      <c r="AR26" s="133">
        <f t="shared" si="127"/>
        <v>16231200</v>
      </c>
      <c r="AS26" s="358">
        <v>0</v>
      </c>
      <c r="AT26" s="358">
        <v>0</v>
      </c>
      <c r="AU26" s="133">
        <f t="shared" si="128"/>
        <v>16231200</v>
      </c>
      <c r="AW26" s="189" t="s">
        <v>27</v>
      </c>
      <c r="AX26" s="191">
        <f t="shared" si="129"/>
        <v>16231200</v>
      </c>
      <c r="AY26" s="191">
        <v>0</v>
      </c>
      <c r="AZ26" s="191">
        <v>0</v>
      </c>
      <c r="BA26" s="191">
        <f t="shared" si="130"/>
        <v>16231200</v>
      </c>
      <c r="BC26" s="219" t="s">
        <v>27</v>
      </c>
      <c r="BD26" s="220">
        <f t="shared" si="131"/>
        <v>16231200</v>
      </c>
      <c r="BE26" s="220">
        <v>0</v>
      </c>
      <c r="BF26" s="220">
        <v>0</v>
      </c>
      <c r="BG26" s="220">
        <f t="shared" si="132"/>
        <v>16231200</v>
      </c>
      <c r="BI26" s="167" t="s">
        <v>27</v>
      </c>
      <c r="BJ26" s="161">
        <f t="shared" si="133"/>
        <v>16231200</v>
      </c>
      <c r="BK26" s="161">
        <v>0</v>
      </c>
      <c r="BL26" s="161">
        <v>0</v>
      </c>
      <c r="BM26" s="161">
        <f t="shared" si="134"/>
        <v>16231200</v>
      </c>
      <c r="BO26" s="256" t="s">
        <v>27</v>
      </c>
      <c r="BP26" s="257">
        <f t="shared" si="135"/>
        <v>16231200</v>
      </c>
      <c r="BQ26" s="257">
        <v>0</v>
      </c>
      <c r="BR26" s="257">
        <v>0</v>
      </c>
      <c r="BS26" s="257">
        <f t="shared" si="136"/>
        <v>16231200</v>
      </c>
      <c r="BU26" s="403" t="s">
        <v>27</v>
      </c>
      <c r="BV26" s="402">
        <f t="shared" si="137"/>
        <v>79691554</v>
      </c>
      <c r="BW26" s="402">
        <f t="shared" si="138"/>
        <v>63460354</v>
      </c>
      <c r="BX26" s="402">
        <f t="shared" si="138"/>
        <v>0</v>
      </c>
      <c r="BY26" s="402">
        <f t="shared" si="146"/>
        <v>16231200</v>
      </c>
      <c r="CB26" s="177"/>
    </row>
    <row r="27" spans="1:80" ht="38.25" x14ac:dyDescent="0.2">
      <c r="A27" s="13" t="s">
        <v>67</v>
      </c>
      <c r="B27" s="63">
        <v>1035112084</v>
      </c>
      <c r="C27" s="63">
        <v>8650986</v>
      </c>
      <c r="D27" s="63">
        <v>0</v>
      </c>
      <c r="E27" s="63">
        <f t="shared" ref="E27" si="147">+B27-C27-D27</f>
        <v>1026461098</v>
      </c>
      <c r="F27" s="267"/>
      <c r="G27" s="28" t="s">
        <v>67</v>
      </c>
      <c r="H27" s="29">
        <f t="shared" si="115"/>
        <v>1026461098</v>
      </c>
      <c r="I27" s="66">
        <v>33925490</v>
      </c>
      <c r="J27" s="66">
        <v>1</v>
      </c>
      <c r="K27" s="29">
        <f t="shared" ref="K27" si="148">+H27-I27-J27</f>
        <v>992535607</v>
      </c>
      <c r="M27" s="51" t="s">
        <v>67</v>
      </c>
      <c r="N27" s="52">
        <f t="shared" si="117"/>
        <v>992535607</v>
      </c>
      <c r="O27" s="68">
        <v>34440354</v>
      </c>
      <c r="P27" s="68">
        <v>0</v>
      </c>
      <c r="Q27" s="52">
        <f t="shared" si="118"/>
        <v>958095253</v>
      </c>
      <c r="S27" s="79" t="s">
        <v>67</v>
      </c>
      <c r="T27" s="84">
        <f t="shared" si="119"/>
        <v>958095253</v>
      </c>
      <c r="U27" s="84">
        <v>2606100</v>
      </c>
      <c r="V27" s="84">
        <v>0</v>
      </c>
      <c r="W27" s="84">
        <f t="shared" si="120"/>
        <v>955489153</v>
      </c>
      <c r="Y27" s="105" t="s">
        <v>67</v>
      </c>
      <c r="Z27" s="106">
        <f t="shared" si="140"/>
        <v>955489153</v>
      </c>
      <c r="AA27" s="107">
        <v>238550229</v>
      </c>
      <c r="AB27" s="107">
        <v>0</v>
      </c>
      <c r="AC27" s="106">
        <f t="shared" si="141"/>
        <v>716938924</v>
      </c>
      <c r="AE27" s="131" t="s">
        <v>67</v>
      </c>
      <c r="AF27" s="133">
        <f t="shared" si="123"/>
        <v>716938924</v>
      </c>
      <c r="AG27" s="358">
        <v>31156531</v>
      </c>
      <c r="AH27" s="358">
        <v>981096</v>
      </c>
      <c r="AI27" s="133">
        <f t="shared" si="124"/>
        <v>684801297</v>
      </c>
      <c r="AK27" s="159" t="s">
        <v>67</v>
      </c>
      <c r="AL27" s="160">
        <f t="shared" si="144"/>
        <v>684801297</v>
      </c>
      <c r="AM27" s="345">
        <v>0</v>
      </c>
      <c r="AN27" s="345">
        <v>0</v>
      </c>
      <c r="AO27" s="160">
        <f t="shared" si="145"/>
        <v>684801297</v>
      </c>
      <c r="AQ27" s="131" t="s">
        <v>67</v>
      </c>
      <c r="AR27" s="133">
        <f t="shared" si="127"/>
        <v>684801297</v>
      </c>
      <c r="AS27" s="358">
        <v>0</v>
      </c>
      <c r="AT27" s="358">
        <v>0</v>
      </c>
      <c r="AU27" s="133">
        <f t="shared" si="128"/>
        <v>684801297</v>
      </c>
      <c r="AW27" s="189" t="s">
        <v>67</v>
      </c>
      <c r="AX27" s="191">
        <f t="shared" si="129"/>
        <v>684801297</v>
      </c>
      <c r="AY27" s="191">
        <v>0</v>
      </c>
      <c r="AZ27" s="191">
        <v>0</v>
      </c>
      <c r="BA27" s="191">
        <f t="shared" si="130"/>
        <v>684801297</v>
      </c>
      <c r="BC27" s="219" t="s">
        <v>67</v>
      </c>
      <c r="BD27" s="220">
        <f t="shared" si="131"/>
        <v>684801297</v>
      </c>
      <c r="BE27" s="220">
        <v>0</v>
      </c>
      <c r="BF27" s="220">
        <v>0</v>
      </c>
      <c r="BG27" s="220">
        <f t="shared" si="132"/>
        <v>684801297</v>
      </c>
      <c r="BI27" s="167" t="s">
        <v>67</v>
      </c>
      <c r="BJ27" s="161">
        <f t="shared" si="133"/>
        <v>684801297</v>
      </c>
      <c r="BK27" s="161">
        <v>0</v>
      </c>
      <c r="BL27" s="161">
        <v>0</v>
      </c>
      <c r="BM27" s="161">
        <f t="shared" si="134"/>
        <v>684801297</v>
      </c>
      <c r="BO27" s="256" t="s">
        <v>67</v>
      </c>
      <c r="BP27" s="257">
        <f t="shared" si="135"/>
        <v>684801297</v>
      </c>
      <c r="BQ27" s="257">
        <v>0</v>
      </c>
      <c r="BR27" s="257">
        <v>0</v>
      </c>
      <c r="BS27" s="257">
        <f t="shared" si="136"/>
        <v>684801297</v>
      </c>
      <c r="BU27" s="403" t="s">
        <v>67</v>
      </c>
      <c r="BV27" s="402">
        <f t="shared" si="137"/>
        <v>1035112084</v>
      </c>
      <c r="BW27" s="402">
        <f t="shared" si="138"/>
        <v>349329690</v>
      </c>
      <c r="BX27" s="402">
        <f t="shared" si="138"/>
        <v>981097</v>
      </c>
      <c r="BY27" s="402">
        <f t="shared" ref="BY27" si="149">+BV27-BW27-BX27</f>
        <v>684801297</v>
      </c>
      <c r="CB27" s="177"/>
    </row>
    <row r="28" spans="1:80" ht="25.5" x14ac:dyDescent="0.2">
      <c r="A28" s="13" t="s">
        <v>68</v>
      </c>
      <c r="B28" s="63">
        <v>7348306399</v>
      </c>
      <c r="C28" s="63">
        <v>29624644</v>
      </c>
      <c r="D28" s="63">
        <v>0</v>
      </c>
      <c r="E28" s="63">
        <f t="shared" si="142"/>
        <v>7318681755</v>
      </c>
      <c r="F28" s="267"/>
      <c r="G28" s="28" t="s">
        <v>68</v>
      </c>
      <c r="H28" s="29">
        <f t="shared" si="115"/>
        <v>7318681755</v>
      </c>
      <c r="I28" s="66">
        <v>667846818</v>
      </c>
      <c r="J28" s="66">
        <v>314</v>
      </c>
      <c r="K28" s="29">
        <f t="shared" si="143"/>
        <v>6650834623</v>
      </c>
      <c r="M28" s="51" t="s">
        <v>68</v>
      </c>
      <c r="N28" s="52">
        <f t="shared" si="117"/>
        <v>6650834623</v>
      </c>
      <c r="O28" s="68">
        <v>1712716391</v>
      </c>
      <c r="P28" s="68">
        <v>0</v>
      </c>
      <c r="Q28" s="52">
        <f t="shared" si="118"/>
        <v>4938118232</v>
      </c>
      <c r="S28" s="79" t="s">
        <v>68</v>
      </c>
      <c r="T28" s="84">
        <f t="shared" si="119"/>
        <v>4938118232</v>
      </c>
      <c r="U28" s="84">
        <v>460813343</v>
      </c>
      <c r="V28" s="84">
        <v>0</v>
      </c>
      <c r="W28" s="84">
        <f t="shared" si="120"/>
        <v>4477304889</v>
      </c>
      <c r="Y28" s="105" t="s">
        <v>68</v>
      </c>
      <c r="Z28" s="106">
        <f t="shared" si="140"/>
        <v>4477304889</v>
      </c>
      <c r="AA28" s="107">
        <v>973751678</v>
      </c>
      <c r="AB28" s="107">
        <v>0</v>
      </c>
      <c r="AC28" s="106">
        <f t="shared" si="141"/>
        <v>3503553211</v>
      </c>
      <c r="AE28" s="131" t="s">
        <v>68</v>
      </c>
      <c r="AF28" s="133">
        <f t="shared" si="123"/>
        <v>3503553211</v>
      </c>
      <c r="AG28" s="358">
        <v>549282790</v>
      </c>
      <c r="AH28" s="358">
        <v>31480800</v>
      </c>
      <c r="AI28" s="133">
        <f t="shared" si="124"/>
        <v>2922789621</v>
      </c>
      <c r="AK28" s="159" t="s">
        <v>68</v>
      </c>
      <c r="AL28" s="160">
        <f t="shared" si="144"/>
        <v>2922789621</v>
      </c>
      <c r="AM28" s="345">
        <v>0</v>
      </c>
      <c r="AN28" s="345">
        <v>0</v>
      </c>
      <c r="AO28" s="160">
        <f t="shared" si="145"/>
        <v>2922789621</v>
      </c>
      <c r="AQ28" s="131" t="s">
        <v>68</v>
      </c>
      <c r="AR28" s="133">
        <f t="shared" si="127"/>
        <v>2922789621</v>
      </c>
      <c r="AS28" s="358">
        <v>0</v>
      </c>
      <c r="AT28" s="358">
        <v>0</v>
      </c>
      <c r="AU28" s="133">
        <f t="shared" si="128"/>
        <v>2922789621</v>
      </c>
      <c r="AW28" s="189" t="s">
        <v>68</v>
      </c>
      <c r="AX28" s="191">
        <f t="shared" si="129"/>
        <v>2922789621</v>
      </c>
      <c r="AY28" s="191">
        <v>0</v>
      </c>
      <c r="AZ28" s="191">
        <v>0</v>
      </c>
      <c r="BA28" s="191">
        <f t="shared" si="130"/>
        <v>2922789621</v>
      </c>
      <c r="BC28" s="219" t="s">
        <v>68</v>
      </c>
      <c r="BD28" s="220">
        <f t="shared" si="131"/>
        <v>2922789621</v>
      </c>
      <c r="BE28" s="220">
        <v>0</v>
      </c>
      <c r="BF28" s="220">
        <v>0</v>
      </c>
      <c r="BG28" s="220">
        <f t="shared" si="132"/>
        <v>2922789621</v>
      </c>
      <c r="BI28" s="167" t="s">
        <v>68</v>
      </c>
      <c r="BJ28" s="161">
        <f t="shared" si="133"/>
        <v>2922789621</v>
      </c>
      <c r="BK28" s="161">
        <v>0</v>
      </c>
      <c r="BL28" s="161">
        <v>0</v>
      </c>
      <c r="BM28" s="161">
        <f t="shared" si="134"/>
        <v>2922789621</v>
      </c>
      <c r="BO28" s="256" t="s">
        <v>68</v>
      </c>
      <c r="BP28" s="257">
        <f t="shared" si="135"/>
        <v>2922789621</v>
      </c>
      <c r="BQ28" s="257">
        <v>0</v>
      </c>
      <c r="BR28" s="257">
        <v>0</v>
      </c>
      <c r="BS28" s="257">
        <f t="shared" si="136"/>
        <v>2922789621</v>
      </c>
      <c r="BU28" s="403" t="s">
        <v>68</v>
      </c>
      <c r="BV28" s="402">
        <f t="shared" si="137"/>
        <v>7348306399</v>
      </c>
      <c r="BW28" s="402">
        <f t="shared" si="138"/>
        <v>4394035664</v>
      </c>
      <c r="BX28" s="402">
        <f t="shared" si="138"/>
        <v>31481114</v>
      </c>
      <c r="BY28" s="402">
        <f t="shared" si="146"/>
        <v>2922789621</v>
      </c>
      <c r="CB28" s="177"/>
    </row>
    <row r="29" spans="1:80" x14ac:dyDescent="0.2">
      <c r="B29" s="271"/>
      <c r="C29" s="266"/>
      <c r="D29" s="10"/>
      <c r="E29" s="270"/>
      <c r="F29" s="270"/>
      <c r="G29" s="18"/>
      <c r="H29" s="20"/>
      <c r="I29" s="284"/>
      <c r="J29" s="284"/>
      <c r="K29" s="20"/>
      <c r="M29" s="40"/>
      <c r="N29" s="43"/>
      <c r="O29" s="290"/>
      <c r="P29" s="290"/>
      <c r="Q29" s="43"/>
      <c r="S29" s="69"/>
      <c r="T29" s="71"/>
      <c r="U29" s="295"/>
      <c r="V29" s="295"/>
      <c r="W29" s="71"/>
      <c r="Y29" s="95"/>
      <c r="Z29" s="97"/>
      <c r="AA29" s="303"/>
      <c r="AB29" s="303"/>
      <c r="AC29" s="97"/>
      <c r="AE29" s="121"/>
      <c r="AF29" s="123"/>
      <c r="AG29" s="309"/>
      <c r="AH29" s="309"/>
      <c r="AI29" s="123"/>
      <c r="AK29" s="149"/>
      <c r="AL29" s="151"/>
      <c r="AM29" s="233"/>
      <c r="AN29" s="233"/>
      <c r="AO29" s="151"/>
      <c r="AQ29" s="121"/>
      <c r="AR29" s="123"/>
      <c r="AS29" s="309"/>
      <c r="AT29" s="309"/>
      <c r="AU29" s="123"/>
      <c r="AW29" s="179"/>
      <c r="AX29" s="181"/>
      <c r="AY29" s="342"/>
      <c r="AZ29" s="342"/>
      <c r="BA29" s="181"/>
      <c r="BC29" s="208"/>
      <c r="BD29" s="211"/>
      <c r="BE29" s="211"/>
      <c r="BF29" s="211"/>
      <c r="BG29" s="211"/>
      <c r="BI29" s="230"/>
      <c r="BJ29" s="233"/>
      <c r="BK29" s="233"/>
      <c r="BL29" s="233"/>
      <c r="BM29" s="233"/>
      <c r="BO29" s="245"/>
      <c r="BP29" s="248"/>
      <c r="BQ29" s="248"/>
      <c r="BR29" s="248"/>
      <c r="BS29" s="248"/>
      <c r="BU29" s="18"/>
      <c r="BV29" s="20"/>
      <c r="BW29" s="20"/>
      <c r="BX29" s="20"/>
      <c r="BY29" s="20"/>
      <c r="BZ29" s="177"/>
      <c r="CB29" s="177"/>
    </row>
    <row r="30" spans="1:80" ht="15.75" x14ac:dyDescent="0.25">
      <c r="B30" s="271"/>
      <c r="C30" s="266"/>
      <c r="D30" s="10"/>
      <c r="E30" s="270"/>
      <c r="F30" s="270"/>
      <c r="G30" s="18"/>
      <c r="H30" s="20"/>
      <c r="I30" s="284"/>
      <c r="J30" s="284"/>
      <c r="K30" s="20"/>
      <c r="M30" s="40"/>
      <c r="N30" s="43"/>
      <c r="O30" s="290"/>
      <c r="P30" s="290"/>
      <c r="Q30" s="43"/>
      <c r="S30" s="69"/>
      <c r="T30" s="71"/>
      <c r="U30" s="295"/>
      <c r="V30" s="295"/>
      <c r="W30" s="71"/>
      <c r="Y30" s="95"/>
      <c r="Z30" s="97"/>
      <c r="AA30" s="303"/>
      <c r="AB30" s="303"/>
      <c r="AC30" s="97"/>
      <c r="AE30" s="121"/>
      <c r="AF30" s="123"/>
      <c r="AG30" s="309"/>
      <c r="AH30" s="309"/>
      <c r="AI30" s="123"/>
      <c r="AK30" s="149"/>
      <c r="AL30" s="151"/>
      <c r="AM30" s="233"/>
      <c r="AN30" s="233"/>
      <c r="AO30" s="151"/>
      <c r="AQ30" s="121"/>
      <c r="AR30" s="123"/>
      <c r="AS30" s="309"/>
      <c r="AT30" s="309"/>
      <c r="AU30" s="123"/>
      <c r="AW30" s="179"/>
      <c r="AX30" s="181"/>
      <c r="AY30" s="342"/>
      <c r="AZ30" s="342"/>
      <c r="BA30" s="181"/>
      <c r="BC30" s="208"/>
      <c r="BD30" s="211"/>
      <c r="BE30" s="211"/>
      <c r="BF30" s="211"/>
      <c r="BG30" s="211"/>
      <c r="BI30" s="230"/>
      <c r="BJ30" s="233"/>
      <c r="BK30" s="233"/>
      <c r="BL30" s="233"/>
      <c r="BM30" s="233"/>
      <c r="BO30" s="245"/>
      <c r="BP30" s="248"/>
      <c r="BQ30" s="248"/>
      <c r="BR30" s="248"/>
      <c r="BS30" s="248"/>
      <c r="BU30" s="18"/>
      <c r="BV30" s="20"/>
      <c r="BW30" s="388" t="s">
        <v>51</v>
      </c>
      <c r="BX30" s="20"/>
      <c r="BY30" s="20"/>
      <c r="BZ30" s="177"/>
      <c r="CB30" s="177"/>
    </row>
    <row r="31" spans="1:80" ht="25.5" x14ac:dyDescent="0.2">
      <c r="B31" s="271"/>
      <c r="C31" s="266"/>
      <c r="D31" s="10"/>
      <c r="E31" s="270"/>
      <c r="F31" s="270"/>
      <c r="G31" s="18"/>
      <c r="H31" s="20"/>
      <c r="I31" s="284"/>
      <c r="J31" s="284"/>
      <c r="K31" s="20"/>
      <c r="M31" s="40"/>
      <c r="N31" s="43"/>
      <c r="O31" s="290"/>
      <c r="P31" s="290"/>
      <c r="Q31" s="43"/>
      <c r="S31" s="69"/>
      <c r="T31" s="71"/>
      <c r="U31" s="295"/>
      <c r="V31" s="295"/>
      <c r="W31" s="71"/>
      <c r="Y31" s="95"/>
      <c r="Z31" s="97"/>
      <c r="AA31" s="303"/>
      <c r="AB31" s="303"/>
      <c r="AC31" s="97"/>
      <c r="AE31" s="121"/>
      <c r="AF31" s="123"/>
      <c r="AG31" s="309"/>
      <c r="AH31" s="309"/>
      <c r="AI31" s="123"/>
      <c r="AK31" s="149"/>
      <c r="AL31" s="151"/>
      <c r="AM31" s="233"/>
      <c r="AN31" s="233"/>
      <c r="AO31" s="151"/>
      <c r="AQ31" s="121"/>
      <c r="AR31" s="123"/>
      <c r="AS31" s="309"/>
      <c r="AT31" s="309"/>
      <c r="AU31" s="123"/>
      <c r="AW31" s="179"/>
      <c r="AX31" s="181"/>
      <c r="AY31" s="342"/>
      <c r="AZ31" s="342"/>
      <c r="BA31" s="181"/>
      <c r="BC31" s="208"/>
      <c r="BD31" s="211"/>
      <c r="BE31" s="211"/>
      <c r="BF31" s="211"/>
      <c r="BG31" s="211"/>
      <c r="BI31" s="230"/>
      <c r="BJ31" s="233"/>
      <c r="BK31" s="233"/>
      <c r="BL31" s="233"/>
      <c r="BM31" s="233"/>
      <c r="BO31" s="245"/>
      <c r="BP31" s="248"/>
      <c r="BQ31" s="248"/>
      <c r="BR31" s="248"/>
      <c r="BS31" s="248"/>
      <c r="BU31" s="396" t="s">
        <v>50</v>
      </c>
      <c r="BV31" s="395" t="s">
        <v>21</v>
      </c>
      <c r="BW31" s="395" t="s">
        <v>18</v>
      </c>
      <c r="BX31" s="395" t="s">
        <v>19</v>
      </c>
      <c r="BY31" s="395" t="s">
        <v>20</v>
      </c>
      <c r="BZ31" s="177"/>
      <c r="CB31" s="177"/>
    </row>
    <row r="32" spans="1:80" x14ac:dyDescent="0.2">
      <c r="B32" s="271"/>
      <c r="C32" s="266"/>
      <c r="D32" s="10"/>
      <c r="E32" s="270"/>
      <c r="F32" s="270"/>
      <c r="G32" s="18"/>
      <c r="H32" s="20"/>
      <c r="I32" s="284"/>
      <c r="J32" s="284"/>
      <c r="K32" s="20"/>
      <c r="M32" s="40"/>
      <c r="N32" s="43"/>
      <c r="O32" s="290"/>
      <c r="P32" s="290"/>
      <c r="Q32" s="43"/>
      <c r="S32" s="69"/>
      <c r="T32" s="71"/>
      <c r="U32" s="295"/>
      <c r="V32" s="295"/>
      <c r="W32" s="71"/>
      <c r="Y32" s="95"/>
      <c r="Z32" s="97"/>
      <c r="AA32" s="303"/>
      <c r="AB32" s="303"/>
      <c r="AC32" s="97"/>
      <c r="AE32" s="121"/>
      <c r="AF32" s="123"/>
      <c r="AG32" s="309"/>
      <c r="AH32" s="309"/>
      <c r="AI32" s="123"/>
      <c r="AK32" s="149"/>
      <c r="AL32" s="151"/>
      <c r="AM32" s="233"/>
      <c r="AN32" s="233"/>
      <c r="AO32" s="151"/>
      <c r="AQ32" s="121"/>
      <c r="AR32" s="123"/>
      <c r="AS32" s="309"/>
      <c r="AT32" s="309"/>
      <c r="AU32" s="123"/>
      <c r="AW32" s="179"/>
      <c r="AX32" s="181"/>
      <c r="AY32" s="342"/>
      <c r="AZ32" s="342"/>
      <c r="BA32" s="181"/>
      <c r="BC32" s="208"/>
      <c r="BD32" s="211"/>
      <c r="BE32" s="211"/>
      <c r="BF32" s="211"/>
      <c r="BG32" s="211"/>
      <c r="BI32" s="230"/>
      <c r="BJ32" s="233"/>
      <c r="BK32" s="233"/>
      <c r="BL32" s="233"/>
      <c r="BM32" s="233"/>
      <c r="BO32" s="245"/>
      <c r="BP32" s="248"/>
      <c r="BQ32" s="248"/>
      <c r="BR32" s="248"/>
      <c r="BS32" s="248"/>
      <c r="BU32" s="24" t="s">
        <v>11</v>
      </c>
      <c r="BV32" s="389">
        <f>+BV37+BV42+BV47+BV58+BV62+BV67+BV77+BV82+BV87+BV100+BV104+BV111+BV117+BV123</f>
        <v>18982959923</v>
      </c>
      <c r="BW32" s="389">
        <f>+BW37+BW42+BW47+BW58+BW62+BW67+BW77+BW82+BW87+BW100+BW104+BW111+BW117+BW123</f>
        <v>0</v>
      </c>
      <c r="BX32" s="389">
        <f>+BX37+BX42+BX47+BX58+BX62+BX67+BX77+BX82+BX87+BX100+BX104+BX111+BX117+BX123</f>
        <v>294593888</v>
      </c>
      <c r="BY32" s="389">
        <f>+BY37+BY42+BY47+BY58+BY62+BY67+BY77+BY82+BY87+BY100+BY104+BY111+BY117+BY123</f>
        <v>18688366035</v>
      </c>
      <c r="BZ32" s="387">
        <f>+BX32/BV32</f>
        <v>1.5518859503204568E-2</v>
      </c>
      <c r="CB32" s="177"/>
    </row>
    <row r="33" spans="1:80" x14ac:dyDescent="0.2">
      <c r="B33" s="271"/>
      <c r="C33" s="266"/>
      <c r="D33" s="10"/>
      <c r="E33" s="270"/>
      <c r="F33" s="270"/>
      <c r="G33" s="18"/>
      <c r="H33" s="20"/>
      <c r="I33" s="284"/>
      <c r="J33" s="284"/>
      <c r="K33" s="20"/>
      <c r="M33" s="40"/>
      <c r="N33" s="43"/>
      <c r="O33" s="290"/>
      <c r="P33" s="290"/>
      <c r="Q33" s="43"/>
      <c r="S33" s="69"/>
      <c r="T33" s="71"/>
      <c r="U33" s="295"/>
      <c r="V33" s="295"/>
      <c r="W33" s="71"/>
      <c r="Y33" s="95"/>
      <c r="Z33" s="97"/>
      <c r="AA33" s="303"/>
      <c r="AB33" s="303"/>
      <c r="AC33" s="97"/>
      <c r="AE33" s="121"/>
      <c r="AF33" s="123"/>
      <c r="AG33" s="309"/>
      <c r="AH33" s="309"/>
      <c r="AI33" s="123"/>
      <c r="AK33" s="149"/>
      <c r="AL33" s="151"/>
      <c r="AM33" s="233"/>
      <c r="AN33" s="233"/>
      <c r="AO33" s="151"/>
      <c r="AQ33" s="121"/>
      <c r="AR33" s="123"/>
      <c r="AS33" s="309"/>
      <c r="AT33" s="309"/>
      <c r="AU33" s="123"/>
      <c r="AW33" s="179"/>
      <c r="AX33" s="181"/>
      <c r="AY33" s="342"/>
      <c r="AZ33" s="342"/>
      <c r="BA33" s="181"/>
      <c r="BC33" s="208"/>
      <c r="BD33" s="211"/>
      <c r="BE33" s="211"/>
      <c r="BF33" s="211"/>
      <c r="BG33" s="211"/>
      <c r="BI33" s="230"/>
      <c r="BJ33" s="233"/>
      <c r="BK33" s="233"/>
      <c r="BL33" s="233"/>
      <c r="BM33" s="233"/>
      <c r="BO33" s="245"/>
      <c r="BP33" s="248"/>
      <c r="BQ33" s="248"/>
      <c r="BR33" s="248"/>
      <c r="BS33" s="248"/>
      <c r="BU33" s="24"/>
      <c r="BV33" s="389"/>
      <c r="BW33" s="389"/>
      <c r="BX33" s="389"/>
      <c r="BY33" s="389"/>
      <c r="BZ33" s="177"/>
      <c r="CB33" s="177"/>
    </row>
    <row r="34" spans="1:80" ht="25.5" x14ac:dyDescent="0.2">
      <c r="B34" s="278" t="s">
        <v>20</v>
      </c>
      <c r="C34" s="10" t="s">
        <v>22</v>
      </c>
      <c r="D34" s="10" t="s">
        <v>23</v>
      </c>
      <c r="E34" s="10" t="s">
        <v>7</v>
      </c>
      <c r="F34" s="10"/>
      <c r="G34" s="18"/>
      <c r="H34" s="20" t="s">
        <v>24</v>
      </c>
      <c r="I34" s="284" t="s">
        <v>22</v>
      </c>
      <c r="J34" s="284" t="s">
        <v>23</v>
      </c>
      <c r="K34" s="20" t="s">
        <v>7</v>
      </c>
      <c r="M34" s="40"/>
      <c r="N34" s="43" t="s">
        <v>24</v>
      </c>
      <c r="O34" s="43" t="s">
        <v>22</v>
      </c>
      <c r="P34" s="43" t="s">
        <v>23</v>
      </c>
      <c r="Q34" s="43" t="s">
        <v>7</v>
      </c>
      <c r="S34" s="69"/>
      <c r="T34" s="71" t="s">
        <v>24</v>
      </c>
      <c r="U34" s="295" t="s">
        <v>22</v>
      </c>
      <c r="V34" s="295" t="s">
        <v>23</v>
      </c>
      <c r="W34" s="71" t="s">
        <v>7</v>
      </c>
      <c r="Y34" s="95"/>
      <c r="Z34" s="97" t="s">
        <v>24</v>
      </c>
      <c r="AA34" s="303" t="s">
        <v>22</v>
      </c>
      <c r="AB34" s="303" t="s">
        <v>23</v>
      </c>
      <c r="AC34" s="97" t="s">
        <v>7</v>
      </c>
      <c r="AE34" s="121"/>
      <c r="AF34" s="123" t="s">
        <v>24</v>
      </c>
      <c r="AG34" s="309" t="s">
        <v>22</v>
      </c>
      <c r="AH34" s="309" t="s">
        <v>23</v>
      </c>
      <c r="AI34" s="123" t="s">
        <v>7</v>
      </c>
      <c r="AK34" s="149"/>
      <c r="AL34" s="151" t="s">
        <v>24</v>
      </c>
      <c r="AM34" s="233" t="s">
        <v>22</v>
      </c>
      <c r="AN34" s="233" t="s">
        <v>23</v>
      </c>
      <c r="AO34" s="151" t="s">
        <v>7</v>
      </c>
      <c r="AQ34" s="121"/>
      <c r="AR34" s="123" t="s">
        <v>24</v>
      </c>
      <c r="AS34" s="309" t="s">
        <v>22</v>
      </c>
      <c r="AT34" s="309" t="s">
        <v>23</v>
      </c>
      <c r="AU34" s="123" t="s">
        <v>7</v>
      </c>
      <c r="AW34" s="179"/>
      <c r="AX34" s="181" t="s">
        <v>24</v>
      </c>
      <c r="AY34" s="342" t="s">
        <v>22</v>
      </c>
      <c r="AZ34" s="342" t="s">
        <v>23</v>
      </c>
      <c r="BA34" s="181" t="s">
        <v>7</v>
      </c>
      <c r="BC34" s="208"/>
      <c r="BD34" s="211" t="s">
        <v>24</v>
      </c>
      <c r="BE34" s="211" t="s">
        <v>22</v>
      </c>
      <c r="BF34" s="211" t="s">
        <v>23</v>
      </c>
      <c r="BG34" s="211" t="s">
        <v>7</v>
      </c>
      <c r="BI34" s="230"/>
      <c r="BJ34" s="233" t="s">
        <v>24</v>
      </c>
      <c r="BK34" s="233" t="s">
        <v>22</v>
      </c>
      <c r="BL34" s="233" t="s">
        <v>23</v>
      </c>
      <c r="BM34" s="233" t="s">
        <v>7</v>
      </c>
      <c r="BO34" s="245"/>
      <c r="BP34" s="248" t="s">
        <v>24</v>
      </c>
      <c r="BQ34" s="248" t="s">
        <v>22</v>
      </c>
      <c r="BR34" s="248" t="s">
        <v>23</v>
      </c>
      <c r="BS34" s="248" t="s">
        <v>7</v>
      </c>
      <c r="BU34" s="394"/>
      <c r="BV34" s="395" t="s">
        <v>21</v>
      </c>
      <c r="BW34" s="395" t="s">
        <v>18</v>
      </c>
      <c r="BX34" s="395" t="s">
        <v>19</v>
      </c>
      <c r="BY34" s="395" t="s">
        <v>20</v>
      </c>
      <c r="BZ34" s="177"/>
    </row>
    <row r="35" spans="1:80" ht="15.75" x14ac:dyDescent="0.2">
      <c r="A35" s="1" t="s">
        <v>47</v>
      </c>
      <c r="C35" s="266"/>
      <c r="E35" s="266"/>
      <c r="F35" s="266"/>
      <c r="G35" s="1" t="s">
        <v>47</v>
      </c>
      <c r="M35" s="1" t="s">
        <v>47</v>
      </c>
      <c r="S35" s="72" t="s">
        <v>47</v>
      </c>
      <c r="T35" s="73"/>
      <c r="U35" s="296"/>
      <c r="V35" s="296"/>
      <c r="W35" s="73"/>
      <c r="Y35" s="98" t="s">
        <v>47</v>
      </c>
      <c r="Z35" s="99"/>
      <c r="AA35" s="304"/>
      <c r="AB35" s="304"/>
      <c r="AC35" s="99"/>
      <c r="AE35" s="124" t="s">
        <v>47</v>
      </c>
      <c r="AF35" s="125"/>
      <c r="AG35" s="148"/>
      <c r="AH35" s="148"/>
      <c r="AI35" s="125"/>
      <c r="AK35" s="1" t="s">
        <v>47</v>
      </c>
      <c r="AQ35" s="1" t="s">
        <v>47</v>
      </c>
      <c r="AW35" s="1" t="s">
        <v>47</v>
      </c>
      <c r="BC35" s="1" t="s">
        <v>47</v>
      </c>
      <c r="BI35" s="1" t="s">
        <v>47</v>
      </c>
      <c r="BO35" s="1" t="s">
        <v>47</v>
      </c>
      <c r="BU35" s="396" t="s">
        <v>47</v>
      </c>
      <c r="BV35" s="397"/>
      <c r="BW35" s="397"/>
      <c r="BX35" s="397"/>
      <c r="BY35" s="397"/>
    </row>
    <row r="36" spans="1:80" x14ac:dyDescent="0.2">
      <c r="A36" s="3"/>
      <c r="B36" s="271">
        <f>+B37+B42+B47</f>
        <v>1974386901</v>
      </c>
      <c r="D36" s="266"/>
      <c r="E36" s="266"/>
      <c r="F36" s="266"/>
      <c r="S36" s="69"/>
      <c r="T36" s="73"/>
      <c r="U36" s="296"/>
      <c r="V36" s="296"/>
      <c r="W36" s="73"/>
      <c r="Y36" s="95"/>
      <c r="Z36" s="99"/>
      <c r="AA36" s="304"/>
      <c r="AB36" s="304"/>
      <c r="AC36" s="99"/>
      <c r="AE36" s="121"/>
      <c r="AF36" s="125"/>
      <c r="AG36" s="148"/>
      <c r="AH36" s="148"/>
      <c r="AI36" s="125"/>
      <c r="BU36" s="394"/>
      <c r="BV36" s="398"/>
      <c r="BW36" s="398"/>
      <c r="BX36" s="398"/>
      <c r="BY36" s="398"/>
    </row>
    <row r="37" spans="1:80" ht="25.5" x14ac:dyDescent="0.2">
      <c r="A37" s="14" t="s">
        <v>6</v>
      </c>
      <c r="B37" s="15">
        <f t="shared" ref="B37:E37" si="150">SUM(B39:B40)</f>
        <v>177490026</v>
      </c>
      <c r="C37" s="15">
        <f t="shared" si="150"/>
        <v>0</v>
      </c>
      <c r="D37" s="15">
        <f t="shared" si="150"/>
        <v>0</v>
      </c>
      <c r="E37" s="15">
        <f t="shared" si="150"/>
        <v>177490026</v>
      </c>
      <c r="F37" s="360"/>
      <c r="G37" s="24" t="s">
        <v>30</v>
      </c>
      <c r="H37" s="25">
        <f>SUM(H39:H40)</f>
        <v>177490026</v>
      </c>
      <c r="I37" s="281">
        <f t="shared" ref="I37:K37" si="151">SUM(I39:I40)</f>
        <v>0</v>
      </c>
      <c r="J37" s="281">
        <f t="shared" si="151"/>
        <v>0</v>
      </c>
      <c r="K37" s="25">
        <f t="shared" si="151"/>
        <v>177490026</v>
      </c>
      <c r="L37" s="17"/>
      <c r="M37" s="47">
        <f>SUM(M39:M40)</f>
        <v>0</v>
      </c>
      <c r="N37" s="48">
        <f t="shared" ref="N37:P37" si="152">SUM(N39:N40)</f>
        <v>177490026</v>
      </c>
      <c r="O37" s="48">
        <f t="shared" si="152"/>
        <v>0</v>
      </c>
      <c r="P37" s="48">
        <f t="shared" si="152"/>
        <v>0</v>
      </c>
      <c r="Q37" s="48">
        <f>+N37-O37-P37</f>
        <v>177490026</v>
      </c>
      <c r="R37" s="17"/>
      <c r="S37" s="75" t="s">
        <v>30</v>
      </c>
      <c r="T37" s="76">
        <f>SUM(T39:T40)</f>
        <v>177490026</v>
      </c>
      <c r="U37" s="93">
        <f t="shared" ref="U37:W37" si="153">SUM(U39:U40)</f>
        <v>0</v>
      </c>
      <c r="V37" s="93">
        <f t="shared" si="153"/>
        <v>0</v>
      </c>
      <c r="W37" s="76">
        <f t="shared" si="153"/>
        <v>177490026</v>
      </c>
      <c r="X37" s="17"/>
      <c r="Y37" s="101" t="s">
        <v>30</v>
      </c>
      <c r="Z37" s="102">
        <f>SUM(Z39:Z40)</f>
        <v>177490026</v>
      </c>
      <c r="AA37" s="111">
        <f t="shared" ref="AA37:AC37" si="154">SUM(AA39:AA40)</f>
        <v>0</v>
      </c>
      <c r="AB37" s="111">
        <f t="shared" si="154"/>
        <v>0</v>
      </c>
      <c r="AC37" s="102">
        <f t="shared" si="154"/>
        <v>177490026</v>
      </c>
      <c r="AD37" s="17"/>
      <c r="AE37" s="127" t="s">
        <v>30</v>
      </c>
      <c r="AF37" s="128">
        <f>SUM(AF39:AF40)</f>
        <v>177490026</v>
      </c>
      <c r="AG37" s="137">
        <f t="shared" ref="AG37:AI37" si="155">SUM(AG39:AG40)</f>
        <v>0</v>
      </c>
      <c r="AH37" s="137">
        <f t="shared" si="155"/>
        <v>0</v>
      </c>
      <c r="AI37" s="128">
        <f t="shared" si="155"/>
        <v>177490026</v>
      </c>
      <c r="AJ37" s="17"/>
      <c r="AK37" s="155" t="s">
        <v>30</v>
      </c>
      <c r="AL37" s="156">
        <f>SUM(AL39:AL40)</f>
        <v>177490026</v>
      </c>
      <c r="AM37" s="165">
        <f t="shared" ref="AM37:AO37" si="156">SUM(AM39:AM40)</f>
        <v>0</v>
      </c>
      <c r="AN37" s="165">
        <f t="shared" si="156"/>
        <v>0</v>
      </c>
      <c r="AO37" s="156">
        <f t="shared" si="156"/>
        <v>177490026</v>
      </c>
      <c r="AP37" s="17"/>
      <c r="AQ37" s="127" t="s">
        <v>30</v>
      </c>
      <c r="AR37" s="128">
        <f>SUM(AR39:AR40)</f>
        <v>177490026</v>
      </c>
      <c r="AS37" s="137">
        <f t="shared" ref="AS37:AU37" si="157">SUM(AS39:AS40)</f>
        <v>0</v>
      </c>
      <c r="AT37" s="137">
        <f t="shared" si="157"/>
        <v>0</v>
      </c>
      <c r="AU37" s="128">
        <f t="shared" si="157"/>
        <v>177490026</v>
      </c>
      <c r="AV37" s="17"/>
      <c r="AW37" s="185" t="s">
        <v>30</v>
      </c>
      <c r="AX37" s="186">
        <f>SUM(AX39:AX40)</f>
        <v>177490026</v>
      </c>
      <c r="AY37" s="195">
        <f t="shared" ref="AY37:BA37" si="158">SUM(AY39:AY40)</f>
        <v>0</v>
      </c>
      <c r="AZ37" s="195">
        <f t="shared" si="158"/>
        <v>0</v>
      </c>
      <c r="BA37" s="186">
        <f t="shared" si="158"/>
        <v>177490026</v>
      </c>
      <c r="BB37" s="17"/>
      <c r="BC37" s="215" t="s">
        <v>30</v>
      </c>
      <c r="BD37" s="216">
        <f>SUM(BD39:BD40)</f>
        <v>177490026</v>
      </c>
      <c r="BE37" s="216">
        <f t="shared" ref="BE37:BG37" si="159">SUM(BE39:BE40)</f>
        <v>0</v>
      </c>
      <c r="BF37" s="216">
        <f t="shared" si="159"/>
        <v>0</v>
      </c>
      <c r="BG37" s="216">
        <f t="shared" si="159"/>
        <v>177490026</v>
      </c>
      <c r="BH37" s="17"/>
      <c r="BI37" s="236" t="s">
        <v>30</v>
      </c>
      <c r="BJ37" s="165">
        <f>SUM(BJ39:BJ40)</f>
        <v>177490026</v>
      </c>
      <c r="BK37" s="165">
        <f t="shared" ref="BK37:BM37" si="160">SUM(BK39:BK40)</f>
        <v>0</v>
      </c>
      <c r="BL37" s="165">
        <f t="shared" si="160"/>
        <v>0</v>
      </c>
      <c r="BM37" s="165">
        <f t="shared" si="160"/>
        <v>177490026</v>
      </c>
      <c r="BN37" s="17"/>
      <c r="BO37" s="252" t="s">
        <v>30</v>
      </c>
      <c r="BP37" s="253">
        <f>SUM(BP39:BP40)</f>
        <v>177490026</v>
      </c>
      <c r="BQ37" s="253">
        <f t="shared" ref="BQ37:BS37" si="161">SUM(BQ39:BQ40)</f>
        <v>0</v>
      </c>
      <c r="BR37" s="253">
        <f t="shared" si="161"/>
        <v>0</v>
      </c>
      <c r="BS37" s="253">
        <f t="shared" si="161"/>
        <v>177490026</v>
      </c>
      <c r="BT37" s="17"/>
      <c r="BU37" s="24" t="s">
        <v>30</v>
      </c>
      <c r="BV37" s="25">
        <f>SUM(BV39:BV40)</f>
        <v>177490026</v>
      </c>
      <c r="BW37" s="25">
        <f t="shared" ref="BW37:BY37" si="162">SUM(BW39:BW40)</f>
        <v>0</v>
      </c>
      <c r="BX37" s="25">
        <f t="shared" si="162"/>
        <v>0</v>
      </c>
      <c r="BY37" s="25">
        <f t="shared" si="162"/>
        <v>177490026</v>
      </c>
      <c r="BZ37" s="178">
        <f>+BY37+BY42+BY47</f>
        <v>1683249774</v>
      </c>
      <c r="CA37" s="178">
        <f>+BZ38-BZ37</f>
        <v>0</v>
      </c>
      <c r="CB37" s="177"/>
    </row>
    <row r="38" spans="1:80" x14ac:dyDescent="0.2">
      <c r="A38" s="11" t="s">
        <v>0</v>
      </c>
      <c r="B38" s="269"/>
      <c r="C38" s="12"/>
      <c r="D38" s="12"/>
      <c r="E38" s="12"/>
      <c r="F38" s="361"/>
      <c r="G38" s="26" t="s">
        <v>0</v>
      </c>
      <c r="H38" s="27"/>
      <c r="I38" s="282"/>
      <c r="J38" s="282"/>
      <c r="K38" s="27"/>
      <c r="M38" s="49" t="s">
        <v>0</v>
      </c>
      <c r="N38" s="50"/>
      <c r="O38" s="50"/>
      <c r="P38" s="50"/>
      <c r="Q38" s="50"/>
      <c r="S38" s="77" t="s">
        <v>0</v>
      </c>
      <c r="T38" s="78"/>
      <c r="U38" s="94"/>
      <c r="V38" s="94"/>
      <c r="W38" s="78"/>
      <c r="Y38" s="103" t="s">
        <v>0</v>
      </c>
      <c r="Z38" s="104"/>
      <c r="AA38" s="112"/>
      <c r="AB38" s="112"/>
      <c r="AC38" s="104"/>
      <c r="AE38" s="129" t="s">
        <v>0</v>
      </c>
      <c r="AF38" s="130"/>
      <c r="AG38" s="138"/>
      <c r="AH38" s="138"/>
      <c r="AI38" s="130"/>
      <c r="AK38" s="157" t="s">
        <v>0</v>
      </c>
      <c r="AL38" s="158"/>
      <c r="AM38" s="166"/>
      <c r="AN38" s="166"/>
      <c r="AO38" s="158"/>
      <c r="AQ38" s="129" t="s">
        <v>0</v>
      </c>
      <c r="AR38" s="130"/>
      <c r="AS38" s="138"/>
      <c r="AT38" s="138"/>
      <c r="AU38" s="130"/>
      <c r="AW38" s="187" t="s">
        <v>0</v>
      </c>
      <c r="AX38" s="188"/>
      <c r="AY38" s="196"/>
      <c r="AZ38" s="196"/>
      <c r="BA38" s="188"/>
      <c r="BC38" s="217" t="s">
        <v>0</v>
      </c>
      <c r="BD38" s="218"/>
      <c r="BE38" s="218"/>
      <c r="BF38" s="218"/>
      <c r="BG38" s="218"/>
      <c r="BI38" s="237" t="s">
        <v>0</v>
      </c>
      <c r="BJ38" s="166"/>
      <c r="BK38" s="166"/>
      <c r="BL38" s="166"/>
      <c r="BM38" s="166"/>
      <c r="BO38" s="254" t="s">
        <v>0</v>
      </c>
      <c r="BP38" s="255"/>
      <c r="BQ38" s="255"/>
      <c r="BR38" s="255"/>
      <c r="BS38" s="255"/>
      <c r="BU38" s="399" t="s">
        <v>0</v>
      </c>
      <c r="BV38" s="400"/>
      <c r="BW38" s="400"/>
      <c r="BX38" s="400"/>
      <c r="BY38" s="400"/>
      <c r="BZ38" s="177">
        <v>1683249774</v>
      </c>
      <c r="CB38" s="177"/>
    </row>
    <row r="39" spans="1:80" x14ac:dyDescent="0.2">
      <c r="A39" s="62" t="s">
        <v>28</v>
      </c>
      <c r="B39" s="63">
        <v>85876045</v>
      </c>
      <c r="C39" s="63">
        <v>0</v>
      </c>
      <c r="D39" s="63">
        <v>0</v>
      </c>
      <c r="E39" s="63">
        <f>+B39-C39-D39</f>
        <v>85876045</v>
      </c>
      <c r="F39" s="267"/>
      <c r="G39" s="65" t="s">
        <v>28</v>
      </c>
      <c r="H39" s="66">
        <f>+E39</f>
        <v>85876045</v>
      </c>
      <c r="I39" s="66">
        <v>0</v>
      </c>
      <c r="J39" s="66">
        <v>0</v>
      </c>
      <c r="K39" s="66">
        <f>+H39-I39-J39</f>
        <v>85876045</v>
      </c>
      <c r="L39" s="64"/>
      <c r="M39" s="67" t="s">
        <v>28</v>
      </c>
      <c r="N39" s="68">
        <f t="shared" ref="N39" si="163">+K39</f>
        <v>85876045</v>
      </c>
      <c r="O39" s="68">
        <v>0</v>
      </c>
      <c r="P39" s="68">
        <v>0</v>
      </c>
      <c r="Q39" s="68">
        <f>+N39-O39-P39</f>
        <v>85876045</v>
      </c>
      <c r="R39" s="64"/>
      <c r="S39" s="83" t="s">
        <v>28</v>
      </c>
      <c r="T39" s="84">
        <f t="shared" ref="T39" si="164">+Q39</f>
        <v>85876045</v>
      </c>
      <c r="U39" s="84">
        <v>0</v>
      </c>
      <c r="V39" s="84">
        <v>0</v>
      </c>
      <c r="W39" s="84">
        <f>+T39-U39-V39</f>
        <v>85876045</v>
      </c>
      <c r="X39" s="64"/>
      <c r="Y39" s="113" t="s">
        <v>28</v>
      </c>
      <c r="Z39" s="106">
        <f t="shared" ref="Z39:Z40" si="165">+W39</f>
        <v>85876045</v>
      </c>
      <c r="AA39" s="357">
        <v>0</v>
      </c>
      <c r="AB39" s="357">
        <v>0</v>
      </c>
      <c r="AC39" s="106">
        <f t="shared" ref="AC39:AC40" si="166">+Z39-AA39-AB39</f>
        <v>85876045</v>
      </c>
      <c r="AD39" s="64"/>
      <c r="AE39" s="139" t="s">
        <v>28</v>
      </c>
      <c r="AF39" s="133">
        <f t="shared" ref="AF39" si="167">+AC39</f>
        <v>85876045</v>
      </c>
      <c r="AG39" s="133">
        <v>0</v>
      </c>
      <c r="AH39" s="133">
        <v>0</v>
      </c>
      <c r="AI39" s="133">
        <f>+AF39-AG39-AH39</f>
        <v>85876045</v>
      </c>
      <c r="AJ39" s="64"/>
      <c r="AK39" s="167" t="s">
        <v>28</v>
      </c>
      <c r="AL39" s="160">
        <f t="shared" ref="AL39" si="168">+AI39</f>
        <v>85876045</v>
      </c>
      <c r="AM39" s="345">
        <v>0</v>
      </c>
      <c r="AN39" s="345">
        <v>0</v>
      </c>
      <c r="AO39" s="160">
        <f t="shared" ref="AO39" si="169">+AL39-AM39-AN39</f>
        <v>85876045</v>
      </c>
      <c r="AP39" s="64"/>
      <c r="AQ39" s="139" t="s">
        <v>28</v>
      </c>
      <c r="AR39" s="133">
        <f t="shared" ref="AR39" si="170">+AO39</f>
        <v>85876045</v>
      </c>
      <c r="AS39" s="358">
        <v>0</v>
      </c>
      <c r="AT39" s="358">
        <v>0</v>
      </c>
      <c r="AU39" s="133">
        <f>+AR39-AS39-AT39</f>
        <v>85876045</v>
      </c>
      <c r="AV39" s="64"/>
      <c r="AW39" s="197" t="s">
        <v>28</v>
      </c>
      <c r="AX39" s="191">
        <f t="shared" ref="AX39:AX40" si="171">+AU39</f>
        <v>85876045</v>
      </c>
      <c r="AY39" s="191">
        <v>0</v>
      </c>
      <c r="AZ39" s="191">
        <v>0</v>
      </c>
      <c r="BA39" s="191">
        <f t="shared" ref="BA39:BA40" si="172">+AX39-AY39-AZ39</f>
        <v>85876045</v>
      </c>
      <c r="BB39" s="64"/>
      <c r="BC39" s="219" t="s">
        <v>28</v>
      </c>
      <c r="BD39" s="220">
        <f t="shared" ref="BD39" si="173">+BA39</f>
        <v>85876045</v>
      </c>
      <c r="BE39" s="220">
        <v>0</v>
      </c>
      <c r="BF39" s="220">
        <v>0</v>
      </c>
      <c r="BG39" s="220">
        <f>+BD39-BE39-BF39</f>
        <v>85876045</v>
      </c>
      <c r="BH39" s="64"/>
      <c r="BI39" s="167" t="s">
        <v>28</v>
      </c>
      <c r="BJ39" s="161">
        <f t="shared" ref="BJ39:BJ40" si="174">+BG39</f>
        <v>85876045</v>
      </c>
      <c r="BK39" s="161">
        <v>0</v>
      </c>
      <c r="BL39" s="161">
        <v>0</v>
      </c>
      <c r="BM39" s="161">
        <f>+BJ39-BK39-BL39</f>
        <v>85876045</v>
      </c>
      <c r="BN39" s="64"/>
      <c r="BO39" s="256" t="s">
        <v>28</v>
      </c>
      <c r="BP39" s="257">
        <f t="shared" ref="BP39" si="175">+BM39</f>
        <v>85876045</v>
      </c>
      <c r="BQ39" s="257">
        <v>0</v>
      </c>
      <c r="BR39" s="257">
        <v>0</v>
      </c>
      <c r="BS39" s="257">
        <f>+BP39-BQ39-BR39</f>
        <v>85876045</v>
      </c>
      <c r="BT39" s="64"/>
      <c r="BU39" s="401" t="s">
        <v>28</v>
      </c>
      <c r="BV39" s="402">
        <f>+B39</f>
        <v>85876045</v>
      </c>
      <c r="BW39" s="402">
        <f>+C39+I39+O39+U39+AA39+AG39+AM39+AS39+AY39+BE39+BK39+BQ39</f>
        <v>0</v>
      </c>
      <c r="BX39" s="402">
        <f>+D39+J39+P39+V39+AB39+AH39+AN39+AT39+AZ39+BF39+BL39+BR39</f>
        <v>0</v>
      </c>
      <c r="BY39" s="402">
        <f t="shared" ref="BY39" si="176">+BV39-BW39-BX39</f>
        <v>85876045</v>
      </c>
      <c r="CB39" s="177"/>
    </row>
    <row r="40" spans="1:80" ht="25.5" x14ac:dyDescent="0.2">
      <c r="A40" s="13" t="s">
        <v>29</v>
      </c>
      <c r="B40" s="63">
        <v>91613981</v>
      </c>
      <c r="C40" s="63">
        <v>0</v>
      </c>
      <c r="D40" s="63">
        <v>0</v>
      </c>
      <c r="E40" s="63">
        <f>+B40-C40-D40</f>
        <v>91613981</v>
      </c>
      <c r="F40" s="267"/>
      <c r="G40" s="28" t="s">
        <v>29</v>
      </c>
      <c r="H40" s="29">
        <f>+E40</f>
        <v>91613981</v>
      </c>
      <c r="I40" s="66">
        <v>0</v>
      </c>
      <c r="J40" s="66">
        <v>0</v>
      </c>
      <c r="K40" s="29">
        <f>+H40-I40-J40</f>
        <v>91613981</v>
      </c>
      <c r="M40" s="51" t="s">
        <v>29</v>
      </c>
      <c r="N40" s="52">
        <f>+K40</f>
        <v>91613981</v>
      </c>
      <c r="O40" s="68">
        <v>0</v>
      </c>
      <c r="P40" s="68">
        <v>0</v>
      </c>
      <c r="Q40" s="52">
        <f>+N40-O40-P40</f>
        <v>91613981</v>
      </c>
      <c r="S40" s="79" t="s">
        <v>29</v>
      </c>
      <c r="T40" s="80">
        <f>+Q40</f>
        <v>91613981</v>
      </c>
      <c r="U40" s="84">
        <v>0</v>
      </c>
      <c r="V40" s="84">
        <v>0</v>
      </c>
      <c r="W40" s="80">
        <f>+T40-U40-V40</f>
        <v>91613981</v>
      </c>
      <c r="Y40" s="105" t="s">
        <v>29</v>
      </c>
      <c r="Z40" s="106">
        <f t="shared" si="165"/>
        <v>91613981</v>
      </c>
      <c r="AA40" s="357">
        <v>0</v>
      </c>
      <c r="AB40" s="357">
        <v>0</v>
      </c>
      <c r="AC40" s="106">
        <f t="shared" si="166"/>
        <v>91613981</v>
      </c>
      <c r="AE40" s="131" t="s">
        <v>29</v>
      </c>
      <c r="AF40" s="132">
        <f>+AC40</f>
        <v>91613981</v>
      </c>
      <c r="AG40" s="133">
        <v>0</v>
      </c>
      <c r="AH40" s="133">
        <v>0</v>
      </c>
      <c r="AI40" s="132">
        <f>+AF40-AG40-AH40</f>
        <v>91613981</v>
      </c>
      <c r="AK40" s="159" t="s">
        <v>29</v>
      </c>
      <c r="AL40" s="160">
        <f>+AI40</f>
        <v>91613981</v>
      </c>
      <c r="AM40" s="345">
        <v>0</v>
      </c>
      <c r="AN40" s="345">
        <v>0</v>
      </c>
      <c r="AO40" s="160">
        <f>+AL40-AM40-AN40</f>
        <v>91613981</v>
      </c>
      <c r="AQ40" s="131" t="s">
        <v>29</v>
      </c>
      <c r="AR40" s="132">
        <f>+AO40</f>
        <v>91613981</v>
      </c>
      <c r="AS40" s="358">
        <v>0</v>
      </c>
      <c r="AT40" s="358">
        <v>0</v>
      </c>
      <c r="AU40" s="132">
        <f>+AR40-AS40-AT40</f>
        <v>91613981</v>
      </c>
      <c r="AW40" s="189" t="s">
        <v>29</v>
      </c>
      <c r="AX40" s="191">
        <f t="shared" si="171"/>
        <v>91613981</v>
      </c>
      <c r="AY40" s="191">
        <v>0</v>
      </c>
      <c r="AZ40" s="191">
        <v>0</v>
      </c>
      <c r="BA40" s="191">
        <f t="shared" si="172"/>
        <v>91613981</v>
      </c>
      <c r="BC40" s="219" t="s">
        <v>29</v>
      </c>
      <c r="BD40" s="220">
        <f>+BA40</f>
        <v>91613981</v>
      </c>
      <c r="BE40" s="220">
        <v>0</v>
      </c>
      <c r="BF40" s="220">
        <v>0</v>
      </c>
      <c r="BG40" s="220">
        <f>+BD40-BE40-BF40</f>
        <v>91613981</v>
      </c>
      <c r="BI40" s="167" t="s">
        <v>29</v>
      </c>
      <c r="BJ40" s="161">
        <f t="shared" si="174"/>
        <v>91613981</v>
      </c>
      <c r="BK40" s="161">
        <v>0</v>
      </c>
      <c r="BL40" s="161">
        <v>0</v>
      </c>
      <c r="BM40" s="161">
        <f>+BJ40-BK40-BL40</f>
        <v>91613981</v>
      </c>
      <c r="BO40" s="256" t="s">
        <v>29</v>
      </c>
      <c r="BP40" s="257">
        <f>+BM40</f>
        <v>91613981</v>
      </c>
      <c r="BQ40" s="257">
        <v>0</v>
      </c>
      <c r="BR40" s="257">
        <v>0</v>
      </c>
      <c r="BS40" s="257">
        <f>+BP40-BQ40-BR40</f>
        <v>91613981</v>
      </c>
      <c r="BU40" s="403" t="s">
        <v>29</v>
      </c>
      <c r="BV40" s="402">
        <f>+B40</f>
        <v>91613981</v>
      </c>
      <c r="BW40" s="402">
        <f>+C40+I40+O40+U40+AA40+AG40+AM40+AS40+AY40+BE40+BK40+BQ40</f>
        <v>0</v>
      </c>
      <c r="BX40" s="402">
        <f>+D40+J40+P40+V40+AB40+AH40+AN40+AT40+AZ40+BF40+BL40+BR40</f>
        <v>0</v>
      </c>
      <c r="BY40" s="402">
        <f>+BV40-BW40-BX40</f>
        <v>91613981</v>
      </c>
      <c r="CB40" s="177"/>
    </row>
    <row r="41" spans="1:80" x14ac:dyDescent="0.2">
      <c r="A41" s="13"/>
      <c r="B41" s="63"/>
      <c r="C41" s="63"/>
      <c r="D41" s="63"/>
      <c r="E41" s="63"/>
      <c r="F41" s="267"/>
      <c r="G41" s="28"/>
      <c r="H41" s="29"/>
      <c r="I41" s="66"/>
      <c r="J41" s="66"/>
      <c r="K41" s="29"/>
      <c r="M41" s="51"/>
      <c r="N41" s="52"/>
      <c r="O41" s="68"/>
      <c r="P41" s="68"/>
      <c r="Q41" s="52"/>
      <c r="S41" s="79"/>
      <c r="T41" s="80"/>
      <c r="U41" s="84"/>
      <c r="V41" s="84"/>
      <c r="W41" s="80"/>
      <c r="Y41" s="105"/>
      <c r="Z41" s="106"/>
      <c r="AA41" s="107"/>
      <c r="AB41" s="107"/>
      <c r="AC41" s="106"/>
      <c r="AE41" s="131"/>
      <c r="AF41" s="132"/>
      <c r="AG41" s="133"/>
      <c r="AH41" s="133"/>
      <c r="AI41" s="132"/>
      <c r="AK41" s="159"/>
      <c r="AL41" s="160"/>
      <c r="AM41" s="161"/>
      <c r="AN41" s="161"/>
      <c r="AO41" s="160"/>
      <c r="AQ41" s="131"/>
      <c r="AR41" s="132"/>
      <c r="AS41" s="133"/>
      <c r="AT41" s="133"/>
      <c r="AU41" s="132"/>
      <c r="AW41" s="189"/>
      <c r="AX41" s="190"/>
      <c r="AY41" s="191"/>
      <c r="AZ41" s="191"/>
      <c r="BA41" s="190"/>
      <c r="BC41" s="219"/>
      <c r="BD41" s="220"/>
      <c r="BE41" s="220"/>
      <c r="BF41" s="220"/>
      <c r="BG41" s="220"/>
      <c r="BI41" s="167"/>
      <c r="BJ41" s="161"/>
      <c r="BK41" s="161"/>
      <c r="BL41" s="161"/>
      <c r="BM41" s="161"/>
      <c r="BO41" s="256"/>
      <c r="BP41" s="257"/>
      <c r="BQ41" s="257"/>
      <c r="BR41" s="257"/>
      <c r="BS41" s="257"/>
      <c r="BU41" s="403"/>
      <c r="BV41" s="402"/>
      <c r="BW41" s="402"/>
      <c r="BX41" s="402"/>
      <c r="BY41" s="402"/>
      <c r="BZ41" s="177"/>
      <c r="CB41" s="177"/>
    </row>
    <row r="42" spans="1:80" x14ac:dyDescent="0.2">
      <c r="A42" s="14" t="s">
        <v>4</v>
      </c>
      <c r="B42" s="268">
        <f>SUM(B44:B45)</f>
        <v>1409209540</v>
      </c>
      <c r="C42" s="268">
        <f>SUM(C44:C45)</f>
        <v>0</v>
      </c>
      <c r="D42" s="268">
        <f>SUM(D44:D45)</f>
        <v>0</v>
      </c>
      <c r="E42" s="268">
        <f>+B42-C42-D42</f>
        <v>1409209540</v>
      </c>
      <c r="F42" s="362"/>
      <c r="G42" s="24" t="s">
        <v>4</v>
      </c>
      <c r="H42" s="25">
        <f>SUM(H44:H45)</f>
        <v>1409209540</v>
      </c>
      <c r="I42" s="281">
        <f t="shared" ref="I42:J42" si="177">SUM(I44:I45)</f>
        <v>0</v>
      </c>
      <c r="J42" s="281">
        <f t="shared" si="177"/>
        <v>0</v>
      </c>
      <c r="K42" s="25">
        <f>+H42-I42-J42</f>
        <v>1409209540</v>
      </c>
      <c r="L42" s="17"/>
      <c r="M42" s="47" t="s">
        <v>4</v>
      </c>
      <c r="N42" s="48">
        <f>SUM(N44:N45)</f>
        <v>1409209540</v>
      </c>
      <c r="O42" s="287">
        <f t="shared" ref="O42:P42" si="178">SUM(O44:O45)</f>
        <v>0</v>
      </c>
      <c r="P42" s="287">
        <f t="shared" si="178"/>
        <v>0</v>
      </c>
      <c r="Q42" s="48">
        <f>+N42-O42-P42</f>
        <v>1409209540</v>
      </c>
      <c r="R42" s="17"/>
      <c r="S42" s="75" t="s">
        <v>4</v>
      </c>
      <c r="T42" s="76">
        <f>SUM(T44:T45)</f>
        <v>1409209540</v>
      </c>
      <c r="U42" s="93">
        <f t="shared" ref="U42:V42" si="179">SUM(U44:U45)</f>
        <v>0</v>
      </c>
      <c r="V42" s="93">
        <f t="shared" si="179"/>
        <v>0</v>
      </c>
      <c r="W42" s="76">
        <f>+T42-U42-V42</f>
        <v>1409209540</v>
      </c>
      <c r="X42" s="17"/>
      <c r="Y42" s="101" t="s">
        <v>4</v>
      </c>
      <c r="Z42" s="102">
        <f>SUM(Z44:Z45)</f>
        <v>1409209540</v>
      </c>
      <c r="AA42" s="111">
        <f t="shared" ref="AA42:AB42" si="180">SUM(AA44:AA45)</f>
        <v>0</v>
      </c>
      <c r="AB42" s="111">
        <f t="shared" si="180"/>
        <v>0</v>
      </c>
      <c r="AC42" s="102">
        <f>+Z42-AA42-AB42</f>
        <v>1409209540</v>
      </c>
      <c r="AD42" s="17"/>
      <c r="AE42" s="127" t="s">
        <v>4</v>
      </c>
      <c r="AF42" s="128">
        <f>SUM(AF44:AF45)</f>
        <v>1409209540</v>
      </c>
      <c r="AG42" s="137">
        <f t="shared" ref="AG42:AH42" si="181">SUM(AG44:AG45)</f>
        <v>0</v>
      </c>
      <c r="AH42" s="137">
        <f t="shared" si="181"/>
        <v>128034262</v>
      </c>
      <c r="AI42" s="128">
        <f>+AF42-AG42-AH42</f>
        <v>1281175278</v>
      </c>
      <c r="AJ42" s="17"/>
      <c r="AK42" s="155" t="s">
        <v>4</v>
      </c>
      <c r="AL42" s="156">
        <f>SUM(AL44:AL45)</f>
        <v>1281175278</v>
      </c>
      <c r="AM42" s="165">
        <f t="shared" ref="AM42:AN42" si="182">SUM(AM44:AM45)</f>
        <v>0</v>
      </c>
      <c r="AN42" s="165">
        <f t="shared" si="182"/>
        <v>0</v>
      </c>
      <c r="AO42" s="156">
        <f>+AL42-AM42-AN42</f>
        <v>1281175278</v>
      </c>
      <c r="AP42" s="17"/>
      <c r="AQ42" s="127" t="s">
        <v>4</v>
      </c>
      <c r="AR42" s="128">
        <f>SUM(AR44:AR45)</f>
        <v>1281175278</v>
      </c>
      <c r="AS42" s="137">
        <f t="shared" ref="AS42:AT42" si="183">SUM(AS44:AS45)</f>
        <v>0</v>
      </c>
      <c r="AT42" s="137">
        <f t="shared" si="183"/>
        <v>0</v>
      </c>
      <c r="AU42" s="128">
        <f>+AR42-AS42-AT42</f>
        <v>1281175278</v>
      </c>
      <c r="AV42" s="17"/>
      <c r="AW42" s="185" t="s">
        <v>4</v>
      </c>
      <c r="AX42" s="186">
        <f>SUM(AX44:AX45)</f>
        <v>1281175278</v>
      </c>
      <c r="AY42" s="195">
        <v>0</v>
      </c>
      <c r="AZ42" s="195">
        <v>0</v>
      </c>
      <c r="BA42" s="186">
        <f>+AX42-AY42-AZ42</f>
        <v>1281175278</v>
      </c>
      <c r="BB42" s="17"/>
      <c r="BC42" s="215" t="s">
        <v>4</v>
      </c>
      <c r="BD42" s="216">
        <f>SUM(BD44:BD45)</f>
        <v>1281175278</v>
      </c>
      <c r="BE42" s="216">
        <f t="shared" ref="BE42:BF42" si="184">SUM(BE44:BE45)</f>
        <v>0</v>
      </c>
      <c r="BF42" s="216">
        <f t="shared" si="184"/>
        <v>0</v>
      </c>
      <c r="BG42" s="216">
        <f>+BD42-BE42-BF42</f>
        <v>1281175278</v>
      </c>
      <c r="BH42" s="17"/>
      <c r="BI42" s="236" t="s">
        <v>4</v>
      </c>
      <c r="BJ42" s="165">
        <f>SUM(BJ44:BJ45)</f>
        <v>1281175278</v>
      </c>
      <c r="BK42" s="165">
        <f t="shared" ref="BK42:BL42" si="185">SUM(BK44:BK45)</f>
        <v>0</v>
      </c>
      <c r="BL42" s="165">
        <f t="shared" si="185"/>
        <v>0</v>
      </c>
      <c r="BM42" s="165">
        <f>+BJ42-BK42-BL42</f>
        <v>1281175278</v>
      </c>
      <c r="BN42" s="17"/>
      <c r="BO42" s="252" t="s">
        <v>4</v>
      </c>
      <c r="BP42" s="253">
        <f>SUM(BP44:BP45)</f>
        <v>1281175278</v>
      </c>
      <c r="BQ42" s="253">
        <f t="shared" ref="BQ42:BR42" si="186">SUM(BQ44:BQ45)</f>
        <v>0</v>
      </c>
      <c r="BR42" s="253">
        <f t="shared" si="186"/>
        <v>0</v>
      </c>
      <c r="BS42" s="253">
        <f>+BP42-BQ42-BR42</f>
        <v>1281175278</v>
      </c>
      <c r="BT42" s="17"/>
      <c r="BU42" s="24" t="s">
        <v>4</v>
      </c>
      <c r="BV42" s="25">
        <f>SUM(BV44:BV45)</f>
        <v>1409209540</v>
      </c>
      <c r="BW42" s="25">
        <f t="shared" ref="BW42:BX42" si="187">SUM(BW44:BW45)</f>
        <v>0</v>
      </c>
      <c r="BX42" s="25">
        <f t="shared" si="187"/>
        <v>128034262</v>
      </c>
      <c r="BY42" s="25">
        <f>+BV42-BW42-BX42</f>
        <v>1281175278</v>
      </c>
      <c r="CB42" s="177"/>
    </row>
    <row r="43" spans="1:80" x14ac:dyDescent="0.2">
      <c r="A43" s="11" t="s">
        <v>0</v>
      </c>
      <c r="B43" s="269"/>
      <c r="C43" s="269"/>
      <c r="D43" s="269"/>
      <c r="E43" s="269"/>
      <c r="F43" s="363"/>
      <c r="G43" s="26" t="s">
        <v>0</v>
      </c>
      <c r="H43" s="27"/>
      <c r="I43" s="282"/>
      <c r="J43" s="282"/>
      <c r="K43" s="27"/>
      <c r="M43" s="49" t="s">
        <v>0</v>
      </c>
      <c r="N43" s="50"/>
      <c r="O43" s="288"/>
      <c r="P43" s="288"/>
      <c r="Q43" s="50"/>
      <c r="S43" s="77" t="s">
        <v>0</v>
      </c>
      <c r="T43" s="78"/>
      <c r="U43" s="94"/>
      <c r="V43" s="94"/>
      <c r="W43" s="78"/>
      <c r="Y43" s="103" t="s">
        <v>0</v>
      </c>
      <c r="Z43" s="104"/>
      <c r="AA43" s="112"/>
      <c r="AB43" s="112"/>
      <c r="AC43" s="104"/>
      <c r="AE43" s="129" t="s">
        <v>0</v>
      </c>
      <c r="AF43" s="130"/>
      <c r="AG43" s="138"/>
      <c r="AH43" s="138"/>
      <c r="AI43" s="130"/>
      <c r="AK43" s="157" t="s">
        <v>0</v>
      </c>
      <c r="AL43" s="158"/>
      <c r="AM43" s="166"/>
      <c r="AN43" s="166"/>
      <c r="AO43" s="158"/>
      <c r="AQ43" s="129" t="s">
        <v>0</v>
      </c>
      <c r="AR43" s="130"/>
      <c r="AS43" s="138"/>
      <c r="AT43" s="138"/>
      <c r="AU43" s="130"/>
      <c r="AW43" s="187" t="s">
        <v>0</v>
      </c>
      <c r="AX43" s="188"/>
      <c r="AY43" s="196"/>
      <c r="AZ43" s="196"/>
      <c r="BA43" s="188"/>
      <c r="BC43" s="217" t="s">
        <v>0</v>
      </c>
      <c r="BD43" s="218"/>
      <c r="BE43" s="218"/>
      <c r="BF43" s="218"/>
      <c r="BG43" s="218"/>
      <c r="BI43" s="237" t="s">
        <v>0</v>
      </c>
      <c r="BJ43" s="166"/>
      <c r="BK43" s="166"/>
      <c r="BL43" s="166"/>
      <c r="BM43" s="166"/>
      <c r="BO43" s="254" t="s">
        <v>0</v>
      </c>
      <c r="BP43" s="255"/>
      <c r="BQ43" s="255"/>
      <c r="BR43" s="255"/>
      <c r="BS43" s="255"/>
      <c r="BU43" s="399" t="s">
        <v>0</v>
      </c>
      <c r="BV43" s="400"/>
      <c r="BW43" s="400"/>
      <c r="BX43" s="400"/>
      <c r="BY43" s="400"/>
      <c r="CB43" s="177"/>
    </row>
    <row r="44" spans="1:80" x14ac:dyDescent="0.2">
      <c r="A44" s="62" t="s">
        <v>28</v>
      </c>
      <c r="B44" s="63">
        <v>780282282</v>
      </c>
      <c r="C44" s="63">
        <v>0</v>
      </c>
      <c r="D44" s="63">
        <v>0</v>
      </c>
      <c r="E44" s="63">
        <f>+B44-C44-D44</f>
        <v>780282282</v>
      </c>
      <c r="F44" s="267"/>
      <c r="G44" s="65" t="s">
        <v>28</v>
      </c>
      <c r="H44" s="66">
        <f>+E44</f>
        <v>780282282</v>
      </c>
      <c r="I44" s="66">
        <v>0</v>
      </c>
      <c r="J44" s="66">
        <v>0</v>
      </c>
      <c r="K44" s="66">
        <f>+H44-I44-J44</f>
        <v>780282282</v>
      </c>
      <c r="L44" s="64"/>
      <c r="M44" s="67" t="s">
        <v>28</v>
      </c>
      <c r="N44" s="52">
        <f t="shared" ref="N44:N45" si="188">+K44</f>
        <v>780282282</v>
      </c>
      <c r="O44" s="68">
        <v>0</v>
      </c>
      <c r="P44" s="68">
        <v>0</v>
      </c>
      <c r="Q44" s="52">
        <f t="shared" ref="Q44:Q45" si="189">+N44-O44-P44</f>
        <v>780282282</v>
      </c>
      <c r="R44" s="64"/>
      <c r="S44" s="83" t="s">
        <v>28</v>
      </c>
      <c r="T44" s="84">
        <f t="shared" ref="T44:T45" si="190">+Q44</f>
        <v>780282282</v>
      </c>
      <c r="U44" s="84">
        <v>0</v>
      </c>
      <c r="V44" s="84">
        <v>0</v>
      </c>
      <c r="W44" s="84">
        <f t="shared" ref="W44:W45" si="191">+T44-U44-V44</f>
        <v>780282282</v>
      </c>
      <c r="X44" s="64"/>
      <c r="Y44" s="113" t="s">
        <v>28</v>
      </c>
      <c r="Z44" s="106">
        <f t="shared" ref="Z44:Z45" si="192">+W44</f>
        <v>780282282</v>
      </c>
      <c r="AA44" s="357">
        <v>0</v>
      </c>
      <c r="AB44" s="357">
        <v>0</v>
      </c>
      <c r="AC44" s="106">
        <f t="shared" ref="AC44:AC45" si="193">+Z44-AA44-AB44</f>
        <v>780282282</v>
      </c>
      <c r="AD44" s="64"/>
      <c r="AE44" s="139" t="s">
        <v>28</v>
      </c>
      <c r="AF44" s="133">
        <f t="shared" ref="AF44:AF45" si="194">+AC44</f>
        <v>780282282</v>
      </c>
      <c r="AG44" s="133">
        <v>0</v>
      </c>
      <c r="AH44" s="133">
        <v>128034262</v>
      </c>
      <c r="AI44" s="133">
        <f t="shared" ref="AI44:AI45" si="195">+AF44-AG44-AH44</f>
        <v>652248020</v>
      </c>
      <c r="AJ44" s="64"/>
      <c r="AK44" s="167" t="s">
        <v>28</v>
      </c>
      <c r="AL44" s="160">
        <f t="shared" ref="AL44:AL45" si="196">+AI44</f>
        <v>652248020</v>
      </c>
      <c r="AM44" s="345">
        <v>0</v>
      </c>
      <c r="AN44" s="345">
        <v>0</v>
      </c>
      <c r="AO44" s="160">
        <f t="shared" ref="AO44:AO45" si="197">+AL44-AM44-AN44</f>
        <v>652248020</v>
      </c>
      <c r="AP44" s="64"/>
      <c r="AQ44" s="139" t="s">
        <v>28</v>
      </c>
      <c r="AR44" s="133">
        <f t="shared" ref="AR44:AR45" si="198">+AO44</f>
        <v>652248020</v>
      </c>
      <c r="AS44" s="358">
        <v>0</v>
      </c>
      <c r="AT44" s="358">
        <v>0</v>
      </c>
      <c r="AU44" s="133">
        <f t="shared" ref="AU44:AU45" si="199">+AR44-AS44-AT44</f>
        <v>652248020</v>
      </c>
      <c r="AV44" s="64"/>
      <c r="AW44" s="197" t="s">
        <v>28</v>
      </c>
      <c r="AX44" s="191">
        <f t="shared" ref="AX44:AX45" si="200">+AU44</f>
        <v>652248020</v>
      </c>
      <c r="AY44" s="191">
        <v>0</v>
      </c>
      <c r="AZ44" s="191">
        <v>0</v>
      </c>
      <c r="BA44" s="191">
        <f t="shared" ref="BA44:BA45" si="201">+AX44-AY44-AZ44</f>
        <v>652248020</v>
      </c>
      <c r="BB44" s="64"/>
      <c r="BC44" s="219" t="s">
        <v>28</v>
      </c>
      <c r="BD44" s="220">
        <f t="shared" ref="BD44:BD45" si="202">+BA44</f>
        <v>652248020</v>
      </c>
      <c r="BE44" s="220">
        <v>0</v>
      </c>
      <c r="BF44" s="220">
        <v>0</v>
      </c>
      <c r="BG44" s="220">
        <f t="shared" ref="BG44:BG45" si="203">+BD44-BE44-BF44</f>
        <v>652248020</v>
      </c>
      <c r="BH44" s="64"/>
      <c r="BI44" s="167" t="s">
        <v>28</v>
      </c>
      <c r="BJ44" s="161">
        <f t="shared" ref="BJ44:BJ45" si="204">+BG44</f>
        <v>652248020</v>
      </c>
      <c r="BK44" s="161">
        <v>0</v>
      </c>
      <c r="BL44" s="161">
        <v>0</v>
      </c>
      <c r="BM44" s="161">
        <f t="shared" ref="BM44:BM45" si="205">+BJ44-BK44-BL44</f>
        <v>652248020</v>
      </c>
      <c r="BN44" s="64"/>
      <c r="BO44" s="256" t="s">
        <v>28</v>
      </c>
      <c r="BP44" s="257">
        <f t="shared" ref="BP44:BP45" si="206">+BM44</f>
        <v>652248020</v>
      </c>
      <c r="BQ44" s="257">
        <v>0</v>
      </c>
      <c r="BR44" s="257">
        <v>0</v>
      </c>
      <c r="BS44" s="257">
        <f t="shared" ref="BS44:BS45" si="207">+BP44-BQ44-BR44</f>
        <v>652248020</v>
      </c>
      <c r="BT44" s="64"/>
      <c r="BU44" s="401" t="s">
        <v>28</v>
      </c>
      <c r="BV44" s="402">
        <f>+B44</f>
        <v>780282282</v>
      </c>
      <c r="BW44" s="402">
        <f>+C44+I44+O44+U44+AA44+AG44+AM44+AS44+AY44+BE44+BK44+BQ44</f>
        <v>0</v>
      </c>
      <c r="BX44" s="402">
        <f>+D44+J44+P44+V44+AB44+AH44+AN44+AT44+AZ44+BF44+BL44+BR44</f>
        <v>128034262</v>
      </c>
      <c r="BY44" s="402">
        <f t="shared" ref="BY44:BY45" si="208">+BV44-BW44-BX44</f>
        <v>652248020</v>
      </c>
      <c r="CB44" s="177"/>
    </row>
    <row r="45" spans="1:80" ht="25.5" x14ac:dyDescent="0.2">
      <c r="A45" s="13" t="s">
        <v>29</v>
      </c>
      <c r="B45" s="63">
        <v>628927258</v>
      </c>
      <c r="C45" s="63">
        <v>0</v>
      </c>
      <c r="D45" s="63">
        <v>0</v>
      </c>
      <c r="E45" s="63">
        <f>+B45-C45-D45</f>
        <v>628927258</v>
      </c>
      <c r="F45" s="267"/>
      <c r="G45" s="28" t="s">
        <v>29</v>
      </c>
      <c r="H45" s="29">
        <f>+E45</f>
        <v>628927258</v>
      </c>
      <c r="I45" s="66">
        <v>0</v>
      </c>
      <c r="J45" s="66">
        <v>0</v>
      </c>
      <c r="K45" s="29">
        <f>+H45-I45-J45</f>
        <v>628927258</v>
      </c>
      <c r="M45" s="51" t="s">
        <v>29</v>
      </c>
      <c r="N45" s="52">
        <f t="shared" si="188"/>
        <v>628927258</v>
      </c>
      <c r="O45" s="68">
        <v>0</v>
      </c>
      <c r="P45" s="68">
        <v>0</v>
      </c>
      <c r="Q45" s="52">
        <f t="shared" si="189"/>
        <v>628927258</v>
      </c>
      <c r="S45" s="79" t="s">
        <v>29</v>
      </c>
      <c r="T45" s="84">
        <f t="shared" si="190"/>
        <v>628927258</v>
      </c>
      <c r="U45" s="84">
        <v>0</v>
      </c>
      <c r="V45" s="84">
        <v>0</v>
      </c>
      <c r="W45" s="84">
        <f t="shared" si="191"/>
        <v>628927258</v>
      </c>
      <c r="Y45" s="105" t="s">
        <v>29</v>
      </c>
      <c r="Z45" s="106">
        <f t="shared" si="192"/>
        <v>628927258</v>
      </c>
      <c r="AA45" s="357">
        <v>0</v>
      </c>
      <c r="AB45" s="357">
        <v>0</v>
      </c>
      <c r="AC45" s="106">
        <f t="shared" si="193"/>
        <v>628927258</v>
      </c>
      <c r="AE45" s="131" t="s">
        <v>29</v>
      </c>
      <c r="AF45" s="133">
        <f t="shared" si="194"/>
        <v>628927258</v>
      </c>
      <c r="AG45" s="133">
        <v>0</v>
      </c>
      <c r="AH45" s="133">
        <v>0</v>
      </c>
      <c r="AI45" s="133">
        <f t="shared" si="195"/>
        <v>628927258</v>
      </c>
      <c r="AK45" s="159" t="s">
        <v>29</v>
      </c>
      <c r="AL45" s="160">
        <f t="shared" si="196"/>
        <v>628927258</v>
      </c>
      <c r="AM45" s="345">
        <v>0</v>
      </c>
      <c r="AN45" s="345">
        <v>0</v>
      </c>
      <c r="AO45" s="160">
        <f t="shared" si="197"/>
        <v>628927258</v>
      </c>
      <c r="AQ45" s="131" t="s">
        <v>29</v>
      </c>
      <c r="AR45" s="133">
        <f t="shared" si="198"/>
        <v>628927258</v>
      </c>
      <c r="AS45" s="358">
        <v>0</v>
      </c>
      <c r="AT45" s="358">
        <v>0</v>
      </c>
      <c r="AU45" s="133">
        <f t="shared" si="199"/>
        <v>628927258</v>
      </c>
      <c r="AW45" s="189" t="s">
        <v>29</v>
      </c>
      <c r="AX45" s="191">
        <f t="shared" si="200"/>
        <v>628927258</v>
      </c>
      <c r="AY45" s="191">
        <v>0</v>
      </c>
      <c r="AZ45" s="191">
        <v>0</v>
      </c>
      <c r="BA45" s="191">
        <f t="shared" si="201"/>
        <v>628927258</v>
      </c>
      <c r="BC45" s="219" t="s">
        <v>29</v>
      </c>
      <c r="BD45" s="220">
        <f t="shared" si="202"/>
        <v>628927258</v>
      </c>
      <c r="BE45" s="220">
        <v>0</v>
      </c>
      <c r="BF45" s="220">
        <v>0</v>
      </c>
      <c r="BG45" s="220">
        <f t="shared" si="203"/>
        <v>628927258</v>
      </c>
      <c r="BI45" s="167" t="s">
        <v>29</v>
      </c>
      <c r="BJ45" s="161">
        <f t="shared" si="204"/>
        <v>628927258</v>
      </c>
      <c r="BK45" s="161">
        <v>0</v>
      </c>
      <c r="BL45" s="161">
        <v>0</v>
      </c>
      <c r="BM45" s="161">
        <f t="shared" si="205"/>
        <v>628927258</v>
      </c>
      <c r="BO45" s="256" t="s">
        <v>29</v>
      </c>
      <c r="BP45" s="257">
        <f t="shared" si="206"/>
        <v>628927258</v>
      </c>
      <c r="BQ45" s="257">
        <v>0</v>
      </c>
      <c r="BR45" s="257">
        <v>0</v>
      </c>
      <c r="BS45" s="257">
        <f t="shared" si="207"/>
        <v>628927258</v>
      </c>
      <c r="BU45" s="403" t="s">
        <v>29</v>
      </c>
      <c r="BV45" s="402">
        <f>+B45</f>
        <v>628927258</v>
      </c>
      <c r="BW45" s="402">
        <f>+C45+I45+O45+U45+AA45+AG45+AM45+AS45+AY45+BE45+BK45+BQ45</f>
        <v>0</v>
      </c>
      <c r="BX45" s="402">
        <f>+D45+J45+P45+V45+AB45+AH45+AN45+AT45+AZ45+BF45+BL45+BR45</f>
        <v>0</v>
      </c>
      <c r="BY45" s="402">
        <f t="shared" si="208"/>
        <v>628927258</v>
      </c>
      <c r="CB45" s="177"/>
    </row>
    <row r="46" spans="1:80" x14ac:dyDescent="0.2">
      <c r="A46" s="16"/>
      <c r="B46" s="267"/>
      <c r="C46" s="267"/>
      <c r="D46" s="267"/>
      <c r="E46" s="267"/>
      <c r="F46" s="267"/>
      <c r="G46" s="30"/>
      <c r="H46" s="31"/>
      <c r="I46" s="283"/>
      <c r="J46" s="283"/>
      <c r="K46" s="31"/>
      <c r="M46" s="53"/>
      <c r="N46" s="54"/>
      <c r="O46" s="289"/>
      <c r="P46" s="289"/>
      <c r="Q46" s="54"/>
      <c r="S46" s="81"/>
      <c r="T46" s="82"/>
      <c r="U46" s="92"/>
      <c r="V46" s="92"/>
      <c r="W46" s="82"/>
      <c r="Y46" s="108"/>
      <c r="Z46" s="109"/>
      <c r="AA46" s="110"/>
      <c r="AB46" s="110"/>
      <c r="AC46" s="109"/>
      <c r="AE46" s="134"/>
      <c r="AF46" s="135"/>
      <c r="AG46" s="136"/>
      <c r="AH46" s="136"/>
      <c r="AI46" s="135"/>
      <c r="AK46" s="162"/>
      <c r="AL46" s="163"/>
      <c r="AM46" s="164"/>
      <c r="AN46" s="164"/>
      <c r="AO46" s="163"/>
      <c r="AQ46" s="134"/>
      <c r="AR46" s="135"/>
      <c r="AS46" s="136"/>
      <c r="AT46" s="136"/>
      <c r="AU46" s="135"/>
      <c r="AW46" s="192"/>
      <c r="AX46" s="193"/>
      <c r="AY46" s="194"/>
      <c r="AZ46" s="194"/>
      <c r="BA46" s="193"/>
      <c r="BC46" s="221"/>
      <c r="BD46" s="222"/>
      <c r="BE46" s="222"/>
      <c r="BF46" s="222"/>
      <c r="BG46" s="222"/>
      <c r="BI46" s="238"/>
      <c r="BJ46" s="164"/>
      <c r="BK46" s="164"/>
      <c r="BL46" s="164"/>
      <c r="BM46" s="164"/>
      <c r="BO46" s="258"/>
      <c r="BP46" s="259"/>
      <c r="BQ46" s="259"/>
      <c r="BR46" s="259"/>
      <c r="BS46" s="259"/>
      <c r="BU46" s="403"/>
      <c r="BV46" s="402"/>
      <c r="BW46" s="402"/>
      <c r="BX46" s="402"/>
      <c r="BY46" s="402"/>
      <c r="CB46" s="177"/>
    </row>
    <row r="47" spans="1:80" x14ac:dyDescent="0.2">
      <c r="A47" s="14" t="s">
        <v>5</v>
      </c>
      <c r="B47" s="268">
        <f>SUM(B49:B54)</f>
        <v>387687335</v>
      </c>
      <c r="C47" s="268">
        <f>SUM(C49:C54)</f>
        <v>0</v>
      </c>
      <c r="D47" s="268">
        <f>SUM(D49:D54)</f>
        <v>0</v>
      </c>
      <c r="E47" s="268">
        <f>SUM(E49:E54)</f>
        <v>387687335</v>
      </c>
      <c r="F47" s="362"/>
      <c r="G47" s="24" t="s">
        <v>5</v>
      </c>
      <c r="H47" s="25">
        <f>SUM(H49:H54)</f>
        <v>387687335</v>
      </c>
      <c r="I47" s="281">
        <f>SUM(I49:I54)</f>
        <v>0</v>
      </c>
      <c r="J47" s="281">
        <f>SUM(J49:J54)</f>
        <v>96304</v>
      </c>
      <c r="K47" s="25">
        <f>SUM(K49:K54)</f>
        <v>387591031</v>
      </c>
      <c r="L47" s="17"/>
      <c r="M47" s="47" t="s">
        <v>5</v>
      </c>
      <c r="N47" s="48">
        <f>SUM(N49:N54)</f>
        <v>387591031</v>
      </c>
      <c r="O47" s="287">
        <f>SUM(O49:O54)</f>
        <v>0</v>
      </c>
      <c r="P47" s="287">
        <f>SUM(P49:P54)</f>
        <v>0</v>
      </c>
      <c r="Q47" s="48">
        <f>SUM(Q49:Q54)</f>
        <v>387591031</v>
      </c>
      <c r="R47" s="17"/>
      <c r="S47" s="75" t="s">
        <v>5</v>
      </c>
      <c r="T47" s="76">
        <f>SUM(T49:T54)</f>
        <v>387591031</v>
      </c>
      <c r="U47" s="93">
        <f>SUM(U49:U54)</f>
        <v>0</v>
      </c>
      <c r="V47" s="93">
        <f>SUM(V49:V54)</f>
        <v>33995854</v>
      </c>
      <c r="W47" s="76">
        <f>SUM(W49:W54)</f>
        <v>353595177</v>
      </c>
      <c r="X47" s="17"/>
      <c r="Y47" s="101" t="s">
        <v>5</v>
      </c>
      <c r="Z47" s="102">
        <f>SUM(Z49:Z54)</f>
        <v>353595177</v>
      </c>
      <c r="AA47" s="111">
        <f>SUM(AA49:AA54)</f>
        <v>0</v>
      </c>
      <c r="AB47" s="111">
        <f>SUM(AB49:AB54)</f>
        <v>129010707</v>
      </c>
      <c r="AC47" s="102">
        <f>SUM(AC49:AC54)</f>
        <v>224584470</v>
      </c>
      <c r="AD47" s="17"/>
      <c r="AE47" s="127" t="s">
        <v>5</v>
      </c>
      <c r="AF47" s="128">
        <v>13578478483</v>
      </c>
      <c r="AG47" s="137">
        <v>0</v>
      </c>
      <c r="AH47" s="137">
        <v>0</v>
      </c>
      <c r="AI47" s="128">
        <v>13578478483</v>
      </c>
      <c r="AJ47" s="17"/>
      <c r="AK47" s="155" t="s">
        <v>5</v>
      </c>
      <c r="AL47" s="156">
        <v>13578478483</v>
      </c>
      <c r="AM47" s="165">
        <v>0</v>
      </c>
      <c r="AN47" s="165">
        <v>0</v>
      </c>
      <c r="AO47" s="156">
        <v>13578478483</v>
      </c>
      <c r="AP47" s="17"/>
      <c r="AQ47" s="127" t="s">
        <v>5</v>
      </c>
      <c r="AR47" s="128">
        <f>SUM(AR49:AR54)</f>
        <v>224584470</v>
      </c>
      <c r="AS47" s="137">
        <f>SUM(AS49:AS54)</f>
        <v>0</v>
      </c>
      <c r="AT47" s="137">
        <f>SUM(AT49:AT54)</f>
        <v>0</v>
      </c>
      <c r="AU47" s="128">
        <f>SUM(AU49:AU54)</f>
        <v>224584470</v>
      </c>
      <c r="AV47" s="17"/>
      <c r="AW47" s="185" t="s">
        <v>5</v>
      </c>
      <c r="AX47" s="186">
        <f>SUM(AX49:AX54)</f>
        <v>224584470</v>
      </c>
      <c r="AY47" s="195">
        <f>SUM(AY49:AY54)</f>
        <v>0</v>
      </c>
      <c r="AZ47" s="195">
        <f>SUM(AZ49:AZ54)</f>
        <v>0</v>
      </c>
      <c r="BA47" s="186">
        <f>SUM(BA49:BA54)</f>
        <v>224584470</v>
      </c>
      <c r="BB47" s="17"/>
      <c r="BC47" s="215" t="s">
        <v>5</v>
      </c>
      <c r="BD47" s="216">
        <f>SUM(BD49:BD54)</f>
        <v>224584470</v>
      </c>
      <c r="BE47" s="216">
        <f>SUM(BE49:BE54)</f>
        <v>0</v>
      </c>
      <c r="BF47" s="216">
        <f>SUM(BF49:BF54)</f>
        <v>0</v>
      </c>
      <c r="BG47" s="216">
        <f>SUM(BG49:BG54)</f>
        <v>224584470</v>
      </c>
      <c r="BH47" s="17"/>
      <c r="BI47" s="236" t="s">
        <v>5</v>
      </c>
      <c r="BJ47" s="165">
        <f>SUM(BJ49:BJ54)</f>
        <v>224584470</v>
      </c>
      <c r="BK47" s="165">
        <f>SUM(BK49:BK54)</f>
        <v>0</v>
      </c>
      <c r="BL47" s="165">
        <f>SUM(BL49:BL54)</f>
        <v>0</v>
      </c>
      <c r="BM47" s="165">
        <f>SUM(BM49:BM54)</f>
        <v>224584470</v>
      </c>
      <c r="BN47" s="17"/>
      <c r="BO47" s="252" t="s">
        <v>5</v>
      </c>
      <c r="BP47" s="253">
        <f>SUM(BP49:BP54)</f>
        <v>224584470</v>
      </c>
      <c r="BQ47" s="253">
        <f>SUM(BQ49:BQ54)</f>
        <v>0</v>
      </c>
      <c r="BR47" s="253">
        <f>SUM(BR49:BR54)</f>
        <v>0</v>
      </c>
      <c r="BS47" s="253">
        <f>SUM(BS49:BS54)</f>
        <v>224584470</v>
      </c>
      <c r="BT47" s="17"/>
      <c r="BU47" s="24" t="s">
        <v>5</v>
      </c>
      <c r="BV47" s="25">
        <f>SUM(BV49:BV54)</f>
        <v>387687335</v>
      </c>
      <c r="BW47" s="25">
        <f>SUM(BW49:BW54)</f>
        <v>0</v>
      </c>
      <c r="BX47" s="25">
        <f>SUM(BX49:BX54)</f>
        <v>163102865</v>
      </c>
      <c r="BY47" s="25">
        <f>SUM(BY49:BY54)</f>
        <v>224584470</v>
      </c>
      <c r="CB47" s="177"/>
    </row>
    <row r="48" spans="1:80" x14ac:dyDescent="0.2">
      <c r="A48" s="11" t="s">
        <v>0</v>
      </c>
      <c r="B48" s="269"/>
      <c r="C48" s="269"/>
      <c r="D48" s="269"/>
      <c r="E48" s="269"/>
      <c r="F48" s="363"/>
      <c r="G48" s="26" t="s">
        <v>0</v>
      </c>
      <c r="H48" s="27"/>
      <c r="I48" s="282"/>
      <c r="J48" s="282"/>
      <c r="K48" s="27"/>
      <c r="M48" s="49" t="s">
        <v>0</v>
      </c>
      <c r="N48" s="50"/>
      <c r="O48" s="288"/>
      <c r="P48" s="288"/>
      <c r="Q48" s="50"/>
      <c r="S48" s="77" t="s">
        <v>0</v>
      </c>
      <c r="T48" s="78"/>
      <c r="U48" s="94"/>
      <c r="V48" s="94"/>
      <c r="W48" s="78"/>
      <c r="Y48" s="103" t="s">
        <v>0</v>
      </c>
      <c r="Z48" s="104"/>
      <c r="AA48" s="112"/>
      <c r="AB48" s="112"/>
      <c r="AC48" s="104"/>
      <c r="AE48" s="129" t="s">
        <v>0</v>
      </c>
      <c r="AF48" s="130"/>
      <c r="AG48" s="138"/>
      <c r="AH48" s="138"/>
      <c r="AI48" s="130"/>
      <c r="AK48" s="157" t="s">
        <v>0</v>
      </c>
      <c r="AL48" s="158"/>
      <c r="AM48" s="166"/>
      <c r="AN48" s="166"/>
      <c r="AO48" s="158"/>
      <c r="AQ48" s="129" t="s">
        <v>0</v>
      </c>
      <c r="AR48" s="130"/>
      <c r="AS48" s="138"/>
      <c r="AT48" s="138"/>
      <c r="AU48" s="130"/>
      <c r="AW48" s="187" t="s">
        <v>0</v>
      </c>
      <c r="AX48" s="188"/>
      <c r="AY48" s="196"/>
      <c r="AZ48" s="196"/>
      <c r="BA48" s="188"/>
      <c r="BC48" s="217" t="s">
        <v>0</v>
      </c>
      <c r="BD48" s="218"/>
      <c r="BE48" s="218"/>
      <c r="BF48" s="218"/>
      <c r="BG48" s="218"/>
      <c r="BI48" s="237" t="s">
        <v>0</v>
      </c>
      <c r="BJ48" s="166"/>
      <c r="BK48" s="166"/>
      <c r="BL48" s="166"/>
      <c r="BM48" s="166"/>
      <c r="BO48" s="254" t="s">
        <v>0</v>
      </c>
      <c r="BP48" s="255"/>
      <c r="BQ48" s="255"/>
      <c r="BR48" s="255"/>
      <c r="BS48" s="255"/>
      <c r="BU48" s="399" t="s">
        <v>0</v>
      </c>
      <c r="BV48" s="400"/>
      <c r="BW48" s="400"/>
      <c r="BX48" s="400"/>
      <c r="BY48" s="400"/>
      <c r="CB48" s="177"/>
    </row>
    <row r="49" spans="1:80" ht="51" x14ac:dyDescent="0.2">
      <c r="A49" s="13" t="s">
        <v>44</v>
      </c>
      <c r="B49" s="63">
        <v>120451923</v>
      </c>
      <c r="C49" s="63">
        <v>0</v>
      </c>
      <c r="D49" s="63">
        <v>0</v>
      </c>
      <c r="E49" s="63">
        <f t="shared" ref="E49:E54" si="209">+B49-C49-D49</f>
        <v>120451923</v>
      </c>
      <c r="F49" s="267"/>
      <c r="G49" s="28" t="s">
        <v>44</v>
      </c>
      <c r="H49" s="29">
        <f t="shared" ref="H49:H54" si="210">+E49</f>
        <v>120451923</v>
      </c>
      <c r="I49" s="66">
        <v>0</v>
      </c>
      <c r="J49" s="66">
        <v>0</v>
      </c>
      <c r="K49" s="29">
        <f t="shared" ref="K49:K54" si="211">+H49-I49-J49</f>
        <v>120451923</v>
      </c>
      <c r="M49" s="51" t="s">
        <v>44</v>
      </c>
      <c r="N49" s="68">
        <f t="shared" ref="N49:N54" si="212">+K49</f>
        <v>120451923</v>
      </c>
      <c r="O49" s="68">
        <v>0</v>
      </c>
      <c r="P49" s="68">
        <v>0</v>
      </c>
      <c r="Q49" s="68">
        <f t="shared" ref="Q49:Q54" si="213">+N49-O49-P49</f>
        <v>120451923</v>
      </c>
      <c r="S49" s="79" t="s">
        <v>44</v>
      </c>
      <c r="T49" s="84">
        <f t="shared" ref="T49:T54" si="214">+Q49</f>
        <v>120451923</v>
      </c>
      <c r="U49" s="84">
        <v>0</v>
      </c>
      <c r="V49" s="84">
        <v>0</v>
      </c>
      <c r="W49" s="84">
        <f t="shared" ref="W49:W54" si="215">+T49-U49-V49</f>
        <v>120451923</v>
      </c>
      <c r="Y49" s="105" t="s">
        <v>44</v>
      </c>
      <c r="Z49" s="106">
        <f t="shared" ref="Z49:Z54" si="216">+W49</f>
        <v>120451923</v>
      </c>
      <c r="AA49" s="357">
        <v>0</v>
      </c>
      <c r="AB49" s="357">
        <v>120451923</v>
      </c>
      <c r="AC49" s="106">
        <f t="shared" ref="AC49:AC54" si="217">+Z49-AA49-AB49</f>
        <v>0</v>
      </c>
      <c r="AE49" s="131" t="s">
        <v>44</v>
      </c>
      <c r="AF49" s="132">
        <f t="shared" ref="AF49" si="218">+AC49</f>
        <v>0</v>
      </c>
      <c r="AG49" s="133">
        <v>0</v>
      </c>
      <c r="AH49" s="133">
        <v>0</v>
      </c>
      <c r="AI49" s="132">
        <f t="shared" ref="AI49" si="219">+AF49-AG49-AH49</f>
        <v>0</v>
      </c>
      <c r="AK49" s="159" t="s">
        <v>44</v>
      </c>
      <c r="AL49" s="160">
        <f t="shared" ref="AL49:AL54" si="220">+AI49</f>
        <v>0</v>
      </c>
      <c r="AM49" s="345">
        <v>0</v>
      </c>
      <c r="AN49" s="345">
        <v>0</v>
      </c>
      <c r="AO49" s="160">
        <f t="shared" ref="AO49:AO54" si="221">+AL49-AM49-AN49</f>
        <v>0</v>
      </c>
      <c r="AQ49" s="131" t="s">
        <v>44</v>
      </c>
      <c r="AR49" s="133">
        <f t="shared" ref="AR49:AR54" si="222">+AO49</f>
        <v>0</v>
      </c>
      <c r="AS49" s="358">
        <v>0</v>
      </c>
      <c r="AT49" s="358">
        <v>0</v>
      </c>
      <c r="AU49" s="133">
        <f t="shared" ref="AU49:AU54" si="223">+AR49-AS49-AT49</f>
        <v>0</v>
      </c>
      <c r="AW49" s="189" t="s">
        <v>44</v>
      </c>
      <c r="AX49" s="191">
        <f t="shared" ref="AX49:AX54" si="224">+AU49</f>
        <v>0</v>
      </c>
      <c r="AY49" s="191">
        <v>0</v>
      </c>
      <c r="AZ49" s="191">
        <v>0</v>
      </c>
      <c r="BA49" s="191">
        <f t="shared" ref="BA49:BA54" si="225">+AX49-AY49-AZ49</f>
        <v>0</v>
      </c>
      <c r="BC49" s="219" t="s">
        <v>44</v>
      </c>
      <c r="BD49" s="220">
        <f t="shared" ref="BD49:BD54" si="226">+BA49</f>
        <v>0</v>
      </c>
      <c r="BE49" s="220">
        <v>0</v>
      </c>
      <c r="BF49" s="220">
        <v>0</v>
      </c>
      <c r="BG49" s="220">
        <f t="shared" ref="BG49:BG54" si="227">+BD49-BE49-BF49</f>
        <v>0</v>
      </c>
      <c r="BI49" s="167" t="s">
        <v>44</v>
      </c>
      <c r="BJ49" s="161">
        <f t="shared" ref="BJ49:BJ54" si="228">+BG49</f>
        <v>0</v>
      </c>
      <c r="BK49" s="161">
        <v>0</v>
      </c>
      <c r="BL49" s="161">
        <v>0</v>
      </c>
      <c r="BM49" s="161">
        <f t="shared" ref="BM49:BM54" si="229">+BJ49-BK49-BL49</f>
        <v>0</v>
      </c>
      <c r="BO49" s="256" t="s">
        <v>44</v>
      </c>
      <c r="BP49" s="257">
        <f t="shared" ref="BP49:BP54" si="230">+BM49</f>
        <v>0</v>
      </c>
      <c r="BQ49" s="257">
        <v>0</v>
      </c>
      <c r="BR49" s="257">
        <v>0</v>
      </c>
      <c r="BS49" s="257">
        <f t="shared" ref="BS49:BS54" si="231">+BP49-BQ49-BR49</f>
        <v>0</v>
      </c>
      <c r="BU49" s="403" t="s">
        <v>44</v>
      </c>
      <c r="BV49" s="402">
        <f t="shared" ref="BV49:BV54" si="232">+B49</f>
        <v>120451923</v>
      </c>
      <c r="BW49" s="402">
        <f t="shared" ref="BW49:BX54" si="233">+C49+I49+O49+U49+AA49+AG49+AM49+AS49+AY49+BE49+BK49+BQ49</f>
        <v>0</v>
      </c>
      <c r="BX49" s="402">
        <f t="shared" si="233"/>
        <v>120451923</v>
      </c>
      <c r="BY49" s="402">
        <f t="shared" ref="BY49:BY54" si="234">+BV49-BW49-BX49</f>
        <v>0</v>
      </c>
      <c r="CB49" s="177"/>
    </row>
    <row r="50" spans="1:80" ht="76.5" x14ac:dyDescent="0.2">
      <c r="A50" s="13" t="s">
        <v>45</v>
      </c>
      <c r="B50" s="63">
        <v>36508995</v>
      </c>
      <c r="C50" s="63">
        <v>0</v>
      </c>
      <c r="D50" s="63">
        <v>0</v>
      </c>
      <c r="E50" s="63">
        <f t="shared" si="209"/>
        <v>36508995</v>
      </c>
      <c r="F50" s="267"/>
      <c r="G50" s="28" t="s">
        <v>45</v>
      </c>
      <c r="H50" s="29">
        <f t="shared" si="210"/>
        <v>36508995</v>
      </c>
      <c r="I50" s="66">
        <v>0</v>
      </c>
      <c r="J50" s="66">
        <v>0</v>
      </c>
      <c r="K50" s="29">
        <f t="shared" si="211"/>
        <v>36508995</v>
      </c>
      <c r="M50" s="51" t="s">
        <v>45</v>
      </c>
      <c r="N50" s="68">
        <f t="shared" si="212"/>
        <v>36508995</v>
      </c>
      <c r="O50" s="68">
        <v>0</v>
      </c>
      <c r="P50" s="68">
        <v>0</v>
      </c>
      <c r="Q50" s="68">
        <f t="shared" si="213"/>
        <v>36508995</v>
      </c>
      <c r="S50" s="79" t="s">
        <v>45</v>
      </c>
      <c r="T50" s="84">
        <f t="shared" si="214"/>
        <v>36508995</v>
      </c>
      <c r="U50" s="84">
        <v>0</v>
      </c>
      <c r="V50" s="84">
        <v>31966365</v>
      </c>
      <c r="W50" s="84">
        <f t="shared" si="215"/>
        <v>4542630</v>
      </c>
      <c r="Y50" s="105" t="s">
        <v>45</v>
      </c>
      <c r="Z50" s="106">
        <f t="shared" si="216"/>
        <v>4542630</v>
      </c>
      <c r="AA50" s="357">
        <v>0</v>
      </c>
      <c r="AB50" s="357">
        <v>0</v>
      </c>
      <c r="AC50" s="106">
        <f t="shared" si="217"/>
        <v>4542630</v>
      </c>
      <c r="AE50" s="131" t="s">
        <v>45</v>
      </c>
      <c r="AF50" s="132">
        <f t="shared" ref="AF50:AF54" si="235">+AC50</f>
        <v>4542630</v>
      </c>
      <c r="AG50" s="133">
        <v>0</v>
      </c>
      <c r="AH50" s="133">
        <v>0</v>
      </c>
      <c r="AI50" s="132">
        <f t="shared" ref="AI50:AI54" si="236">+AF50-AG50-AH50</f>
        <v>4542630</v>
      </c>
      <c r="AK50" s="159" t="s">
        <v>45</v>
      </c>
      <c r="AL50" s="160">
        <f t="shared" si="220"/>
        <v>4542630</v>
      </c>
      <c r="AM50" s="345">
        <v>0</v>
      </c>
      <c r="AN50" s="345">
        <v>0</v>
      </c>
      <c r="AO50" s="160">
        <f t="shared" si="221"/>
        <v>4542630</v>
      </c>
      <c r="AQ50" s="131" t="s">
        <v>45</v>
      </c>
      <c r="AR50" s="133">
        <f t="shared" si="222"/>
        <v>4542630</v>
      </c>
      <c r="AS50" s="358">
        <v>0</v>
      </c>
      <c r="AT50" s="358">
        <v>0</v>
      </c>
      <c r="AU50" s="133">
        <f t="shared" si="223"/>
        <v>4542630</v>
      </c>
      <c r="AW50" s="189" t="s">
        <v>45</v>
      </c>
      <c r="AX50" s="191">
        <f t="shared" si="224"/>
        <v>4542630</v>
      </c>
      <c r="AY50" s="191">
        <v>0</v>
      </c>
      <c r="AZ50" s="191">
        <v>0</v>
      </c>
      <c r="BA50" s="191">
        <f t="shared" si="225"/>
        <v>4542630</v>
      </c>
      <c r="BC50" s="219" t="s">
        <v>45</v>
      </c>
      <c r="BD50" s="220">
        <f t="shared" si="226"/>
        <v>4542630</v>
      </c>
      <c r="BE50" s="220">
        <v>0</v>
      </c>
      <c r="BF50" s="220">
        <v>0</v>
      </c>
      <c r="BG50" s="220">
        <f t="shared" si="227"/>
        <v>4542630</v>
      </c>
      <c r="BI50" s="167" t="s">
        <v>45</v>
      </c>
      <c r="BJ50" s="161">
        <f t="shared" si="228"/>
        <v>4542630</v>
      </c>
      <c r="BK50" s="161">
        <v>0</v>
      </c>
      <c r="BL50" s="161">
        <v>0</v>
      </c>
      <c r="BM50" s="161">
        <f t="shared" si="229"/>
        <v>4542630</v>
      </c>
      <c r="BO50" s="256" t="s">
        <v>45</v>
      </c>
      <c r="BP50" s="257">
        <f t="shared" si="230"/>
        <v>4542630</v>
      </c>
      <c r="BQ50" s="257">
        <v>0</v>
      </c>
      <c r="BR50" s="257">
        <v>0</v>
      </c>
      <c r="BS50" s="257">
        <f t="shared" si="231"/>
        <v>4542630</v>
      </c>
      <c r="BU50" s="403" t="s">
        <v>45</v>
      </c>
      <c r="BV50" s="402">
        <f t="shared" si="232"/>
        <v>36508995</v>
      </c>
      <c r="BW50" s="402">
        <f t="shared" si="233"/>
        <v>0</v>
      </c>
      <c r="BX50" s="402">
        <f t="shared" si="233"/>
        <v>31966365</v>
      </c>
      <c r="BY50" s="402">
        <f t="shared" si="234"/>
        <v>4542630</v>
      </c>
      <c r="CB50" s="177"/>
    </row>
    <row r="51" spans="1:80" ht="63.75" x14ac:dyDescent="0.2">
      <c r="A51" s="13" t="s">
        <v>42</v>
      </c>
      <c r="B51" s="63">
        <v>1820700</v>
      </c>
      <c r="C51" s="63">
        <v>0</v>
      </c>
      <c r="D51" s="63">
        <v>0</v>
      </c>
      <c r="E51" s="63">
        <f t="shared" si="209"/>
        <v>1820700</v>
      </c>
      <c r="F51" s="267"/>
      <c r="G51" s="28" t="s">
        <v>42</v>
      </c>
      <c r="H51" s="29">
        <f t="shared" si="210"/>
        <v>1820700</v>
      </c>
      <c r="I51" s="66">
        <v>0</v>
      </c>
      <c r="J51" s="66">
        <v>0</v>
      </c>
      <c r="K51" s="29">
        <f t="shared" si="211"/>
        <v>1820700</v>
      </c>
      <c r="M51" s="51" t="s">
        <v>42</v>
      </c>
      <c r="N51" s="68">
        <f t="shared" si="212"/>
        <v>1820700</v>
      </c>
      <c r="O51" s="68">
        <v>0</v>
      </c>
      <c r="P51" s="68">
        <v>0</v>
      </c>
      <c r="Q51" s="68">
        <f t="shared" si="213"/>
        <v>1820700</v>
      </c>
      <c r="S51" s="79" t="s">
        <v>42</v>
      </c>
      <c r="T51" s="84">
        <f t="shared" si="214"/>
        <v>1820700</v>
      </c>
      <c r="U51" s="84">
        <v>0</v>
      </c>
      <c r="V51" s="84">
        <v>0</v>
      </c>
      <c r="W51" s="84">
        <f t="shared" si="215"/>
        <v>1820700</v>
      </c>
      <c r="Y51" s="105" t="s">
        <v>42</v>
      </c>
      <c r="Z51" s="106">
        <f t="shared" si="216"/>
        <v>1820700</v>
      </c>
      <c r="AA51" s="357">
        <v>0</v>
      </c>
      <c r="AB51" s="357">
        <v>0</v>
      </c>
      <c r="AC51" s="106">
        <f t="shared" si="217"/>
        <v>1820700</v>
      </c>
      <c r="AE51" s="131" t="s">
        <v>42</v>
      </c>
      <c r="AF51" s="132">
        <f t="shared" si="235"/>
        <v>1820700</v>
      </c>
      <c r="AG51" s="133">
        <v>0</v>
      </c>
      <c r="AH51" s="133">
        <v>0</v>
      </c>
      <c r="AI51" s="132">
        <f t="shared" si="236"/>
        <v>1820700</v>
      </c>
      <c r="AK51" s="159" t="s">
        <v>42</v>
      </c>
      <c r="AL51" s="160">
        <f t="shared" si="220"/>
        <v>1820700</v>
      </c>
      <c r="AM51" s="345">
        <v>0</v>
      </c>
      <c r="AN51" s="345">
        <v>0</v>
      </c>
      <c r="AO51" s="160">
        <f t="shared" si="221"/>
        <v>1820700</v>
      </c>
      <c r="AQ51" s="131" t="s">
        <v>42</v>
      </c>
      <c r="AR51" s="133">
        <f t="shared" si="222"/>
        <v>1820700</v>
      </c>
      <c r="AS51" s="358">
        <v>0</v>
      </c>
      <c r="AT51" s="358">
        <v>0</v>
      </c>
      <c r="AU51" s="133">
        <f t="shared" si="223"/>
        <v>1820700</v>
      </c>
      <c r="AW51" s="189" t="s">
        <v>42</v>
      </c>
      <c r="AX51" s="191">
        <f t="shared" si="224"/>
        <v>1820700</v>
      </c>
      <c r="AY51" s="191">
        <v>0</v>
      </c>
      <c r="AZ51" s="191">
        <v>0</v>
      </c>
      <c r="BA51" s="191">
        <f t="shared" si="225"/>
        <v>1820700</v>
      </c>
      <c r="BC51" s="219" t="s">
        <v>42</v>
      </c>
      <c r="BD51" s="220">
        <f t="shared" si="226"/>
        <v>1820700</v>
      </c>
      <c r="BE51" s="220">
        <v>0</v>
      </c>
      <c r="BF51" s="220">
        <v>0</v>
      </c>
      <c r="BG51" s="220">
        <f t="shared" si="227"/>
        <v>1820700</v>
      </c>
      <c r="BI51" s="167" t="s">
        <v>42</v>
      </c>
      <c r="BJ51" s="161">
        <f t="shared" si="228"/>
        <v>1820700</v>
      </c>
      <c r="BK51" s="161">
        <v>0</v>
      </c>
      <c r="BL51" s="161">
        <v>0</v>
      </c>
      <c r="BM51" s="161">
        <f t="shared" si="229"/>
        <v>1820700</v>
      </c>
      <c r="BO51" s="256" t="s">
        <v>42</v>
      </c>
      <c r="BP51" s="257">
        <f t="shared" si="230"/>
        <v>1820700</v>
      </c>
      <c r="BQ51" s="257">
        <v>0</v>
      </c>
      <c r="BR51" s="257">
        <v>0</v>
      </c>
      <c r="BS51" s="257">
        <f t="shared" si="231"/>
        <v>1820700</v>
      </c>
      <c r="BU51" s="403" t="s">
        <v>42</v>
      </c>
      <c r="BV51" s="402">
        <f t="shared" si="232"/>
        <v>1820700</v>
      </c>
      <c r="BW51" s="402">
        <f t="shared" si="233"/>
        <v>0</v>
      </c>
      <c r="BX51" s="402">
        <f t="shared" si="233"/>
        <v>0</v>
      </c>
      <c r="BY51" s="402">
        <f t="shared" si="234"/>
        <v>1820700</v>
      </c>
      <c r="CB51" s="177"/>
    </row>
    <row r="52" spans="1:80" ht="38.25" x14ac:dyDescent="0.2">
      <c r="A52" s="13" t="s">
        <v>26</v>
      </c>
      <c r="B52" s="63">
        <v>9242784</v>
      </c>
      <c r="C52" s="63">
        <v>0</v>
      </c>
      <c r="D52" s="63">
        <v>0</v>
      </c>
      <c r="E52" s="63">
        <f t="shared" si="209"/>
        <v>9242784</v>
      </c>
      <c r="F52" s="267"/>
      <c r="G52" s="28" t="s">
        <v>26</v>
      </c>
      <c r="H52" s="29">
        <f t="shared" si="210"/>
        <v>9242784</v>
      </c>
      <c r="I52" s="66">
        <v>0</v>
      </c>
      <c r="J52" s="66">
        <v>0</v>
      </c>
      <c r="K52" s="29">
        <f t="shared" si="211"/>
        <v>9242784</v>
      </c>
      <c r="M52" s="51" t="s">
        <v>26</v>
      </c>
      <c r="N52" s="68">
        <f t="shared" si="212"/>
        <v>9242784</v>
      </c>
      <c r="O52" s="68">
        <v>0</v>
      </c>
      <c r="P52" s="68">
        <v>0</v>
      </c>
      <c r="Q52" s="68">
        <f t="shared" si="213"/>
        <v>9242784</v>
      </c>
      <c r="S52" s="79" t="s">
        <v>26</v>
      </c>
      <c r="T52" s="84">
        <f t="shared" si="214"/>
        <v>9242784</v>
      </c>
      <c r="U52" s="84">
        <v>0</v>
      </c>
      <c r="V52" s="84">
        <v>0</v>
      </c>
      <c r="W52" s="84">
        <f t="shared" si="215"/>
        <v>9242784</v>
      </c>
      <c r="Y52" s="105" t="s">
        <v>26</v>
      </c>
      <c r="Z52" s="106">
        <f t="shared" si="216"/>
        <v>9242784</v>
      </c>
      <c r="AA52" s="357">
        <v>0</v>
      </c>
      <c r="AB52" s="357">
        <v>8558784</v>
      </c>
      <c r="AC52" s="106">
        <f t="shared" si="217"/>
        <v>684000</v>
      </c>
      <c r="AE52" s="131" t="s">
        <v>26</v>
      </c>
      <c r="AF52" s="132">
        <f t="shared" si="235"/>
        <v>684000</v>
      </c>
      <c r="AG52" s="133">
        <v>0</v>
      </c>
      <c r="AH52" s="133">
        <v>0</v>
      </c>
      <c r="AI52" s="132">
        <f t="shared" si="236"/>
        <v>684000</v>
      </c>
      <c r="AK52" s="159" t="s">
        <v>26</v>
      </c>
      <c r="AL52" s="160">
        <f t="shared" si="220"/>
        <v>684000</v>
      </c>
      <c r="AM52" s="345">
        <v>0</v>
      </c>
      <c r="AN52" s="345">
        <v>0</v>
      </c>
      <c r="AO52" s="160">
        <f t="shared" si="221"/>
        <v>684000</v>
      </c>
      <c r="AQ52" s="131" t="s">
        <v>26</v>
      </c>
      <c r="AR52" s="133">
        <f t="shared" si="222"/>
        <v>684000</v>
      </c>
      <c r="AS52" s="358">
        <v>0</v>
      </c>
      <c r="AT52" s="358">
        <v>0</v>
      </c>
      <c r="AU52" s="133">
        <f t="shared" si="223"/>
        <v>684000</v>
      </c>
      <c r="AW52" s="189" t="s">
        <v>26</v>
      </c>
      <c r="AX52" s="191">
        <f t="shared" si="224"/>
        <v>684000</v>
      </c>
      <c r="AY52" s="191">
        <v>0</v>
      </c>
      <c r="AZ52" s="191">
        <v>0</v>
      </c>
      <c r="BA52" s="191">
        <f t="shared" si="225"/>
        <v>684000</v>
      </c>
      <c r="BC52" s="219" t="s">
        <v>26</v>
      </c>
      <c r="BD52" s="220">
        <f t="shared" si="226"/>
        <v>684000</v>
      </c>
      <c r="BE52" s="220">
        <v>0</v>
      </c>
      <c r="BF52" s="220">
        <v>0</v>
      </c>
      <c r="BG52" s="220">
        <f t="shared" si="227"/>
        <v>684000</v>
      </c>
      <c r="BI52" s="167" t="s">
        <v>26</v>
      </c>
      <c r="BJ52" s="161">
        <f t="shared" si="228"/>
        <v>684000</v>
      </c>
      <c r="BK52" s="161">
        <v>0</v>
      </c>
      <c r="BL52" s="161">
        <v>0</v>
      </c>
      <c r="BM52" s="161">
        <f t="shared" si="229"/>
        <v>684000</v>
      </c>
      <c r="BO52" s="256" t="s">
        <v>26</v>
      </c>
      <c r="BP52" s="257">
        <f t="shared" si="230"/>
        <v>684000</v>
      </c>
      <c r="BQ52" s="257">
        <v>0</v>
      </c>
      <c r="BR52" s="257">
        <v>0</v>
      </c>
      <c r="BS52" s="257">
        <f t="shared" si="231"/>
        <v>684000</v>
      </c>
      <c r="BU52" s="403" t="s">
        <v>26</v>
      </c>
      <c r="BV52" s="402">
        <f t="shared" si="232"/>
        <v>9242784</v>
      </c>
      <c r="BW52" s="402">
        <f t="shared" si="233"/>
        <v>0</v>
      </c>
      <c r="BX52" s="402">
        <f t="shared" si="233"/>
        <v>8558784</v>
      </c>
      <c r="BY52" s="402">
        <f t="shared" si="234"/>
        <v>684000</v>
      </c>
      <c r="CB52" s="177"/>
    </row>
    <row r="53" spans="1:80" ht="38.25" x14ac:dyDescent="0.2">
      <c r="A53" s="13" t="s">
        <v>43</v>
      </c>
      <c r="B53" s="63">
        <v>58842525</v>
      </c>
      <c r="C53" s="63">
        <v>0</v>
      </c>
      <c r="D53" s="63">
        <v>0</v>
      </c>
      <c r="E53" s="63">
        <f t="shared" si="209"/>
        <v>58842525</v>
      </c>
      <c r="F53" s="267"/>
      <c r="G53" s="28" t="s">
        <v>43</v>
      </c>
      <c r="H53" s="29">
        <f t="shared" si="210"/>
        <v>58842525</v>
      </c>
      <c r="I53" s="66">
        <v>0</v>
      </c>
      <c r="J53" s="66">
        <v>0</v>
      </c>
      <c r="K53" s="29">
        <f t="shared" si="211"/>
        <v>58842525</v>
      </c>
      <c r="M53" s="51" t="s">
        <v>43</v>
      </c>
      <c r="N53" s="68">
        <f t="shared" si="212"/>
        <v>58842525</v>
      </c>
      <c r="O53" s="68">
        <v>0</v>
      </c>
      <c r="P53" s="68">
        <v>0</v>
      </c>
      <c r="Q53" s="68">
        <f t="shared" si="213"/>
        <v>58842525</v>
      </c>
      <c r="S53" s="79" t="s">
        <v>43</v>
      </c>
      <c r="T53" s="84">
        <f t="shared" si="214"/>
        <v>58842525</v>
      </c>
      <c r="U53" s="84">
        <v>0</v>
      </c>
      <c r="V53" s="84">
        <v>0</v>
      </c>
      <c r="W53" s="84">
        <f t="shared" si="215"/>
        <v>58842525</v>
      </c>
      <c r="Y53" s="105" t="s">
        <v>43</v>
      </c>
      <c r="Z53" s="106">
        <f t="shared" si="216"/>
        <v>58842525</v>
      </c>
      <c r="AA53" s="357">
        <v>0</v>
      </c>
      <c r="AB53" s="357">
        <v>0</v>
      </c>
      <c r="AC53" s="106">
        <f t="shared" si="217"/>
        <v>58842525</v>
      </c>
      <c r="AE53" s="131" t="s">
        <v>43</v>
      </c>
      <c r="AF53" s="132">
        <f t="shared" si="235"/>
        <v>58842525</v>
      </c>
      <c r="AG53" s="133">
        <v>0</v>
      </c>
      <c r="AH53" s="133">
        <v>0</v>
      </c>
      <c r="AI53" s="132">
        <f t="shared" si="236"/>
        <v>58842525</v>
      </c>
      <c r="AK53" s="159" t="s">
        <v>43</v>
      </c>
      <c r="AL53" s="160">
        <f t="shared" si="220"/>
        <v>58842525</v>
      </c>
      <c r="AM53" s="345">
        <v>0</v>
      </c>
      <c r="AN53" s="345">
        <v>0</v>
      </c>
      <c r="AO53" s="160">
        <f t="shared" si="221"/>
        <v>58842525</v>
      </c>
      <c r="AQ53" s="131" t="s">
        <v>43</v>
      </c>
      <c r="AR53" s="133">
        <f t="shared" si="222"/>
        <v>58842525</v>
      </c>
      <c r="AS53" s="358">
        <v>0</v>
      </c>
      <c r="AT53" s="358">
        <v>0</v>
      </c>
      <c r="AU53" s="133">
        <f t="shared" si="223"/>
        <v>58842525</v>
      </c>
      <c r="AW53" s="189" t="s">
        <v>43</v>
      </c>
      <c r="AX53" s="191">
        <f t="shared" si="224"/>
        <v>58842525</v>
      </c>
      <c r="AY53" s="191">
        <v>0</v>
      </c>
      <c r="AZ53" s="191">
        <v>0</v>
      </c>
      <c r="BA53" s="191">
        <f t="shared" si="225"/>
        <v>58842525</v>
      </c>
      <c r="BC53" s="219" t="s">
        <v>43</v>
      </c>
      <c r="BD53" s="220">
        <f t="shared" si="226"/>
        <v>58842525</v>
      </c>
      <c r="BE53" s="220">
        <v>0</v>
      </c>
      <c r="BF53" s="220">
        <v>0</v>
      </c>
      <c r="BG53" s="220">
        <f t="shared" si="227"/>
        <v>58842525</v>
      </c>
      <c r="BI53" s="167" t="s">
        <v>43</v>
      </c>
      <c r="BJ53" s="161">
        <f t="shared" si="228"/>
        <v>58842525</v>
      </c>
      <c r="BK53" s="161">
        <v>0</v>
      </c>
      <c r="BL53" s="161">
        <v>0</v>
      </c>
      <c r="BM53" s="161">
        <f t="shared" si="229"/>
        <v>58842525</v>
      </c>
      <c r="BO53" s="256" t="s">
        <v>43</v>
      </c>
      <c r="BP53" s="257">
        <f t="shared" si="230"/>
        <v>58842525</v>
      </c>
      <c r="BQ53" s="257">
        <v>0</v>
      </c>
      <c r="BR53" s="257">
        <v>0</v>
      </c>
      <c r="BS53" s="257">
        <f t="shared" si="231"/>
        <v>58842525</v>
      </c>
      <c r="BU53" s="403" t="s">
        <v>43</v>
      </c>
      <c r="BV53" s="402">
        <f t="shared" si="232"/>
        <v>58842525</v>
      </c>
      <c r="BW53" s="402">
        <f t="shared" si="233"/>
        <v>0</v>
      </c>
      <c r="BX53" s="402">
        <f t="shared" si="233"/>
        <v>0</v>
      </c>
      <c r="BY53" s="402">
        <f t="shared" si="234"/>
        <v>58842525</v>
      </c>
      <c r="CB53" s="177"/>
    </row>
    <row r="54" spans="1:80" ht="38.25" x14ac:dyDescent="0.2">
      <c r="A54" s="13" t="s">
        <v>40</v>
      </c>
      <c r="B54" s="63">
        <v>160820408</v>
      </c>
      <c r="C54" s="63">
        <v>0</v>
      </c>
      <c r="D54" s="63">
        <v>0</v>
      </c>
      <c r="E54" s="63">
        <f t="shared" si="209"/>
        <v>160820408</v>
      </c>
      <c r="F54" s="267"/>
      <c r="G54" s="28" t="s">
        <v>40</v>
      </c>
      <c r="H54" s="29">
        <f t="shared" si="210"/>
        <v>160820408</v>
      </c>
      <c r="I54" s="66">
        <v>0</v>
      </c>
      <c r="J54" s="66">
        <v>96304</v>
      </c>
      <c r="K54" s="29">
        <f t="shared" si="211"/>
        <v>160724104</v>
      </c>
      <c r="M54" s="51" t="s">
        <v>40</v>
      </c>
      <c r="N54" s="68">
        <f t="shared" si="212"/>
        <v>160724104</v>
      </c>
      <c r="O54" s="68">
        <v>0</v>
      </c>
      <c r="P54" s="68">
        <v>0</v>
      </c>
      <c r="Q54" s="68">
        <f t="shared" si="213"/>
        <v>160724104</v>
      </c>
      <c r="S54" s="79" t="s">
        <v>40</v>
      </c>
      <c r="T54" s="84">
        <f t="shared" si="214"/>
        <v>160724104</v>
      </c>
      <c r="U54" s="84">
        <v>0</v>
      </c>
      <c r="V54" s="84">
        <v>2029489</v>
      </c>
      <c r="W54" s="84">
        <f t="shared" si="215"/>
        <v>158694615</v>
      </c>
      <c r="Y54" s="105" t="s">
        <v>40</v>
      </c>
      <c r="Z54" s="106">
        <f t="shared" si="216"/>
        <v>158694615</v>
      </c>
      <c r="AA54" s="357">
        <v>0</v>
      </c>
      <c r="AB54" s="357">
        <v>0</v>
      </c>
      <c r="AC54" s="106">
        <f t="shared" si="217"/>
        <v>158694615</v>
      </c>
      <c r="AE54" s="131" t="s">
        <v>40</v>
      </c>
      <c r="AF54" s="132">
        <f t="shared" si="235"/>
        <v>158694615</v>
      </c>
      <c r="AG54" s="133">
        <v>0</v>
      </c>
      <c r="AH54" s="133">
        <v>0</v>
      </c>
      <c r="AI54" s="132">
        <f t="shared" si="236"/>
        <v>158694615</v>
      </c>
      <c r="AK54" s="159" t="s">
        <v>40</v>
      </c>
      <c r="AL54" s="160">
        <f t="shared" si="220"/>
        <v>158694615</v>
      </c>
      <c r="AM54" s="345">
        <v>0</v>
      </c>
      <c r="AN54" s="345">
        <v>0</v>
      </c>
      <c r="AO54" s="160">
        <f t="shared" si="221"/>
        <v>158694615</v>
      </c>
      <c r="AQ54" s="131" t="s">
        <v>40</v>
      </c>
      <c r="AR54" s="133">
        <f t="shared" si="222"/>
        <v>158694615</v>
      </c>
      <c r="AS54" s="358">
        <v>0</v>
      </c>
      <c r="AT54" s="358">
        <v>0</v>
      </c>
      <c r="AU54" s="133">
        <f t="shared" si="223"/>
        <v>158694615</v>
      </c>
      <c r="AW54" s="189" t="s">
        <v>40</v>
      </c>
      <c r="AX54" s="191">
        <f t="shared" si="224"/>
        <v>158694615</v>
      </c>
      <c r="AY54" s="191">
        <v>0</v>
      </c>
      <c r="AZ54" s="191">
        <v>0</v>
      </c>
      <c r="BA54" s="191">
        <f t="shared" si="225"/>
        <v>158694615</v>
      </c>
      <c r="BC54" s="219" t="s">
        <v>40</v>
      </c>
      <c r="BD54" s="220">
        <f t="shared" si="226"/>
        <v>158694615</v>
      </c>
      <c r="BE54" s="220">
        <v>0</v>
      </c>
      <c r="BF54" s="220">
        <v>0</v>
      </c>
      <c r="BG54" s="220">
        <f t="shared" si="227"/>
        <v>158694615</v>
      </c>
      <c r="BI54" s="167" t="s">
        <v>40</v>
      </c>
      <c r="BJ54" s="161">
        <f t="shared" si="228"/>
        <v>158694615</v>
      </c>
      <c r="BK54" s="161">
        <v>0</v>
      </c>
      <c r="BL54" s="161">
        <v>0</v>
      </c>
      <c r="BM54" s="161">
        <f t="shared" si="229"/>
        <v>158694615</v>
      </c>
      <c r="BO54" s="256" t="s">
        <v>40</v>
      </c>
      <c r="BP54" s="257">
        <f t="shared" si="230"/>
        <v>158694615</v>
      </c>
      <c r="BQ54" s="257">
        <v>0</v>
      </c>
      <c r="BR54" s="257">
        <v>0</v>
      </c>
      <c r="BS54" s="257">
        <f t="shared" si="231"/>
        <v>158694615</v>
      </c>
      <c r="BU54" s="403" t="s">
        <v>40</v>
      </c>
      <c r="BV54" s="402">
        <f t="shared" si="232"/>
        <v>160820408</v>
      </c>
      <c r="BW54" s="402">
        <f t="shared" si="233"/>
        <v>0</v>
      </c>
      <c r="BX54" s="402">
        <f t="shared" si="233"/>
        <v>2125793</v>
      </c>
      <c r="BY54" s="402">
        <f t="shared" si="234"/>
        <v>158694615</v>
      </c>
      <c r="CB54" s="177"/>
    </row>
    <row r="55" spans="1:80" x14ac:dyDescent="0.2">
      <c r="B55" s="271"/>
      <c r="C55" s="266"/>
      <c r="D55" s="10"/>
      <c r="E55" s="270"/>
      <c r="F55" s="270"/>
      <c r="G55" s="18"/>
      <c r="H55" s="20"/>
      <c r="I55" s="284"/>
      <c r="J55" s="284"/>
      <c r="K55" s="20"/>
      <c r="M55" s="40"/>
      <c r="N55" s="43"/>
      <c r="O55" s="290"/>
      <c r="P55" s="290"/>
      <c r="Q55" s="43"/>
      <c r="S55" s="69"/>
      <c r="T55" s="71"/>
      <c r="U55" s="295"/>
      <c r="V55" s="295"/>
      <c r="W55" s="71"/>
      <c r="Y55" s="95"/>
      <c r="Z55" s="97"/>
      <c r="AA55" s="303"/>
      <c r="AB55" s="303"/>
      <c r="AC55" s="97"/>
      <c r="AE55" s="121"/>
      <c r="AF55" s="123"/>
      <c r="AG55" s="309"/>
      <c r="AH55" s="309"/>
      <c r="AI55" s="123"/>
      <c r="AK55" s="149"/>
      <c r="AL55" s="151"/>
      <c r="AM55" s="233"/>
      <c r="AN55" s="233"/>
      <c r="AO55" s="151"/>
      <c r="AQ55" s="121"/>
      <c r="AR55" s="123"/>
      <c r="AS55" s="309"/>
      <c r="AT55" s="309"/>
      <c r="AU55" s="123"/>
      <c r="AW55" s="179"/>
      <c r="AX55" s="181"/>
      <c r="AY55" s="342"/>
      <c r="AZ55" s="342"/>
      <c r="BA55" s="181"/>
      <c r="BC55" s="208"/>
      <c r="BD55" s="211"/>
      <c r="BE55" s="211"/>
      <c r="BF55" s="211"/>
      <c r="BG55" s="211"/>
      <c r="BI55" s="230"/>
      <c r="BJ55" s="233"/>
      <c r="BK55" s="233"/>
      <c r="BL55" s="233"/>
      <c r="BM55" s="233"/>
      <c r="BO55" s="245"/>
      <c r="BP55" s="248"/>
      <c r="BQ55" s="248"/>
      <c r="BR55" s="248"/>
      <c r="BS55" s="248"/>
      <c r="BU55" s="394"/>
      <c r="BV55" s="397"/>
      <c r="BW55" s="397"/>
      <c r="BX55" s="397"/>
      <c r="BY55" s="397"/>
      <c r="BZ55" s="177"/>
      <c r="CB55" s="177"/>
    </row>
    <row r="56" spans="1:80" ht="15.75" x14ac:dyDescent="0.2">
      <c r="A56" s="1" t="s">
        <v>34</v>
      </c>
      <c r="B56" s="271">
        <f>+B58+B62+B67</f>
        <v>2312457009</v>
      </c>
      <c r="E56" s="266"/>
      <c r="F56" s="266"/>
      <c r="G56" s="1" t="s">
        <v>34</v>
      </c>
      <c r="M56" s="1" t="s">
        <v>34</v>
      </c>
      <c r="S56" s="72" t="s">
        <v>34</v>
      </c>
      <c r="T56" s="73"/>
      <c r="U56" s="296"/>
      <c r="V56" s="296"/>
      <c r="W56" s="73"/>
      <c r="Y56" s="98" t="s">
        <v>34</v>
      </c>
      <c r="Z56" s="99"/>
      <c r="AA56" s="304"/>
      <c r="AB56" s="304"/>
      <c r="AC56" s="99"/>
      <c r="AE56" s="124" t="s">
        <v>34</v>
      </c>
      <c r="AF56" s="125"/>
      <c r="AG56" s="148"/>
      <c r="AH56" s="148"/>
      <c r="AI56" s="125"/>
      <c r="AK56" s="1" t="s">
        <v>34</v>
      </c>
      <c r="AQ56" s="1" t="s">
        <v>34</v>
      </c>
      <c r="AW56" s="1" t="s">
        <v>34</v>
      </c>
      <c r="BC56" s="1" t="s">
        <v>34</v>
      </c>
      <c r="BI56" s="1" t="s">
        <v>34</v>
      </c>
      <c r="BO56" s="1" t="s">
        <v>34</v>
      </c>
      <c r="BU56" s="21" t="s">
        <v>34</v>
      </c>
      <c r="BV56" s="22"/>
      <c r="BW56" s="22"/>
      <c r="BX56" s="22"/>
      <c r="BY56" s="22"/>
    </row>
    <row r="57" spans="1:80" x14ac:dyDescent="0.2">
      <c r="A57" s="3"/>
      <c r="B57" s="271"/>
      <c r="D57" s="266"/>
      <c r="E57" s="266"/>
      <c r="F57" s="266"/>
      <c r="S57" s="69"/>
      <c r="T57" s="73"/>
      <c r="U57" s="296"/>
      <c r="V57" s="296"/>
      <c r="W57" s="73"/>
      <c r="Y57" s="95"/>
      <c r="Z57" s="99"/>
      <c r="AA57" s="304"/>
      <c r="AB57" s="304"/>
      <c r="AC57" s="99"/>
      <c r="AE57" s="121"/>
      <c r="AF57" s="125"/>
      <c r="AG57" s="148"/>
      <c r="AH57" s="148"/>
      <c r="AI57" s="125"/>
      <c r="BU57" s="18"/>
      <c r="BV57" s="22"/>
      <c r="BW57" s="22"/>
      <c r="BX57" s="22"/>
      <c r="BY57" s="22"/>
    </row>
    <row r="58" spans="1:80" ht="25.5" x14ac:dyDescent="0.2">
      <c r="A58" s="14" t="s">
        <v>6</v>
      </c>
      <c r="B58" s="15">
        <f>SUM(B60:B60)</f>
        <v>225585214</v>
      </c>
      <c r="C58" s="15">
        <f>SUM(C60:C60)</f>
        <v>0</v>
      </c>
      <c r="D58" s="15">
        <f>SUM(D60:D60)</f>
        <v>0</v>
      </c>
      <c r="E58" s="15">
        <f>+B58-C58-D58</f>
        <v>225585214</v>
      </c>
      <c r="F58" s="360"/>
      <c r="G58" s="24" t="s">
        <v>30</v>
      </c>
      <c r="H58" s="25">
        <f>SUM(H60:H60)</f>
        <v>225585214</v>
      </c>
      <c r="I58" s="281">
        <f>SUM(I60:I60)</f>
        <v>0</v>
      </c>
      <c r="J58" s="281">
        <f>SUM(J60:J60)</f>
        <v>0</v>
      </c>
      <c r="K58" s="25">
        <f>+H58-I58-J58</f>
        <v>225585214</v>
      </c>
      <c r="L58" s="17"/>
      <c r="M58" s="47" t="s">
        <v>30</v>
      </c>
      <c r="N58" s="48">
        <f>SUM(N60:N60)</f>
        <v>225585214</v>
      </c>
      <c r="O58" s="48">
        <f>SUM(O60:O60)</f>
        <v>0</v>
      </c>
      <c r="P58" s="48">
        <f>SUM(P60:P60)</f>
        <v>0</v>
      </c>
      <c r="Q58" s="48">
        <f>+N58-O58-P58</f>
        <v>225585214</v>
      </c>
      <c r="R58" s="17"/>
      <c r="S58" s="75" t="s">
        <v>30</v>
      </c>
      <c r="T58" s="76">
        <f>SUM(T60:T60)</f>
        <v>225585214</v>
      </c>
      <c r="U58" s="93">
        <f>SUM(U60:U60)</f>
        <v>0</v>
      </c>
      <c r="V58" s="93">
        <f>SUM(V60:V60)</f>
        <v>0</v>
      </c>
      <c r="W58" s="76">
        <f>+T58-U58-V58</f>
        <v>225585214</v>
      </c>
      <c r="X58" s="17"/>
      <c r="Y58" s="101" t="s">
        <v>30</v>
      </c>
      <c r="Z58" s="102">
        <f>SUM(Z60:Z60)</f>
        <v>225585214</v>
      </c>
      <c r="AA58" s="111">
        <f>SUM(AA60:AA60)</f>
        <v>0</v>
      </c>
      <c r="AB58" s="111">
        <f>SUM(AB60:AB60)</f>
        <v>0</v>
      </c>
      <c r="AC58" s="102">
        <f>+Z58-AA58-AB58</f>
        <v>225585214</v>
      </c>
      <c r="AD58" s="17"/>
      <c r="AE58" s="127" t="s">
        <v>30</v>
      </c>
      <c r="AF58" s="128">
        <f>SUM(AF60:AF60)</f>
        <v>225585214</v>
      </c>
      <c r="AG58" s="137">
        <f>SUM(AG60:AG60)</f>
        <v>0</v>
      </c>
      <c r="AH58" s="137">
        <f>SUM(AH60:AH60)</f>
        <v>0</v>
      </c>
      <c r="AI58" s="128">
        <f>+AF58-AG58-AH58</f>
        <v>225585214</v>
      </c>
      <c r="AJ58" s="17"/>
      <c r="AK58" s="155" t="s">
        <v>30</v>
      </c>
      <c r="AL58" s="156">
        <f>SUM(AL60:AL60)</f>
        <v>225585214</v>
      </c>
      <c r="AM58" s="165">
        <f>SUM(AM60:AM60)</f>
        <v>0</v>
      </c>
      <c r="AN58" s="165">
        <f>SUM(AN60:AN60)</f>
        <v>0</v>
      </c>
      <c r="AO58" s="156">
        <f>+AL58-AM58-AN58</f>
        <v>225585214</v>
      </c>
      <c r="AP58" s="17"/>
      <c r="AQ58" s="127" t="s">
        <v>30</v>
      </c>
      <c r="AR58" s="128">
        <f>SUM(AR60:AR60)</f>
        <v>225585214</v>
      </c>
      <c r="AS58" s="137">
        <f>SUM(AS60:AS60)</f>
        <v>0</v>
      </c>
      <c r="AT58" s="137">
        <f>SUM(AT60:AT60)</f>
        <v>0</v>
      </c>
      <c r="AU58" s="128">
        <f>+AR58-AS58-AT58</f>
        <v>225585214</v>
      </c>
      <c r="AV58" s="17"/>
      <c r="AW58" s="185" t="s">
        <v>30</v>
      </c>
      <c r="AX58" s="186">
        <f>SUM(AX60:AX60)</f>
        <v>225585214</v>
      </c>
      <c r="AY58" s="195">
        <v>0</v>
      </c>
      <c r="AZ58" s="195">
        <v>0</v>
      </c>
      <c r="BA58" s="186">
        <f>+AX58-AY58-AZ58</f>
        <v>225585214</v>
      </c>
      <c r="BB58" s="17"/>
      <c r="BC58" s="215" t="s">
        <v>30</v>
      </c>
      <c r="BD58" s="216">
        <f>SUM(BD60:BD60)</f>
        <v>225585214</v>
      </c>
      <c r="BE58" s="216">
        <f>SUM(BE60:BE60)</f>
        <v>0</v>
      </c>
      <c r="BF58" s="216">
        <f>SUM(BF60:BF60)</f>
        <v>0</v>
      </c>
      <c r="BG58" s="216">
        <f>+BD58-BE58-BF58</f>
        <v>225585214</v>
      </c>
      <c r="BH58" s="17"/>
      <c r="BI58" s="236" t="s">
        <v>30</v>
      </c>
      <c r="BJ58" s="165">
        <f>SUM(BJ60:BJ60)</f>
        <v>225585214</v>
      </c>
      <c r="BK58" s="165">
        <f>SUM(BK60:BK60)</f>
        <v>0</v>
      </c>
      <c r="BL58" s="165">
        <f>SUM(BL60:BL60)</f>
        <v>0</v>
      </c>
      <c r="BM58" s="165">
        <f>+BJ58-BK58-BL58</f>
        <v>225585214</v>
      </c>
      <c r="BN58" s="17"/>
      <c r="BO58" s="252" t="s">
        <v>30</v>
      </c>
      <c r="BP58" s="253">
        <f>SUM(BP60:BP60)</f>
        <v>225585214</v>
      </c>
      <c r="BQ58" s="253">
        <f>SUM(BQ60:BQ60)</f>
        <v>0</v>
      </c>
      <c r="BR58" s="253">
        <f>SUM(BR60:BR60)</f>
        <v>0</v>
      </c>
      <c r="BS58" s="253">
        <f>+BP58-BQ58-BR58</f>
        <v>225585214</v>
      </c>
      <c r="BT58" s="17"/>
      <c r="BU58" s="24" t="s">
        <v>30</v>
      </c>
      <c r="BV58" s="25">
        <f>SUM(BV60:BV60)</f>
        <v>225585214</v>
      </c>
      <c r="BW58" s="25">
        <f>SUM(BW60:BW60)</f>
        <v>0</v>
      </c>
      <c r="BX58" s="25">
        <f>SUM(BX60:BX60)</f>
        <v>0</v>
      </c>
      <c r="BY58" s="25">
        <f>+BV58-BW58-BX58</f>
        <v>225585214</v>
      </c>
      <c r="BZ58" s="178">
        <f>+BY58+BY62+BY67</f>
        <v>2309000248</v>
      </c>
      <c r="CA58" s="178">
        <f>+BZ59-BZ58</f>
        <v>0</v>
      </c>
      <c r="CB58" s="177"/>
    </row>
    <row r="59" spans="1:80" x14ac:dyDescent="0.2">
      <c r="A59" s="11" t="s">
        <v>0</v>
      </c>
      <c r="B59" s="269"/>
      <c r="C59" s="12"/>
      <c r="D59" s="12"/>
      <c r="E59" s="12"/>
      <c r="F59" s="361"/>
      <c r="G59" s="26" t="s">
        <v>0</v>
      </c>
      <c r="H59" s="27"/>
      <c r="I59" s="282"/>
      <c r="J59" s="282"/>
      <c r="K59" s="27"/>
      <c r="M59" s="49" t="s">
        <v>0</v>
      </c>
      <c r="N59" s="50"/>
      <c r="O59" s="50"/>
      <c r="P59" s="50"/>
      <c r="Q59" s="50"/>
      <c r="S59" s="77" t="s">
        <v>0</v>
      </c>
      <c r="T59" s="78"/>
      <c r="U59" s="94"/>
      <c r="V59" s="94"/>
      <c r="W59" s="78"/>
      <c r="Y59" s="103" t="s">
        <v>0</v>
      </c>
      <c r="Z59" s="104"/>
      <c r="AA59" s="112"/>
      <c r="AB59" s="112"/>
      <c r="AC59" s="104"/>
      <c r="AE59" s="129" t="s">
        <v>0</v>
      </c>
      <c r="AF59" s="130"/>
      <c r="AG59" s="138"/>
      <c r="AH59" s="138"/>
      <c r="AI59" s="130"/>
      <c r="AK59" s="157" t="s">
        <v>0</v>
      </c>
      <c r="AL59" s="158"/>
      <c r="AM59" s="166"/>
      <c r="AN59" s="166"/>
      <c r="AO59" s="158"/>
      <c r="AQ59" s="129" t="s">
        <v>0</v>
      </c>
      <c r="AR59" s="130"/>
      <c r="AS59" s="138"/>
      <c r="AT59" s="138"/>
      <c r="AU59" s="130"/>
      <c r="AW59" s="187" t="s">
        <v>0</v>
      </c>
      <c r="AX59" s="188"/>
      <c r="AY59" s="196"/>
      <c r="AZ59" s="196"/>
      <c r="BA59" s="188"/>
      <c r="BC59" s="217" t="s">
        <v>0</v>
      </c>
      <c r="BD59" s="218"/>
      <c r="BE59" s="218"/>
      <c r="BF59" s="218"/>
      <c r="BG59" s="218"/>
      <c r="BI59" s="237" t="s">
        <v>0</v>
      </c>
      <c r="BJ59" s="166"/>
      <c r="BK59" s="166"/>
      <c r="BL59" s="166"/>
      <c r="BM59" s="166"/>
      <c r="BO59" s="254" t="s">
        <v>0</v>
      </c>
      <c r="BP59" s="255"/>
      <c r="BQ59" s="255"/>
      <c r="BR59" s="255"/>
      <c r="BS59" s="255"/>
      <c r="BU59" s="399" t="s">
        <v>0</v>
      </c>
      <c r="BV59" s="400"/>
      <c r="BW59" s="400"/>
      <c r="BX59" s="400"/>
      <c r="BY59" s="400"/>
      <c r="BZ59" s="177">
        <v>2309000248</v>
      </c>
      <c r="CB59" s="177"/>
    </row>
    <row r="60" spans="1:80" x14ac:dyDescent="0.2">
      <c r="A60" s="13" t="s">
        <v>28</v>
      </c>
      <c r="B60" s="63">
        <v>225585214</v>
      </c>
      <c r="C60" s="63">
        <v>0</v>
      </c>
      <c r="D60" s="63">
        <v>0</v>
      </c>
      <c r="E60" s="63">
        <f>+B60-C60-D60</f>
        <v>225585214</v>
      </c>
      <c r="F60" s="267"/>
      <c r="G60" s="28" t="s">
        <v>28</v>
      </c>
      <c r="H60" s="29">
        <f>+E60</f>
        <v>225585214</v>
      </c>
      <c r="I60" s="66">
        <v>0</v>
      </c>
      <c r="J60" s="66">
        <v>0</v>
      </c>
      <c r="K60" s="29">
        <f>+H60-I60-J60</f>
        <v>225585214</v>
      </c>
      <c r="M60" s="51" t="s">
        <v>28</v>
      </c>
      <c r="N60" s="52">
        <f>+K60</f>
        <v>225585214</v>
      </c>
      <c r="O60" s="68">
        <v>0</v>
      </c>
      <c r="P60" s="68">
        <v>0</v>
      </c>
      <c r="Q60" s="52">
        <f>+N60-O60-P60</f>
        <v>225585214</v>
      </c>
      <c r="S60" s="79" t="s">
        <v>28</v>
      </c>
      <c r="T60" s="80">
        <f>+Q60</f>
        <v>225585214</v>
      </c>
      <c r="U60" s="84">
        <v>0</v>
      </c>
      <c r="V60" s="84">
        <v>0</v>
      </c>
      <c r="W60" s="80">
        <f>+T60-U60-V60</f>
        <v>225585214</v>
      </c>
      <c r="Y60" s="105" t="s">
        <v>28</v>
      </c>
      <c r="Z60" s="106">
        <f>+W60</f>
        <v>225585214</v>
      </c>
      <c r="AA60" s="107">
        <v>0</v>
      </c>
      <c r="AB60" s="107">
        <v>0</v>
      </c>
      <c r="AC60" s="106">
        <f>+Z60-AA60-AB60</f>
        <v>225585214</v>
      </c>
      <c r="AE60" s="131" t="s">
        <v>28</v>
      </c>
      <c r="AF60" s="132">
        <f>+AC60</f>
        <v>225585214</v>
      </c>
      <c r="AG60" s="133">
        <v>0</v>
      </c>
      <c r="AH60" s="133">
        <v>0</v>
      </c>
      <c r="AI60" s="132">
        <f>+AF60-AG60-AH60</f>
        <v>225585214</v>
      </c>
      <c r="AK60" s="159" t="s">
        <v>28</v>
      </c>
      <c r="AL60" s="160">
        <f>+AI60</f>
        <v>225585214</v>
      </c>
      <c r="AM60" s="345">
        <v>0</v>
      </c>
      <c r="AN60" s="345">
        <v>0</v>
      </c>
      <c r="AO60" s="160">
        <f>+AL60-AM60-AN60</f>
        <v>225585214</v>
      </c>
      <c r="AQ60" s="131" t="s">
        <v>28</v>
      </c>
      <c r="AR60" s="132">
        <f>+AO60</f>
        <v>225585214</v>
      </c>
      <c r="AS60" s="358">
        <v>0</v>
      </c>
      <c r="AT60" s="358">
        <v>0</v>
      </c>
      <c r="AU60" s="132">
        <f>+AR60-AS60-AT60</f>
        <v>225585214</v>
      </c>
      <c r="AW60" s="189" t="s">
        <v>28</v>
      </c>
      <c r="AX60" s="190">
        <f>+AU60</f>
        <v>225585214</v>
      </c>
      <c r="AY60" s="191">
        <v>0</v>
      </c>
      <c r="AZ60" s="191">
        <v>0</v>
      </c>
      <c r="BA60" s="190">
        <f>+AX60-AY60-AZ60</f>
        <v>225585214</v>
      </c>
      <c r="BC60" s="219" t="s">
        <v>28</v>
      </c>
      <c r="BD60" s="220">
        <f>+BA60</f>
        <v>225585214</v>
      </c>
      <c r="BE60" s="220">
        <v>0</v>
      </c>
      <c r="BF60" s="220">
        <v>0</v>
      </c>
      <c r="BG60" s="220">
        <f>+BD60-BE60-BF60</f>
        <v>225585214</v>
      </c>
      <c r="BI60" s="167" t="s">
        <v>28</v>
      </c>
      <c r="BJ60" s="161">
        <f>+BG60</f>
        <v>225585214</v>
      </c>
      <c r="BK60" s="161">
        <v>0</v>
      </c>
      <c r="BL60" s="161">
        <v>0</v>
      </c>
      <c r="BM60" s="161">
        <f>+BJ60-BK60-BL60</f>
        <v>225585214</v>
      </c>
      <c r="BO60" s="256" t="s">
        <v>28</v>
      </c>
      <c r="BP60" s="257">
        <f>+BM60</f>
        <v>225585214</v>
      </c>
      <c r="BQ60" s="257">
        <v>0</v>
      </c>
      <c r="BR60" s="257">
        <v>0</v>
      </c>
      <c r="BS60" s="257">
        <f>+BP60-BQ60-BR60</f>
        <v>225585214</v>
      </c>
      <c r="BU60" s="403" t="s">
        <v>28</v>
      </c>
      <c r="BV60" s="402">
        <f>+B60</f>
        <v>225585214</v>
      </c>
      <c r="BW60" s="402">
        <f>+C60+I60+O60+U60+AA60+AG60+AM60+AS60+AY60+BE60+BK60+BQ60</f>
        <v>0</v>
      </c>
      <c r="BX60" s="402">
        <f>+D60+J60+P60+V60+AB60+AH60+AN60+AT60+AZ60+BF60+BL60+BR60</f>
        <v>0</v>
      </c>
      <c r="BY60" s="402">
        <f>+BV60-BW60-BX60</f>
        <v>225585214</v>
      </c>
      <c r="CB60" s="177"/>
    </row>
    <row r="61" spans="1:80" x14ac:dyDescent="0.2">
      <c r="A61" s="13"/>
      <c r="B61" s="63"/>
      <c r="C61" s="63"/>
      <c r="D61" s="63"/>
      <c r="E61" s="63"/>
      <c r="F61" s="267"/>
      <c r="G61" s="28"/>
      <c r="H61" s="29"/>
      <c r="I61" s="66"/>
      <c r="J61" s="66"/>
      <c r="K61" s="29"/>
      <c r="M61" s="51"/>
      <c r="N61" s="52"/>
      <c r="O61" s="68"/>
      <c r="P61" s="68"/>
      <c r="Q61" s="52"/>
      <c r="S61" s="79"/>
      <c r="T61" s="80"/>
      <c r="U61" s="84"/>
      <c r="V61" s="84"/>
      <c r="W61" s="80"/>
      <c r="Y61" s="105"/>
      <c r="Z61" s="106"/>
      <c r="AA61" s="107"/>
      <c r="AB61" s="107"/>
      <c r="AC61" s="106"/>
      <c r="AE61" s="131"/>
      <c r="AF61" s="132"/>
      <c r="AG61" s="133"/>
      <c r="AH61" s="133"/>
      <c r="AI61" s="132"/>
      <c r="AK61" s="159"/>
      <c r="AL61" s="160"/>
      <c r="AM61" s="161"/>
      <c r="AN61" s="161"/>
      <c r="AO61" s="160"/>
      <c r="AQ61" s="131"/>
      <c r="AR61" s="132"/>
      <c r="AS61" s="133"/>
      <c r="AT61" s="133"/>
      <c r="AU61" s="132"/>
      <c r="AW61" s="189"/>
      <c r="AX61" s="190"/>
      <c r="AY61" s="191"/>
      <c r="AZ61" s="191"/>
      <c r="BA61" s="190"/>
      <c r="BC61" s="219"/>
      <c r="BD61" s="220"/>
      <c r="BE61" s="220"/>
      <c r="BF61" s="220"/>
      <c r="BG61" s="220"/>
      <c r="BI61" s="167"/>
      <c r="BJ61" s="161"/>
      <c r="BK61" s="161"/>
      <c r="BL61" s="161"/>
      <c r="BM61" s="161"/>
      <c r="BO61" s="256"/>
      <c r="BP61" s="257"/>
      <c r="BQ61" s="257"/>
      <c r="BR61" s="257"/>
      <c r="BS61" s="257"/>
      <c r="BU61" s="403"/>
      <c r="BV61" s="402"/>
      <c r="BW61" s="402"/>
      <c r="BX61" s="402"/>
      <c r="BY61" s="402"/>
      <c r="CB61" s="177"/>
    </row>
    <row r="62" spans="1:80" x14ac:dyDescent="0.2">
      <c r="A62" s="14" t="s">
        <v>4</v>
      </c>
      <c r="B62" s="268">
        <f>SUM(B64:B65)</f>
        <v>423581417</v>
      </c>
      <c r="C62" s="268">
        <f>SUM(C64:C65)</f>
        <v>0</v>
      </c>
      <c r="D62" s="268">
        <f>SUM(D64:D65)</f>
        <v>0</v>
      </c>
      <c r="E62" s="268">
        <f>+B62-C62-D62</f>
        <v>423581417</v>
      </c>
      <c r="F62" s="362"/>
      <c r="G62" s="24" t="s">
        <v>4</v>
      </c>
      <c r="H62" s="25">
        <f>SUM(H64:H65)</f>
        <v>423581417</v>
      </c>
      <c r="I62" s="281">
        <f t="shared" ref="I62:J62" si="237">SUM(I64:I65)</f>
        <v>0</v>
      </c>
      <c r="J62" s="281">
        <f t="shared" si="237"/>
        <v>0</v>
      </c>
      <c r="K62" s="25">
        <f>+H62-I62-J62</f>
        <v>423581417</v>
      </c>
      <c r="L62" s="17"/>
      <c r="M62" s="47" t="s">
        <v>4</v>
      </c>
      <c r="N62" s="48">
        <f>SUM(N64:N65)</f>
        <v>423581417</v>
      </c>
      <c r="O62" s="287">
        <f t="shared" ref="O62:P62" si="238">SUM(O64:O65)</f>
        <v>0</v>
      </c>
      <c r="P62" s="287">
        <f t="shared" si="238"/>
        <v>165000</v>
      </c>
      <c r="Q62" s="48">
        <f>+N62-O62-P62</f>
        <v>423416417</v>
      </c>
      <c r="R62" s="17"/>
      <c r="S62" s="75" t="s">
        <v>4</v>
      </c>
      <c r="T62" s="76">
        <f>SUM(T64:T65)</f>
        <v>423416417</v>
      </c>
      <c r="U62" s="93">
        <f t="shared" ref="U62:V62" si="239">SUM(U64:U65)</f>
        <v>0</v>
      </c>
      <c r="V62" s="93">
        <f t="shared" si="239"/>
        <v>0</v>
      </c>
      <c r="W62" s="76">
        <f>+T62-U62-V62</f>
        <v>423416417</v>
      </c>
      <c r="X62" s="17"/>
      <c r="Y62" s="101" t="s">
        <v>4</v>
      </c>
      <c r="Z62" s="102">
        <f>SUM(Z64:Z65)</f>
        <v>423416417</v>
      </c>
      <c r="AA62" s="111">
        <f t="shared" ref="AA62:AB62" si="240">SUM(AA64:AA65)</f>
        <v>0</v>
      </c>
      <c r="AB62" s="111">
        <f t="shared" si="240"/>
        <v>0</v>
      </c>
      <c r="AC62" s="102">
        <f>+Z62-AA62-AB62</f>
        <v>423416417</v>
      </c>
      <c r="AD62" s="17"/>
      <c r="AE62" s="127" t="s">
        <v>4</v>
      </c>
      <c r="AF62" s="128">
        <f>SUM(AF64:AF65)</f>
        <v>423416417</v>
      </c>
      <c r="AG62" s="137">
        <f t="shared" ref="AG62:AH62" si="241">SUM(AG64:AG65)</f>
        <v>0</v>
      </c>
      <c r="AH62" s="137">
        <f t="shared" si="241"/>
        <v>0</v>
      </c>
      <c r="AI62" s="128">
        <f>+AF62-AG62-AH62</f>
        <v>423416417</v>
      </c>
      <c r="AJ62" s="17"/>
      <c r="AK62" s="155" t="s">
        <v>4</v>
      </c>
      <c r="AL62" s="156">
        <f>SUM(AL64:AL65)</f>
        <v>423416417</v>
      </c>
      <c r="AM62" s="165">
        <f t="shared" ref="AM62:AN62" si="242">SUM(AM64:AM65)</f>
        <v>0</v>
      </c>
      <c r="AN62" s="165">
        <f t="shared" si="242"/>
        <v>0</v>
      </c>
      <c r="AO62" s="156">
        <f>+AL62-AM62-AN62</f>
        <v>423416417</v>
      </c>
      <c r="AP62" s="17"/>
      <c r="AQ62" s="127" t="s">
        <v>4</v>
      </c>
      <c r="AR62" s="128">
        <f>SUM(AR64:AR65)</f>
        <v>423416417</v>
      </c>
      <c r="AS62" s="137">
        <f t="shared" ref="AS62:AT62" si="243">SUM(AS64:AS65)</f>
        <v>0</v>
      </c>
      <c r="AT62" s="137">
        <f t="shared" si="243"/>
        <v>0</v>
      </c>
      <c r="AU62" s="128">
        <f>+AR62-AS62-AT62</f>
        <v>423416417</v>
      </c>
      <c r="AV62" s="17"/>
      <c r="AW62" s="185" t="s">
        <v>4</v>
      </c>
      <c r="AX62" s="186">
        <f>SUM(AX64:AX65)</f>
        <v>423416417</v>
      </c>
      <c r="AY62" s="195">
        <v>0</v>
      </c>
      <c r="AZ62" s="195">
        <v>0</v>
      </c>
      <c r="BA62" s="186">
        <f>+AX62-AY62-AZ62</f>
        <v>423416417</v>
      </c>
      <c r="BB62" s="17"/>
      <c r="BC62" s="215" t="s">
        <v>4</v>
      </c>
      <c r="BD62" s="216">
        <f>SUM(BD64:BD65)</f>
        <v>423416417</v>
      </c>
      <c r="BE62" s="216">
        <f t="shared" ref="BE62:BF62" si="244">SUM(BE64:BE65)</f>
        <v>0</v>
      </c>
      <c r="BF62" s="216">
        <f t="shared" si="244"/>
        <v>0</v>
      </c>
      <c r="BG62" s="216">
        <f>+BD62-BE62-BF62</f>
        <v>423416417</v>
      </c>
      <c r="BH62" s="17"/>
      <c r="BI62" s="236" t="s">
        <v>4</v>
      </c>
      <c r="BJ62" s="165">
        <f>SUM(BJ64:BJ65)</f>
        <v>423416417</v>
      </c>
      <c r="BK62" s="165">
        <f t="shared" ref="BK62:BL62" si="245">SUM(BK64:BK65)</f>
        <v>0</v>
      </c>
      <c r="BL62" s="165">
        <f t="shared" si="245"/>
        <v>0</v>
      </c>
      <c r="BM62" s="165">
        <f>+BJ62-BK62-BL62</f>
        <v>423416417</v>
      </c>
      <c r="BN62" s="17"/>
      <c r="BO62" s="252" t="s">
        <v>4</v>
      </c>
      <c r="BP62" s="253">
        <f>SUM(BP64:BP65)</f>
        <v>423416417</v>
      </c>
      <c r="BQ62" s="253">
        <f t="shared" ref="BQ62:BR62" si="246">SUM(BQ64:BQ65)</f>
        <v>0</v>
      </c>
      <c r="BR62" s="253">
        <f t="shared" si="246"/>
        <v>0</v>
      </c>
      <c r="BS62" s="253">
        <f>+BP62-BQ62-BR62</f>
        <v>423416417</v>
      </c>
      <c r="BT62" s="17"/>
      <c r="BU62" s="24" t="s">
        <v>4</v>
      </c>
      <c r="BV62" s="25">
        <f>SUM(BV64:BV65)</f>
        <v>423581417</v>
      </c>
      <c r="BW62" s="25">
        <f t="shared" ref="BW62:BX62" si="247">SUM(BW64:BW65)</f>
        <v>0</v>
      </c>
      <c r="BX62" s="25">
        <f t="shared" si="247"/>
        <v>165000</v>
      </c>
      <c r="BY62" s="25">
        <f>+BV62-BW62-BX62</f>
        <v>423416417</v>
      </c>
      <c r="CB62" s="177"/>
    </row>
    <row r="63" spans="1:80" x14ac:dyDescent="0.2">
      <c r="A63" s="11" t="s">
        <v>0</v>
      </c>
      <c r="B63" s="269"/>
      <c r="C63" s="269"/>
      <c r="D63" s="269"/>
      <c r="E63" s="269"/>
      <c r="F63" s="363"/>
      <c r="G63" s="26" t="s">
        <v>0</v>
      </c>
      <c r="H63" s="27"/>
      <c r="I63" s="282"/>
      <c r="J63" s="282"/>
      <c r="K63" s="27"/>
      <c r="M63" s="49" t="s">
        <v>0</v>
      </c>
      <c r="N63" s="50"/>
      <c r="O63" s="288"/>
      <c r="P63" s="288"/>
      <c r="Q63" s="50"/>
      <c r="S63" s="77" t="s">
        <v>0</v>
      </c>
      <c r="T63" s="78"/>
      <c r="U63" s="94"/>
      <c r="V63" s="94"/>
      <c r="W63" s="78"/>
      <c r="Y63" s="103" t="s">
        <v>0</v>
      </c>
      <c r="Z63" s="104"/>
      <c r="AA63" s="112"/>
      <c r="AB63" s="112"/>
      <c r="AC63" s="104"/>
      <c r="AE63" s="129" t="s">
        <v>0</v>
      </c>
      <c r="AF63" s="130"/>
      <c r="AG63" s="138"/>
      <c r="AH63" s="138"/>
      <c r="AI63" s="130"/>
      <c r="AK63" s="157" t="s">
        <v>0</v>
      </c>
      <c r="AL63" s="158"/>
      <c r="AM63" s="166"/>
      <c r="AN63" s="166"/>
      <c r="AO63" s="158"/>
      <c r="AQ63" s="129" t="s">
        <v>0</v>
      </c>
      <c r="AR63" s="130"/>
      <c r="AS63" s="138"/>
      <c r="AT63" s="138"/>
      <c r="AU63" s="130"/>
      <c r="AW63" s="187" t="s">
        <v>0</v>
      </c>
      <c r="AX63" s="188"/>
      <c r="AY63" s="196"/>
      <c r="AZ63" s="196"/>
      <c r="BA63" s="188"/>
      <c r="BC63" s="217" t="s">
        <v>0</v>
      </c>
      <c r="BD63" s="218"/>
      <c r="BE63" s="218"/>
      <c r="BF63" s="218"/>
      <c r="BG63" s="218"/>
      <c r="BI63" s="237" t="s">
        <v>0</v>
      </c>
      <c r="BJ63" s="166"/>
      <c r="BK63" s="166"/>
      <c r="BL63" s="166"/>
      <c r="BM63" s="166"/>
      <c r="BO63" s="254" t="s">
        <v>0</v>
      </c>
      <c r="BP63" s="255"/>
      <c r="BQ63" s="255"/>
      <c r="BR63" s="255"/>
      <c r="BS63" s="255"/>
      <c r="BU63" s="399" t="s">
        <v>0</v>
      </c>
      <c r="BV63" s="400"/>
      <c r="BW63" s="400"/>
      <c r="BX63" s="400"/>
      <c r="BY63" s="400"/>
      <c r="CB63" s="177"/>
    </row>
    <row r="64" spans="1:80" x14ac:dyDescent="0.2">
      <c r="A64" s="62" t="s">
        <v>28</v>
      </c>
      <c r="B64" s="63">
        <v>280053806</v>
      </c>
      <c r="C64" s="63">
        <v>0</v>
      </c>
      <c r="D64" s="63">
        <v>0</v>
      </c>
      <c r="E64" s="63">
        <f>+B64-C64-D64</f>
        <v>280053806</v>
      </c>
      <c r="F64" s="267"/>
      <c r="G64" s="65" t="s">
        <v>28</v>
      </c>
      <c r="H64" s="66">
        <f>+E64</f>
        <v>280053806</v>
      </c>
      <c r="I64" s="66">
        <v>0</v>
      </c>
      <c r="J64" s="66">
        <v>0</v>
      </c>
      <c r="K64" s="66">
        <f>+H64-I64-J64</f>
        <v>280053806</v>
      </c>
      <c r="L64" s="64"/>
      <c r="M64" s="67" t="s">
        <v>28</v>
      </c>
      <c r="N64" s="68">
        <f t="shared" ref="N64:N65" si="248">+K64</f>
        <v>280053806</v>
      </c>
      <c r="O64" s="68">
        <v>0</v>
      </c>
      <c r="P64" s="68">
        <v>165000</v>
      </c>
      <c r="Q64" s="68">
        <f t="shared" ref="Q64:Q65" si="249">+N64-O64-P64</f>
        <v>279888806</v>
      </c>
      <c r="R64" s="64"/>
      <c r="S64" s="83" t="s">
        <v>28</v>
      </c>
      <c r="T64" s="84">
        <f t="shared" ref="T64:T65" si="250">+Q64</f>
        <v>279888806</v>
      </c>
      <c r="U64" s="84">
        <v>0</v>
      </c>
      <c r="V64" s="84">
        <v>0</v>
      </c>
      <c r="W64" s="84">
        <f>+T64-U64-V64</f>
        <v>279888806</v>
      </c>
      <c r="X64" s="64"/>
      <c r="Y64" s="113" t="s">
        <v>28</v>
      </c>
      <c r="Z64" s="106">
        <f t="shared" ref="Z64:Z65" si="251">+W64</f>
        <v>279888806</v>
      </c>
      <c r="AA64" s="357">
        <v>0</v>
      </c>
      <c r="AB64" s="357">
        <v>0</v>
      </c>
      <c r="AC64" s="106">
        <f t="shared" ref="AC64:AC65" si="252">+Z64-AA64-AB64</f>
        <v>279888806</v>
      </c>
      <c r="AD64" s="64"/>
      <c r="AE64" s="139" t="s">
        <v>28</v>
      </c>
      <c r="AF64" s="132">
        <f t="shared" ref="AF64" si="253">+AC64</f>
        <v>279888806</v>
      </c>
      <c r="AG64" s="133">
        <v>0</v>
      </c>
      <c r="AH64" s="133">
        <v>0</v>
      </c>
      <c r="AI64" s="132">
        <f t="shared" ref="AI64" si="254">+AF64-AG64-AH64</f>
        <v>279888806</v>
      </c>
      <c r="AJ64" s="64"/>
      <c r="AK64" s="167" t="s">
        <v>28</v>
      </c>
      <c r="AL64" s="161">
        <f t="shared" ref="AL64:AL65" si="255">+AI64</f>
        <v>279888806</v>
      </c>
      <c r="AM64" s="345">
        <v>0</v>
      </c>
      <c r="AN64" s="345">
        <v>0</v>
      </c>
      <c r="AO64" s="161">
        <f>+AL64-AM64-AN64</f>
        <v>279888806</v>
      </c>
      <c r="AP64" s="64"/>
      <c r="AQ64" s="139" t="s">
        <v>28</v>
      </c>
      <c r="AR64" s="133">
        <f t="shared" ref="AR64:AR65" si="256">+AO64</f>
        <v>279888806</v>
      </c>
      <c r="AS64" s="358">
        <v>0</v>
      </c>
      <c r="AT64" s="358">
        <v>0</v>
      </c>
      <c r="AU64" s="133">
        <f t="shared" ref="AU64:AU65" si="257">+AR64-AS64-AT64</f>
        <v>279888806</v>
      </c>
      <c r="AV64" s="64"/>
      <c r="AW64" s="197" t="s">
        <v>28</v>
      </c>
      <c r="AX64" s="191">
        <f t="shared" ref="AX64:AX65" si="258">+AU64</f>
        <v>279888806</v>
      </c>
      <c r="AY64" s="191">
        <v>0</v>
      </c>
      <c r="AZ64" s="191">
        <v>0</v>
      </c>
      <c r="BA64" s="191">
        <f>+AX64-AY64-AZ64</f>
        <v>279888806</v>
      </c>
      <c r="BB64" s="64"/>
      <c r="BC64" s="219" t="s">
        <v>28</v>
      </c>
      <c r="BD64" s="220">
        <f t="shared" ref="BD64" si="259">+BA64</f>
        <v>279888806</v>
      </c>
      <c r="BE64" s="220">
        <v>0</v>
      </c>
      <c r="BF64" s="220">
        <v>0</v>
      </c>
      <c r="BG64" s="220">
        <f>+BD64-BE64-BF64</f>
        <v>279888806</v>
      </c>
      <c r="BH64" s="64"/>
      <c r="BI64" s="167" t="s">
        <v>28</v>
      </c>
      <c r="BJ64" s="161">
        <f t="shared" ref="BJ64" si="260">+BG64</f>
        <v>279888806</v>
      </c>
      <c r="BK64" s="161">
        <v>0</v>
      </c>
      <c r="BL64" s="161">
        <v>0</v>
      </c>
      <c r="BM64" s="161">
        <f>+BJ64-BK64-BL64</f>
        <v>279888806</v>
      </c>
      <c r="BN64" s="64"/>
      <c r="BO64" s="256" t="s">
        <v>28</v>
      </c>
      <c r="BP64" s="257">
        <f t="shared" ref="BP64:BP65" si="261">+BM64</f>
        <v>279888806</v>
      </c>
      <c r="BQ64" s="257">
        <v>0</v>
      </c>
      <c r="BR64" s="257">
        <v>0</v>
      </c>
      <c r="BS64" s="257">
        <f t="shared" ref="BS64:BS65" si="262">+BP64-BQ64-BR64</f>
        <v>279888806</v>
      </c>
      <c r="BT64" s="64"/>
      <c r="BU64" s="401" t="s">
        <v>28</v>
      </c>
      <c r="BV64" s="402">
        <f>+B64</f>
        <v>280053806</v>
      </c>
      <c r="BW64" s="402">
        <f>+C64+I64+O64+U64+AA64+AG64+AM64+AS64+AY64+BE64+BK64+BQ64</f>
        <v>0</v>
      </c>
      <c r="BX64" s="402">
        <f>+D64+J64+P64+V64+AB64+AH64+AN64+AT64+AZ64+BF64+BL64+BR64</f>
        <v>165000</v>
      </c>
      <c r="BY64" s="402">
        <f t="shared" ref="BY64:BY65" si="263">+BV64-BW64-BX64</f>
        <v>279888806</v>
      </c>
      <c r="CB64" s="177"/>
    </row>
    <row r="65" spans="1:80" ht="25.5" x14ac:dyDescent="0.2">
      <c r="A65" s="13" t="s">
        <v>29</v>
      </c>
      <c r="B65" s="63">
        <v>143527611</v>
      </c>
      <c r="C65" s="63">
        <v>0</v>
      </c>
      <c r="D65" s="63">
        <v>0</v>
      </c>
      <c r="E65" s="63">
        <f>+B65-C65-D65</f>
        <v>143527611</v>
      </c>
      <c r="F65" s="267"/>
      <c r="G65" s="28" t="s">
        <v>29</v>
      </c>
      <c r="H65" s="29">
        <f>+E65</f>
        <v>143527611</v>
      </c>
      <c r="I65" s="66">
        <v>0</v>
      </c>
      <c r="J65" s="66">
        <v>0</v>
      </c>
      <c r="K65" s="29">
        <f>+H65-I65-J65</f>
        <v>143527611</v>
      </c>
      <c r="M65" s="51" t="s">
        <v>29</v>
      </c>
      <c r="N65" s="68">
        <f t="shared" si="248"/>
        <v>143527611</v>
      </c>
      <c r="O65" s="68">
        <v>0</v>
      </c>
      <c r="P65" s="68">
        <v>0</v>
      </c>
      <c r="Q65" s="68">
        <f t="shared" si="249"/>
        <v>143527611</v>
      </c>
      <c r="S65" s="79" t="s">
        <v>29</v>
      </c>
      <c r="T65" s="80">
        <f t="shared" si="250"/>
        <v>143527611</v>
      </c>
      <c r="U65" s="84">
        <v>0</v>
      </c>
      <c r="V65" s="84">
        <v>0</v>
      </c>
      <c r="W65" s="80">
        <f>+T65-U65-V65</f>
        <v>143527611</v>
      </c>
      <c r="Y65" s="105" t="s">
        <v>29</v>
      </c>
      <c r="Z65" s="106">
        <f t="shared" si="251"/>
        <v>143527611</v>
      </c>
      <c r="AA65" s="357">
        <v>0</v>
      </c>
      <c r="AB65" s="357">
        <v>0</v>
      </c>
      <c r="AC65" s="106">
        <f t="shared" si="252"/>
        <v>143527611</v>
      </c>
      <c r="AE65" s="131" t="s">
        <v>29</v>
      </c>
      <c r="AF65" s="132">
        <f t="shared" ref="AF65" si="264">+AC65</f>
        <v>143527611</v>
      </c>
      <c r="AG65" s="133">
        <v>0</v>
      </c>
      <c r="AH65" s="133">
        <v>0</v>
      </c>
      <c r="AI65" s="132">
        <f>+AF65-AG65-AH65</f>
        <v>143527611</v>
      </c>
      <c r="AK65" s="159" t="s">
        <v>29</v>
      </c>
      <c r="AL65" s="160">
        <f t="shared" si="255"/>
        <v>143527611</v>
      </c>
      <c r="AM65" s="345">
        <v>0</v>
      </c>
      <c r="AN65" s="345">
        <v>0</v>
      </c>
      <c r="AO65" s="160">
        <f>+AL65-AM65-AN65</f>
        <v>143527611</v>
      </c>
      <c r="AQ65" s="131" t="s">
        <v>29</v>
      </c>
      <c r="AR65" s="133">
        <f t="shared" si="256"/>
        <v>143527611</v>
      </c>
      <c r="AS65" s="358">
        <v>0</v>
      </c>
      <c r="AT65" s="358">
        <v>0</v>
      </c>
      <c r="AU65" s="133">
        <f t="shared" si="257"/>
        <v>143527611</v>
      </c>
      <c r="AW65" s="189" t="s">
        <v>29</v>
      </c>
      <c r="AX65" s="191">
        <f t="shared" si="258"/>
        <v>143527611</v>
      </c>
      <c r="AY65" s="191">
        <v>0</v>
      </c>
      <c r="AZ65" s="191">
        <v>0</v>
      </c>
      <c r="BA65" s="191">
        <f>+AX65-AY65-AZ65</f>
        <v>143527611</v>
      </c>
      <c r="BC65" s="219" t="s">
        <v>29</v>
      </c>
      <c r="BD65" s="220">
        <f t="shared" ref="BD65" si="265">+BA65</f>
        <v>143527611</v>
      </c>
      <c r="BE65" s="220">
        <v>0</v>
      </c>
      <c r="BF65" s="220">
        <v>0</v>
      </c>
      <c r="BG65" s="220">
        <f>+BD65-BE65-BF65</f>
        <v>143527611</v>
      </c>
      <c r="BI65" s="167" t="s">
        <v>29</v>
      </c>
      <c r="BJ65" s="161">
        <f t="shared" ref="BJ65" si="266">+BG65</f>
        <v>143527611</v>
      </c>
      <c r="BK65" s="161">
        <v>0</v>
      </c>
      <c r="BL65" s="161">
        <v>0</v>
      </c>
      <c r="BM65" s="161">
        <f>+BJ65-BK65-BL65</f>
        <v>143527611</v>
      </c>
      <c r="BO65" s="256" t="s">
        <v>29</v>
      </c>
      <c r="BP65" s="257">
        <f t="shared" si="261"/>
        <v>143527611</v>
      </c>
      <c r="BQ65" s="257">
        <v>0</v>
      </c>
      <c r="BR65" s="257">
        <v>0</v>
      </c>
      <c r="BS65" s="257">
        <f t="shared" si="262"/>
        <v>143527611</v>
      </c>
      <c r="BU65" s="403" t="s">
        <v>29</v>
      </c>
      <c r="BV65" s="402">
        <f>+B65</f>
        <v>143527611</v>
      </c>
      <c r="BW65" s="402">
        <f>+C65+I65+O65+U65+AA65+AG65+AM65+AS65+AY65+BE65+BK65+BQ65</f>
        <v>0</v>
      </c>
      <c r="BX65" s="402">
        <f>+D65+J65+P65+V65+AB65+AH65+AN65+AT65+AZ65+BF65+BL65+BR65</f>
        <v>0</v>
      </c>
      <c r="BY65" s="402">
        <f t="shared" si="263"/>
        <v>143527611</v>
      </c>
      <c r="CB65" s="177"/>
    </row>
    <row r="66" spans="1:80" x14ac:dyDescent="0.2">
      <c r="A66" s="16"/>
      <c r="B66" s="267"/>
      <c r="C66" s="267"/>
      <c r="D66" s="267"/>
      <c r="E66" s="267"/>
      <c r="F66" s="267"/>
      <c r="G66" s="30"/>
      <c r="H66" s="31"/>
      <c r="I66" s="283"/>
      <c r="J66" s="283"/>
      <c r="K66" s="31"/>
      <c r="M66" s="53"/>
      <c r="N66" s="54"/>
      <c r="O66" s="289"/>
      <c r="P66" s="289"/>
      <c r="Q66" s="54"/>
      <c r="S66" s="81"/>
      <c r="T66" s="82"/>
      <c r="U66" s="92"/>
      <c r="V66" s="92"/>
      <c r="W66" s="82"/>
      <c r="Y66" s="108"/>
      <c r="Z66" s="109"/>
      <c r="AA66" s="110"/>
      <c r="AB66" s="110"/>
      <c r="AC66" s="109"/>
      <c r="AE66" s="134"/>
      <c r="AF66" s="135"/>
      <c r="AG66" s="136"/>
      <c r="AH66" s="136"/>
      <c r="AI66" s="135"/>
      <c r="AK66" s="162"/>
      <c r="AL66" s="163"/>
      <c r="AM66" s="164"/>
      <c r="AN66" s="164"/>
      <c r="AO66" s="163"/>
      <c r="AQ66" s="134"/>
      <c r="AR66" s="135"/>
      <c r="AS66" s="136"/>
      <c r="AT66" s="136"/>
      <c r="AU66" s="135"/>
      <c r="AW66" s="192"/>
      <c r="AX66" s="193"/>
      <c r="AY66" s="194"/>
      <c r="AZ66" s="194"/>
      <c r="BA66" s="193"/>
      <c r="BC66" s="221"/>
      <c r="BD66" s="222"/>
      <c r="BE66" s="222"/>
      <c r="BF66" s="222"/>
      <c r="BG66" s="222"/>
      <c r="BI66" s="238"/>
      <c r="BJ66" s="164"/>
      <c r="BK66" s="164"/>
      <c r="BL66" s="164"/>
      <c r="BM66" s="164"/>
      <c r="BO66" s="258"/>
      <c r="BP66" s="259"/>
      <c r="BQ66" s="259"/>
      <c r="BR66" s="259"/>
      <c r="BS66" s="259"/>
      <c r="BU66" s="403"/>
      <c r="BV66" s="402"/>
      <c r="BW66" s="402"/>
      <c r="BX66" s="402"/>
      <c r="BY66" s="402"/>
      <c r="CB66" s="177"/>
    </row>
    <row r="67" spans="1:80" x14ac:dyDescent="0.2">
      <c r="A67" s="14" t="s">
        <v>5</v>
      </c>
      <c r="B67" s="268">
        <f>SUM(B69:B73)</f>
        <v>1663290378</v>
      </c>
      <c r="C67" s="268">
        <f>SUM(C69:C73)</f>
        <v>0</v>
      </c>
      <c r="D67" s="268">
        <f>SUM(D69:D73)</f>
        <v>0</v>
      </c>
      <c r="E67" s="268">
        <f>SUM(E69:E73)</f>
        <v>1663290378</v>
      </c>
      <c r="F67" s="362"/>
      <c r="G67" s="24" t="s">
        <v>5</v>
      </c>
      <c r="H67" s="25">
        <f>SUM(H69:H73)</f>
        <v>1663290378</v>
      </c>
      <c r="I67" s="281">
        <f>SUM(I69:I73)</f>
        <v>0</v>
      </c>
      <c r="J67" s="281">
        <f>SUM(J69:J73)</f>
        <v>0</v>
      </c>
      <c r="K67" s="25">
        <f>SUM(K69:K73)</f>
        <v>1663290378</v>
      </c>
      <c r="L67" s="17"/>
      <c r="M67" s="47" t="s">
        <v>5</v>
      </c>
      <c r="N67" s="48">
        <f>SUM(N69:N73)</f>
        <v>1663290378</v>
      </c>
      <c r="O67" s="287">
        <f>SUM(O69:O73)</f>
        <v>0</v>
      </c>
      <c r="P67" s="287">
        <f>SUM(P69:P73)</f>
        <v>0</v>
      </c>
      <c r="Q67" s="48">
        <f>SUM(Q69:Q73)</f>
        <v>1663290378</v>
      </c>
      <c r="R67" s="17"/>
      <c r="S67" s="75" t="s">
        <v>5</v>
      </c>
      <c r="T67" s="76">
        <f>SUM(T69:T73)</f>
        <v>1663290378</v>
      </c>
      <c r="U67" s="93">
        <f>SUM(U69:U73)</f>
        <v>0</v>
      </c>
      <c r="V67" s="93">
        <f>SUM(V69:V73)</f>
        <v>3291761</v>
      </c>
      <c r="W67" s="76">
        <f>SUM(W69:W73)</f>
        <v>1659998617</v>
      </c>
      <c r="X67" s="17"/>
      <c r="Y67" s="101" t="s">
        <v>5</v>
      </c>
      <c r="Z67" s="102">
        <f>SUM(Z69:Z73)</f>
        <v>1659998617</v>
      </c>
      <c r="AA67" s="111">
        <f>SUM(AA69:AA73)</f>
        <v>0</v>
      </c>
      <c r="AB67" s="111">
        <f>SUM(AB69:AB73)</f>
        <v>0</v>
      </c>
      <c r="AC67" s="102">
        <f>SUM(AC69:AC73)</f>
        <v>1659998617</v>
      </c>
      <c r="AD67" s="17"/>
      <c r="AE67" s="127" t="s">
        <v>5</v>
      </c>
      <c r="AF67" s="128">
        <f>SUM(AF69:AF73)</f>
        <v>1659998617</v>
      </c>
      <c r="AG67" s="137">
        <f>SUM(AG69:AG73)</f>
        <v>0</v>
      </c>
      <c r="AH67" s="137">
        <f>SUM(AH69:AH73)</f>
        <v>0</v>
      </c>
      <c r="AI67" s="128">
        <f>SUM(AI69:AI73)</f>
        <v>1659998617</v>
      </c>
      <c r="AJ67" s="17"/>
      <c r="AK67" s="155" t="s">
        <v>5</v>
      </c>
      <c r="AL67" s="156">
        <f>SUM(AL69:AL73)</f>
        <v>1659998617</v>
      </c>
      <c r="AM67" s="165">
        <f>SUM(AM69:AM73)</f>
        <v>0</v>
      </c>
      <c r="AN67" s="165">
        <f>SUM(AN69:AN73)</f>
        <v>0</v>
      </c>
      <c r="AO67" s="156">
        <f>SUM(AO69:AO73)</f>
        <v>1659998617</v>
      </c>
      <c r="AP67" s="17"/>
      <c r="AQ67" s="127" t="s">
        <v>5</v>
      </c>
      <c r="AR67" s="128">
        <f>SUM(AR69:AR73)</f>
        <v>1659998617</v>
      </c>
      <c r="AS67" s="137">
        <f>SUM(AS69:AS73)</f>
        <v>0</v>
      </c>
      <c r="AT67" s="137">
        <f>SUM(AT69:AT73)</f>
        <v>0</v>
      </c>
      <c r="AU67" s="128">
        <f>SUM(AU69:AU73)</f>
        <v>1659998617</v>
      </c>
      <c r="AV67" s="17"/>
      <c r="AW67" s="185" t="s">
        <v>5</v>
      </c>
      <c r="AX67" s="186">
        <f>SUM(AX69:AX73)</f>
        <v>1659998617</v>
      </c>
      <c r="AY67" s="195">
        <v>0</v>
      </c>
      <c r="AZ67" s="195">
        <v>0</v>
      </c>
      <c r="BA67" s="186">
        <f>SUM(BA69:BA73)</f>
        <v>1659998617</v>
      </c>
      <c r="BB67" s="17"/>
      <c r="BC67" s="215" t="s">
        <v>5</v>
      </c>
      <c r="BD67" s="216">
        <f>SUM(BD69:BD73)</f>
        <v>1659998617</v>
      </c>
      <c r="BE67" s="216">
        <f>SUM(BE69:BE73)</f>
        <v>0</v>
      </c>
      <c r="BF67" s="216">
        <f>SUM(BF69:BF73)</f>
        <v>0</v>
      </c>
      <c r="BG67" s="216">
        <f>SUM(BG69:BG73)</f>
        <v>1659998617</v>
      </c>
      <c r="BH67" s="17"/>
      <c r="BI67" s="236" t="s">
        <v>5</v>
      </c>
      <c r="BJ67" s="165">
        <f>SUM(BJ69:BJ73)</f>
        <v>1659998617</v>
      </c>
      <c r="BK67" s="165">
        <f>SUM(BK69:BK73)</f>
        <v>0</v>
      </c>
      <c r="BL67" s="165">
        <f>SUM(BL69:BL73)</f>
        <v>0</v>
      </c>
      <c r="BM67" s="165">
        <f>SUM(BM69:BM73)</f>
        <v>1659998617</v>
      </c>
      <c r="BN67" s="17"/>
      <c r="BO67" s="252" t="s">
        <v>5</v>
      </c>
      <c r="BP67" s="253">
        <f>SUM(BP69:BP73)</f>
        <v>1659998617</v>
      </c>
      <c r="BQ67" s="253">
        <f>SUM(BQ69:BQ73)</f>
        <v>0</v>
      </c>
      <c r="BR67" s="253">
        <f>SUM(BR69:BR73)</f>
        <v>0</v>
      </c>
      <c r="BS67" s="253">
        <f>SUM(BS69:BS73)</f>
        <v>1659998617</v>
      </c>
      <c r="BT67" s="17"/>
      <c r="BU67" s="24" t="s">
        <v>5</v>
      </c>
      <c r="BV67" s="25">
        <f>SUM(BV69:BV73)</f>
        <v>1663290378</v>
      </c>
      <c r="BW67" s="25">
        <f>SUM(BW69:BW73)</f>
        <v>0</v>
      </c>
      <c r="BX67" s="25">
        <f>SUM(BX69:BX73)</f>
        <v>3291761</v>
      </c>
      <c r="BY67" s="25">
        <f>SUM(BY69:BY73)</f>
        <v>1659998617</v>
      </c>
      <c r="CB67" s="177"/>
    </row>
    <row r="68" spans="1:80" x14ac:dyDescent="0.2">
      <c r="A68" s="11" t="s">
        <v>0</v>
      </c>
      <c r="B68" s="269"/>
      <c r="C68" s="269"/>
      <c r="D68" s="269"/>
      <c r="E68" s="269"/>
      <c r="F68" s="363"/>
      <c r="G68" s="26" t="s">
        <v>0</v>
      </c>
      <c r="H68" s="27"/>
      <c r="I68" s="282"/>
      <c r="J68" s="282"/>
      <c r="K68" s="27"/>
      <c r="M68" s="49" t="s">
        <v>0</v>
      </c>
      <c r="N68" s="50"/>
      <c r="O68" s="288"/>
      <c r="P68" s="288"/>
      <c r="Q68" s="50"/>
      <c r="S68" s="77" t="s">
        <v>0</v>
      </c>
      <c r="T68" s="78"/>
      <c r="U68" s="94"/>
      <c r="V68" s="94"/>
      <c r="W68" s="78"/>
      <c r="Y68" s="103" t="s">
        <v>0</v>
      </c>
      <c r="Z68" s="104"/>
      <c r="AA68" s="112"/>
      <c r="AB68" s="112"/>
      <c r="AC68" s="104"/>
      <c r="AE68" s="129" t="s">
        <v>0</v>
      </c>
      <c r="AF68" s="130"/>
      <c r="AG68" s="138"/>
      <c r="AH68" s="138"/>
      <c r="AI68" s="130"/>
      <c r="AK68" s="157" t="s">
        <v>0</v>
      </c>
      <c r="AL68" s="158"/>
      <c r="AM68" s="166"/>
      <c r="AN68" s="166"/>
      <c r="AO68" s="158"/>
      <c r="AQ68" s="129" t="s">
        <v>0</v>
      </c>
      <c r="AR68" s="130"/>
      <c r="AS68" s="138"/>
      <c r="AT68" s="138"/>
      <c r="AU68" s="130"/>
      <c r="AW68" s="187" t="s">
        <v>0</v>
      </c>
      <c r="AX68" s="188"/>
      <c r="AY68" s="196"/>
      <c r="AZ68" s="196"/>
      <c r="BA68" s="188"/>
      <c r="BC68" s="217" t="s">
        <v>0</v>
      </c>
      <c r="BD68" s="218"/>
      <c r="BE68" s="218"/>
      <c r="BF68" s="218"/>
      <c r="BG68" s="218"/>
      <c r="BI68" s="237" t="s">
        <v>0</v>
      </c>
      <c r="BJ68" s="166"/>
      <c r="BK68" s="166"/>
      <c r="BL68" s="166"/>
      <c r="BM68" s="166"/>
      <c r="BO68" s="254" t="s">
        <v>0</v>
      </c>
      <c r="BP68" s="255"/>
      <c r="BQ68" s="255"/>
      <c r="BR68" s="255"/>
      <c r="BS68" s="255"/>
      <c r="BU68" s="399" t="s">
        <v>0</v>
      </c>
      <c r="BV68" s="400"/>
      <c r="BW68" s="400"/>
      <c r="BX68" s="400"/>
      <c r="BY68" s="400"/>
      <c r="CB68" s="177"/>
    </row>
    <row r="69" spans="1:80" ht="63.75" x14ac:dyDescent="0.2">
      <c r="A69" s="13" t="s">
        <v>39</v>
      </c>
      <c r="B69" s="63">
        <v>9348602</v>
      </c>
      <c r="C69" s="63">
        <v>0</v>
      </c>
      <c r="D69" s="63">
        <v>0</v>
      </c>
      <c r="E69" s="63">
        <f t="shared" ref="E69" si="267">+B69-C69-D69</f>
        <v>9348602</v>
      </c>
      <c r="F69" s="267"/>
      <c r="G69" s="28" t="s">
        <v>39</v>
      </c>
      <c r="H69" s="29">
        <f>+E69</f>
        <v>9348602</v>
      </c>
      <c r="I69" s="66">
        <v>0</v>
      </c>
      <c r="J69" s="66">
        <v>0</v>
      </c>
      <c r="K69" s="29">
        <f t="shared" ref="K69" si="268">+H69-I69-J69</f>
        <v>9348602</v>
      </c>
      <c r="M69" s="51" t="s">
        <v>39</v>
      </c>
      <c r="N69" s="68">
        <f t="shared" ref="N69:N73" si="269">+K69</f>
        <v>9348602</v>
      </c>
      <c r="O69" s="68">
        <v>0</v>
      </c>
      <c r="P69" s="68">
        <v>0</v>
      </c>
      <c r="Q69" s="68">
        <f t="shared" ref="Q69:Q73" si="270">+N69-O69-P69</f>
        <v>9348602</v>
      </c>
      <c r="S69" s="79" t="s">
        <v>39</v>
      </c>
      <c r="T69" s="80">
        <f t="shared" ref="T69" si="271">+Q69</f>
        <v>9348602</v>
      </c>
      <c r="U69" s="356">
        <v>0</v>
      </c>
      <c r="V69" s="356">
        <v>3291761</v>
      </c>
      <c r="W69" s="80">
        <f t="shared" ref="W69" si="272">+T69-U69-V69</f>
        <v>6056841</v>
      </c>
      <c r="Y69" s="105" t="s">
        <v>39</v>
      </c>
      <c r="Z69" s="106">
        <f t="shared" ref="Z69" si="273">+W69</f>
        <v>6056841</v>
      </c>
      <c r="AA69" s="107">
        <v>0</v>
      </c>
      <c r="AB69" s="107">
        <v>0</v>
      </c>
      <c r="AC69" s="106">
        <f t="shared" ref="AC69" si="274">+Z69-AA69-AB69</f>
        <v>6056841</v>
      </c>
      <c r="AE69" s="131" t="s">
        <v>39</v>
      </c>
      <c r="AF69" s="132">
        <f t="shared" ref="AF69:AF73" si="275">+AC69</f>
        <v>6056841</v>
      </c>
      <c r="AG69" s="133">
        <v>0</v>
      </c>
      <c r="AH69" s="133">
        <v>0</v>
      </c>
      <c r="AI69" s="132">
        <f t="shared" ref="AI69:AI73" si="276">+AF69-AG69-AH69</f>
        <v>6056841</v>
      </c>
      <c r="AK69" s="159" t="s">
        <v>39</v>
      </c>
      <c r="AL69" s="160">
        <f t="shared" ref="AL69:AL73" si="277">+AI69</f>
        <v>6056841</v>
      </c>
      <c r="AM69" s="345">
        <v>0</v>
      </c>
      <c r="AN69" s="345">
        <v>0</v>
      </c>
      <c r="AO69" s="160">
        <f t="shared" ref="AO69:AO73" si="278">+AL69-AM69-AN69</f>
        <v>6056841</v>
      </c>
      <c r="AQ69" s="131" t="s">
        <v>39</v>
      </c>
      <c r="AR69" s="132">
        <f t="shared" ref="AR69" si="279">+AO69</f>
        <v>6056841</v>
      </c>
      <c r="AS69" s="358">
        <v>0</v>
      </c>
      <c r="AT69" s="358">
        <v>0</v>
      </c>
      <c r="AU69" s="132">
        <f t="shared" ref="AU69" si="280">+AR69-AS69-AT69</f>
        <v>6056841</v>
      </c>
      <c r="AW69" s="189" t="s">
        <v>39</v>
      </c>
      <c r="AX69" s="190">
        <f t="shared" ref="AX69" si="281">+AU69</f>
        <v>6056841</v>
      </c>
      <c r="AY69" s="191">
        <v>0</v>
      </c>
      <c r="AZ69" s="191">
        <v>0</v>
      </c>
      <c r="BA69" s="190">
        <f t="shared" ref="BA69" si="282">+AX69-AY69-AZ69</f>
        <v>6056841</v>
      </c>
      <c r="BC69" s="219" t="s">
        <v>39</v>
      </c>
      <c r="BD69" s="220">
        <f t="shared" ref="BD69" si="283">+BA69</f>
        <v>6056841</v>
      </c>
      <c r="BE69" s="220">
        <v>0</v>
      </c>
      <c r="BF69" s="220">
        <v>0</v>
      </c>
      <c r="BG69" s="220">
        <f t="shared" ref="BG69" si="284">+BD69-BE69-BF69</f>
        <v>6056841</v>
      </c>
      <c r="BI69" s="167" t="s">
        <v>39</v>
      </c>
      <c r="BJ69" s="161">
        <f t="shared" ref="BJ69:BJ73" si="285">+BG69</f>
        <v>6056841</v>
      </c>
      <c r="BK69" s="161">
        <v>0</v>
      </c>
      <c r="BL69" s="161">
        <v>0</v>
      </c>
      <c r="BM69" s="161">
        <f t="shared" ref="BM69:BM73" si="286">+BJ69-BK69-BL69</f>
        <v>6056841</v>
      </c>
      <c r="BO69" s="256" t="s">
        <v>39</v>
      </c>
      <c r="BP69" s="257">
        <f t="shared" ref="BP69:BP73" si="287">+BM69</f>
        <v>6056841</v>
      </c>
      <c r="BQ69" s="257">
        <v>0</v>
      </c>
      <c r="BR69" s="257">
        <v>0</v>
      </c>
      <c r="BS69" s="257">
        <f t="shared" ref="BS69:BS73" si="288">+BP69-BQ69-BR69</f>
        <v>6056841</v>
      </c>
      <c r="BU69" s="403" t="s">
        <v>39</v>
      </c>
      <c r="BV69" s="402">
        <f>+B69</f>
        <v>9348602</v>
      </c>
      <c r="BW69" s="402">
        <f t="shared" ref="BW69:BX73" si="289">+C69+I69+O69+U69+AA69+AG69+AM69+AS69+AY69+BE69+BK69+BQ69</f>
        <v>0</v>
      </c>
      <c r="BX69" s="402">
        <f t="shared" si="289"/>
        <v>3291761</v>
      </c>
      <c r="BY69" s="402">
        <f t="shared" ref="BY69" si="290">+BV69-BW69-BX69</f>
        <v>6056841</v>
      </c>
      <c r="CB69" s="177"/>
    </row>
    <row r="70" spans="1:80" ht="51" x14ac:dyDescent="0.2">
      <c r="A70" s="13" t="s">
        <v>41</v>
      </c>
      <c r="B70" s="63">
        <v>1</v>
      </c>
      <c r="C70" s="63">
        <v>0</v>
      </c>
      <c r="D70" s="63">
        <v>0</v>
      </c>
      <c r="E70" s="63">
        <f t="shared" ref="E70:E73" si="291">+B70-C70-D70</f>
        <v>1</v>
      </c>
      <c r="F70" s="267"/>
      <c r="G70" s="28" t="s">
        <v>41</v>
      </c>
      <c r="H70" s="29">
        <f>+E70</f>
        <v>1</v>
      </c>
      <c r="I70" s="66">
        <v>0</v>
      </c>
      <c r="J70" s="66">
        <v>0</v>
      </c>
      <c r="K70" s="29">
        <f t="shared" ref="K70:K73" si="292">+H70-I70-J70</f>
        <v>1</v>
      </c>
      <c r="M70" s="51" t="s">
        <v>41</v>
      </c>
      <c r="N70" s="68">
        <f t="shared" si="269"/>
        <v>1</v>
      </c>
      <c r="O70" s="68">
        <v>0</v>
      </c>
      <c r="P70" s="68">
        <v>0</v>
      </c>
      <c r="Q70" s="68">
        <f t="shared" si="270"/>
        <v>1</v>
      </c>
      <c r="S70" s="79" t="s">
        <v>41</v>
      </c>
      <c r="T70" s="80">
        <f t="shared" ref="T70:T73" si="293">+Q70</f>
        <v>1</v>
      </c>
      <c r="U70" s="84">
        <v>0</v>
      </c>
      <c r="V70" s="84">
        <v>0</v>
      </c>
      <c r="W70" s="80">
        <f t="shared" ref="W70:W73" si="294">+T70-U70-V70</f>
        <v>1</v>
      </c>
      <c r="Y70" s="105" t="s">
        <v>41</v>
      </c>
      <c r="Z70" s="106">
        <f t="shared" ref="Z70:Z73" si="295">+W70</f>
        <v>1</v>
      </c>
      <c r="AA70" s="107">
        <v>0</v>
      </c>
      <c r="AB70" s="107">
        <v>0</v>
      </c>
      <c r="AC70" s="106">
        <f t="shared" ref="AC70:AC73" si="296">+Z70-AA70-AB70</f>
        <v>1</v>
      </c>
      <c r="AE70" s="131" t="s">
        <v>41</v>
      </c>
      <c r="AF70" s="132">
        <f t="shared" si="275"/>
        <v>1</v>
      </c>
      <c r="AG70" s="133">
        <v>0</v>
      </c>
      <c r="AH70" s="133">
        <v>0</v>
      </c>
      <c r="AI70" s="132">
        <f t="shared" si="276"/>
        <v>1</v>
      </c>
      <c r="AK70" s="159" t="s">
        <v>41</v>
      </c>
      <c r="AL70" s="160">
        <f t="shared" si="277"/>
        <v>1</v>
      </c>
      <c r="AM70" s="345">
        <v>0</v>
      </c>
      <c r="AN70" s="345">
        <v>0</v>
      </c>
      <c r="AO70" s="160">
        <f t="shared" si="278"/>
        <v>1</v>
      </c>
      <c r="AQ70" s="131" t="s">
        <v>41</v>
      </c>
      <c r="AR70" s="132">
        <f t="shared" ref="AR70:AR73" si="297">+AO70</f>
        <v>1</v>
      </c>
      <c r="AS70" s="358">
        <v>0</v>
      </c>
      <c r="AT70" s="358">
        <v>0</v>
      </c>
      <c r="AU70" s="132">
        <f t="shared" ref="AU70:AU73" si="298">+AR70-AS70-AT70</f>
        <v>1</v>
      </c>
      <c r="AW70" s="189" t="s">
        <v>41</v>
      </c>
      <c r="AX70" s="190">
        <f t="shared" ref="AX70:AX73" si="299">+AU70</f>
        <v>1</v>
      </c>
      <c r="AY70" s="191">
        <v>0</v>
      </c>
      <c r="AZ70" s="191">
        <v>0</v>
      </c>
      <c r="BA70" s="190">
        <f t="shared" ref="BA70:BA73" si="300">+AX70-AY70-AZ70</f>
        <v>1</v>
      </c>
      <c r="BC70" s="219" t="s">
        <v>41</v>
      </c>
      <c r="BD70" s="220">
        <f t="shared" ref="BD70:BD73" si="301">+BA70</f>
        <v>1</v>
      </c>
      <c r="BE70" s="220">
        <v>0</v>
      </c>
      <c r="BF70" s="220">
        <v>0</v>
      </c>
      <c r="BG70" s="220">
        <f t="shared" ref="BG70:BG73" si="302">+BD70-BE70-BF70</f>
        <v>1</v>
      </c>
      <c r="BI70" s="167" t="s">
        <v>41</v>
      </c>
      <c r="BJ70" s="161">
        <f t="shared" si="285"/>
        <v>1</v>
      </c>
      <c r="BK70" s="161">
        <v>0</v>
      </c>
      <c r="BL70" s="161">
        <v>0</v>
      </c>
      <c r="BM70" s="161">
        <f t="shared" si="286"/>
        <v>1</v>
      </c>
      <c r="BO70" s="256" t="s">
        <v>41</v>
      </c>
      <c r="BP70" s="257">
        <f t="shared" si="287"/>
        <v>1</v>
      </c>
      <c r="BQ70" s="257">
        <v>0</v>
      </c>
      <c r="BR70" s="257">
        <v>0</v>
      </c>
      <c r="BS70" s="257">
        <f t="shared" si="288"/>
        <v>1</v>
      </c>
      <c r="BU70" s="403" t="s">
        <v>41</v>
      </c>
      <c r="BV70" s="402">
        <f>+B70</f>
        <v>1</v>
      </c>
      <c r="BW70" s="402">
        <f t="shared" si="289"/>
        <v>0</v>
      </c>
      <c r="BX70" s="402">
        <f t="shared" si="289"/>
        <v>0</v>
      </c>
      <c r="BY70" s="402">
        <f t="shared" ref="BY70:BY73" si="303">+BV70-BW70-BX70</f>
        <v>1</v>
      </c>
      <c r="CB70" s="177"/>
    </row>
    <row r="71" spans="1:80" ht="38.25" x14ac:dyDescent="0.2">
      <c r="A71" s="13" t="s">
        <v>26</v>
      </c>
      <c r="B71" s="63">
        <v>5638280</v>
      </c>
      <c r="C71" s="63">
        <v>0</v>
      </c>
      <c r="D71" s="63">
        <v>0</v>
      </c>
      <c r="E71" s="63">
        <f t="shared" si="291"/>
        <v>5638280</v>
      </c>
      <c r="F71" s="267"/>
      <c r="G71" s="28" t="s">
        <v>26</v>
      </c>
      <c r="H71" s="29">
        <f>+E71</f>
        <v>5638280</v>
      </c>
      <c r="I71" s="66">
        <v>0</v>
      </c>
      <c r="J71" s="66">
        <v>0</v>
      </c>
      <c r="K71" s="29">
        <f t="shared" si="292"/>
        <v>5638280</v>
      </c>
      <c r="M71" s="51" t="s">
        <v>26</v>
      </c>
      <c r="N71" s="68">
        <f t="shared" si="269"/>
        <v>5638280</v>
      </c>
      <c r="O71" s="68">
        <v>0</v>
      </c>
      <c r="P71" s="68">
        <v>0</v>
      </c>
      <c r="Q71" s="68">
        <f t="shared" si="270"/>
        <v>5638280</v>
      </c>
      <c r="S71" s="79" t="s">
        <v>26</v>
      </c>
      <c r="T71" s="80">
        <f t="shared" si="293"/>
        <v>5638280</v>
      </c>
      <c r="U71" s="84">
        <v>0</v>
      </c>
      <c r="V71" s="84">
        <v>0</v>
      </c>
      <c r="W71" s="80">
        <f t="shared" si="294"/>
        <v>5638280</v>
      </c>
      <c r="Y71" s="105" t="s">
        <v>26</v>
      </c>
      <c r="Z71" s="106">
        <f t="shared" si="295"/>
        <v>5638280</v>
      </c>
      <c r="AA71" s="107">
        <v>0</v>
      </c>
      <c r="AB71" s="107">
        <v>0</v>
      </c>
      <c r="AC71" s="106">
        <f t="shared" si="296"/>
        <v>5638280</v>
      </c>
      <c r="AE71" s="131" t="s">
        <v>26</v>
      </c>
      <c r="AF71" s="132">
        <f t="shared" si="275"/>
        <v>5638280</v>
      </c>
      <c r="AG71" s="133">
        <v>0</v>
      </c>
      <c r="AH71" s="133">
        <v>0</v>
      </c>
      <c r="AI71" s="132">
        <f t="shared" si="276"/>
        <v>5638280</v>
      </c>
      <c r="AK71" s="159" t="s">
        <v>26</v>
      </c>
      <c r="AL71" s="160">
        <f t="shared" si="277"/>
        <v>5638280</v>
      </c>
      <c r="AM71" s="345">
        <v>0</v>
      </c>
      <c r="AN71" s="345">
        <v>0</v>
      </c>
      <c r="AO71" s="160">
        <f t="shared" si="278"/>
        <v>5638280</v>
      </c>
      <c r="AQ71" s="131" t="s">
        <v>26</v>
      </c>
      <c r="AR71" s="132">
        <f t="shared" si="297"/>
        <v>5638280</v>
      </c>
      <c r="AS71" s="358">
        <v>0</v>
      </c>
      <c r="AT71" s="358">
        <v>0</v>
      </c>
      <c r="AU71" s="132">
        <f t="shared" si="298"/>
        <v>5638280</v>
      </c>
      <c r="AW71" s="189" t="s">
        <v>26</v>
      </c>
      <c r="AX71" s="190">
        <f t="shared" si="299"/>
        <v>5638280</v>
      </c>
      <c r="AY71" s="191">
        <v>0</v>
      </c>
      <c r="AZ71" s="191">
        <v>0</v>
      </c>
      <c r="BA71" s="190">
        <f t="shared" si="300"/>
        <v>5638280</v>
      </c>
      <c r="BC71" s="219" t="s">
        <v>26</v>
      </c>
      <c r="BD71" s="220">
        <f t="shared" si="301"/>
        <v>5638280</v>
      </c>
      <c r="BE71" s="220">
        <v>0</v>
      </c>
      <c r="BF71" s="220">
        <v>0</v>
      </c>
      <c r="BG71" s="220">
        <f t="shared" si="302"/>
        <v>5638280</v>
      </c>
      <c r="BI71" s="167" t="s">
        <v>26</v>
      </c>
      <c r="BJ71" s="161">
        <f t="shared" si="285"/>
        <v>5638280</v>
      </c>
      <c r="BK71" s="161">
        <v>0</v>
      </c>
      <c r="BL71" s="161">
        <v>0</v>
      </c>
      <c r="BM71" s="161">
        <f t="shared" si="286"/>
        <v>5638280</v>
      </c>
      <c r="BO71" s="256" t="s">
        <v>26</v>
      </c>
      <c r="BP71" s="257">
        <f t="shared" si="287"/>
        <v>5638280</v>
      </c>
      <c r="BQ71" s="257">
        <v>0</v>
      </c>
      <c r="BR71" s="257">
        <v>0</v>
      </c>
      <c r="BS71" s="257">
        <f t="shared" si="288"/>
        <v>5638280</v>
      </c>
      <c r="BU71" s="403" t="s">
        <v>26</v>
      </c>
      <c r="BV71" s="402">
        <f>+B71</f>
        <v>5638280</v>
      </c>
      <c r="BW71" s="402">
        <f t="shared" si="289"/>
        <v>0</v>
      </c>
      <c r="BX71" s="402">
        <f t="shared" si="289"/>
        <v>0</v>
      </c>
      <c r="BY71" s="402">
        <f t="shared" si="303"/>
        <v>5638280</v>
      </c>
      <c r="CB71" s="177"/>
    </row>
    <row r="72" spans="1:80" ht="38.25" x14ac:dyDescent="0.2">
      <c r="A72" s="13" t="s">
        <v>27</v>
      </c>
      <c r="B72" s="63">
        <v>5839411</v>
      </c>
      <c r="C72" s="63">
        <v>0</v>
      </c>
      <c r="D72" s="63">
        <v>0</v>
      </c>
      <c r="E72" s="63">
        <f t="shared" si="291"/>
        <v>5839411</v>
      </c>
      <c r="F72" s="267"/>
      <c r="G72" s="28" t="s">
        <v>27</v>
      </c>
      <c r="H72" s="29">
        <f>+E72</f>
        <v>5839411</v>
      </c>
      <c r="I72" s="66">
        <v>0</v>
      </c>
      <c r="J72" s="66">
        <v>0</v>
      </c>
      <c r="K72" s="29">
        <f t="shared" si="292"/>
        <v>5839411</v>
      </c>
      <c r="M72" s="51" t="s">
        <v>27</v>
      </c>
      <c r="N72" s="68">
        <f t="shared" si="269"/>
        <v>5839411</v>
      </c>
      <c r="O72" s="68">
        <v>0</v>
      </c>
      <c r="P72" s="68">
        <v>0</v>
      </c>
      <c r="Q72" s="68">
        <f t="shared" si="270"/>
        <v>5839411</v>
      </c>
      <c r="S72" s="79" t="s">
        <v>27</v>
      </c>
      <c r="T72" s="80">
        <f t="shared" si="293"/>
        <v>5839411</v>
      </c>
      <c r="U72" s="84">
        <v>0</v>
      </c>
      <c r="V72" s="84">
        <v>0</v>
      </c>
      <c r="W72" s="80">
        <f t="shared" si="294"/>
        <v>5839411</v>
      </c>
      <c r="Y72" s="105" t="s">
        <v>27</v>
      </c>
      <c r="Z72" s="106">
        <f t="shared" si="295"/>
        <v>5839411</v>
      </c>
      <c r="AA72" s="107">
        <v>0</v>
      </c>
      <c r="AB72" s="107">
        <v>0</v>
      </c>
      <c r="AC72" s="106">
        <f t="shared" si="296"/>
        <v>5839411</v>
      </c>
      <c r="AE72" s="131" t="s">
        <v>27</v>
      </c>
      <c r="AF72" s="132">
        <f t="shared" si="275"/>
        <v>5839411</v>
      </c>
      <c r="AG72" s="133">
        <v>0</v>
      </c>
      <c r="AH72" s="133">
        <v>0</v>
      </c>
      <c r="AI72" s="132">
        <f t="shared" si="276"/>
        <v>5839411</v>
      </c>
      <c r="AK72" s="159" t="s">
        <v>27</v>
      </c>
      <c r="AL72" s="160">
        <f t="shared" si="277"/>
        <v>5839411</v>
      </c>
      <c r="AM72" s="345">
        <v>0</v>
      </c>
      <c r="AN72" s="345">
        <v>0</v>
      </c>
      <c r="AO72" s="160">
        <f t="shared" si="278"/>
        <v>5839411</v>
      </c>
      <c r="AQ72" s="131" t="s">
        <v>27</v>
      </c>
      <c r="AR72" s="132">
        <f t="shared" si="297"/>
        <v>5839411</v>
      </c>
      <c r="AS72" s="358">
        <v>0</v>
      </c>
      <c r="AT72" s="358">
        <v>0</v>
      </c>
      <c r="AU72" s="132">
        <f t="shared" si="298"/>
        <v>5839411</v>
      </c>
      <c r="AW72" s="189" t="s">
        <v>27</v>
      </c>
      <c r="AX72" s="190">
        <f t="shared" si="299"/>
        <v>5839411</v>
      </c>
      <c r="AY72" s="191">
        <v>0</v>
      </c>
      <c r="AZ72" s="191">
        <v>0</v>
      </c>
      <c r="BA72" s="190">
        <f t="shared" si="300"/>
        <v>5839411</v>
      </c>
      <c r="BC72" s="219" t="s">
        <v>27</v>
      </c>
      <c r="BD72" s="220">
        <f t="shared" si="301"/>
        <v>5839411</v>
      </c>
      <c r="BE72" s="220">
        <v>0</v>
      </c>
      <c r="BF72" s="220">
        <v>0</v>
      </c>
      <c r="BG72" s="220">
        <f t="shared" si="302"/>
        <v>5839411</v>
      </c>
      <c r="BI72" s="167" t="s">
        <v>27</v>
      </c>
      <c r="BJ72" s="161">
        <f t="shared" si="285"/>
        <v>5839411</v>
      </c>
      <c r="BK72" s="161">
        <v>0</v>
      </c>
      <c r="BL72" s="161">
        <v>0</v>
      </c>
      <c r="BM72" s="161">
        <f t="shared" si="286"/>
        <v>5839411</v>
      </c>
      <c r="BO72" s="256" t="s">
        <v>27</v>
      </c>
      <c r="BP72" s="257">
        <f t="shared" si="287"/>
        <v>5839411</v>
      </c>
      <c r="BQ72" s="257">
        <v>0</v>
      </c>
      <c r="BR72" s="257">
        <v>0</v>
      </c>
      <c r="BS72" s="257">
        <f t="shared" si="288"/>
        <v>5839411</v>
      </c>
      <c r="BU72" s="403" t="s">
        <v>27</v>
      </c>
      <c r="BV72" s="402">
        <f>+B72</f>
        <v>5839411</v>
      </c>
      <c r="BW72" s="402">
        <f t="shared" si="289"/>
        <v>0</v>
      </c>
      <c r="BX72" s="402">
        <f t="shared" si="289"/>
        <v>0</v>
      </c>
      <c r="BY72" s="402">
        <f t="shared" si="303"/>
        <v>5839411</v>
      </c>
      <c r="CB72" s="177"/>
    </row>
    <row r="73" spans="1:80" ht="38.25" x14ac:dyDescent="0.2">
      <c r="A73" s="13" t="s">
        <v>40</v>
      </c>
      <c r="B73" s="63">
        <v>1642464084</v>
      </c>
      <c r="C73" s="63">
        <v>0</v>
      </c>
      <c r="D73" s="63">
        <v>0</v>
      </c>
      <c r="E73" s="63">
        <f t="shared" si="291"/>
        <v>1642464084</v>
      </c>
      <c r="F73" s="267"/>
      <c r="G73" s="28" t="s">
        <v>40</v>
      </c>
      <c r="H73" s="29">
        <f>+E73</f>
        <v>1642464084</v>
      </c>
      <c r="I73" s="66">
        <v>0</v>
      </c>
      <c r="J73" s="66">
        <v>0</v>
      </c>
      <c r="K73" s="29">
        <f t="shared" si="292"/>
        <v>1642464084</v>
      </c>
      <c r="M73" s="51" t="s">
        <v>40</v>
      </c>
      <c r="N73" s="68">
        <f t="shared" si="269"/>
        <v>1642464084</v>
      </c>
      <c r="O73" s="68">
        <v>0</v>
      </c>
      <c r="P73" s="68">
        <v>0</v>
      </c>
      <c r="Q73" s="68">
        <f t="shared" si="270"/>
        <v>1642464084</v>
      </c>
      <c r="S73" s="79" t="s">
        <v>40</v>
      </c>
      <c r="T73" s="80">
        <f t="shared" si="293"/>
        <v>1642464084</v>
      </c>
      <c r="U73" s="84">
        <v>0</v>
      </c>
      <c r="V73" s="84">
        <v>0</v>
      </c>
      <c r="W73" s="80">
        <f t="shared" si="294"/>
        <v>1642464084</v>
      </c>
      <c r="Y73" s="105" t="s">
        <v>40</v>
      </c>
      <c r="Z73" s="106">
        <f t="shared" si="295"/>
        <v>1642464084</v>
      </c>
      <c r="AA73" s="107">
        <v>0</v>
      </c>
      <c r="AB73" s="107">
        <v>0</v>
      </c>
      <c r="AC73" s="106">
        <f t="shared" si="296"/>
        <v>1642464084</v>
      </c>
      <c r="AE73" s="131" t="s">
        <v>40</v>
      </c>
      <c r="AF73" s="132">
        <f t="shared" si="275"/>
        <v>1642464084</v>
      </c>
      <c r="AG73" s="133">
        <v>0</v>
      </c>
      <c r="AH73" s="133">
        <v>0</v>
      </c>
      <c r="AI73" s="132">
        <f t="shared" si="276"/>
        <v>1642464084</v>
      </c>
      <c r="AK73" s="159" t="s">
        <v>40</v>
      </c>
      <c r="AL73" s="160">
        <f t="shared" si="277"/>
        <v>1642464084</v>
      </c>
      <c r="AM73" s="345">
        <v>0</v>
      </c>
      <c r="AN73" s="345">
        <v>0</v>
      </c>
      <c r="AO73" s="160">
        <f t="shared" si="278"/>
        <v>1642464084</v>
      </c>
      <c r="AQ73" s="131" t="s">
        <v>40</v>
      </c>
      <c r="AR73" s="132">
        <f t="shared" si="297"/>
        <v>1642464084</v>
      </c>
      <c r="AS73" s="358">
        <v>0</v>
      </c>
      <c r="AT73" s="358">
        <v>0</v>
      </c>
      <c r="AU73" s="132">
        <f t="shared" si="298"/>
        <v>1642464084</v>
      </c>
      <c r="AW73" s="189" t="s">
        <v>40</v>
      </c>
      <c r="AX73" s="190">
        <f t="shared" si="299"/>
        <v>1642464084</v>
      </c>
      <c r="AY73" s="191">
        <v>0</v>
      </c>
      <c r="AZ73" s="191">
        <v>0</v>
      </c>
      <c r="BA73" s="190">
        <f t="shared" si="300"/>
        <v>1642464084</v>
      </c>
      <c r="BC73" s="219" t="s">
        <v>40</v>
      </c>
      <c r="BD73" s="220">
        <f t="shared" si="301"/>
        <v>1642464084</v>
      </c>
      <c r="BE73" s="220">
        <v>0</v>
      </c>
      <c r="BF73" s="220">
        <v>0</v>
      </c>
      <c r="BG73" s="220">
        <f t="shared" si="302"/>
        <v>1642464084</v>
      </c>
      <c r="BI73" s="167" t="s">
        <v>40</v>
      </c>
      <c r="BJ73" s="161">
        <f t="shared" si="285"/>
        <v>1642464084</v>
      </c>
      <c r="BK73" s="161">
        <v>0</v>
      </c>
      <c r="BL73" s="161">
        <v>0</v>
      </c>
      <c r="BM73" s="161">
        <f t="shared" si="286"/>
        <v>1642464084</v>
      </c>
      <c r="BO73" s="256" t="s">
        <v>40</v>
      </c>
      <c r="BP73" s="257">
        <f t="shared" si="287"/>
        <v>1642464084</v>
      </c>
      <c r="BQ73" s="257">
        <v>0</v>
      </c>
      <c r="BR73" s="257">
        <v>0</v>
      </c>
      <c r="BS73" s="257">
        <f t="shared" si="288"/>
        <v>1642464084</v>
      </c>
      <c r="BU73" s="403" t="s">
        <v>40</v>
      </c>
      <c r="BV73" s="402">
        <f>+B73</f>
        <v>1642464084</v>
      </c>
      <c r="BW73" s="402">
        <f t="shared" si="289"/>
        <v>0</v>
      </c>
      <c r="BX73" s="402">
        <f t="shared" si="289"/>
        <v>0</v>
      </c>
      <c r="BY73" s="402">
        <f t="shared" si="303"/>
        <v>1642464084</v>
      </c>
      <c r="CB73" s="177"/>
    </row>
    <row r="74" spans="1:80" x14ac:dyDescent="0.2">
      <c r="B74" s="271"/>
      <c r="C74" s="266"/>
      <c r="D74" s="10"/>
      <c r="E74" s="270"/>
      <c r="F74" s="270"/>
      <c r="G74" s="18"/>
      <c r="H74" s="20"/>
      <c r="I74" s="284"/>
      <c r="J74" s="284"/>
      <c r="K74" s="20"/>
      <c r="M74" s="40"/>
      <c r="N74" s="43"/>
      <c r="O74" s="290"/>
      <c r="P74" s="290"/>
      <c r="Q74" s="43"/>
      <c r="S74" s="69"/>
      <c r="T74" s="71"/>
      <c r="U74" s="295"/>
      <c r="V74" s="295"/>
      <c r="W74" s="71"/>
      <c r="Y74" s="95"/>
      <c r="Z74" s="97"/>
      <c r="AA74" s="303"/>
      <c r="AB74" s="303"/>
      <c r="AC74" s="97"/>
      <c r="AE74" s="121"/>
      <c r="AF74" s="123"/>
      <c r="AG74" s="309"/>
      <c r="AH74" s="309"/>
      <c r="AI74" s="123"/>
      <c r="AK74" s="149"/>
      <c r="AL74" s="151"/>
      <c r="AM74" s="233"/>
      <c r="AN74" s="233"/>
      <c r="AO74" s="151"/>
      <c r="AQ74" s="121"/>
      <c r="AR74" s="123"/>
      <c r="AS74" s="309"/>
      <c r="AT74" s="309"/>
      <c r="AU74" s="123"/>
      <c r="AW74" s="179"/>
      <c r="AX74" s="181"/>
      <c r="AY74" s="342"/>
      <c r="AZ74" s="342"/>
      <c r="BA74" s="181"/>
      <c r="BC74" s="208"/>
      <c r="BD74" s="211"/>
      <c r="BE74" s="211"/>
      <c r="BF74" s="211"/>
      <c r="BG74" s="211"/>
      <c r="BI74" s="230"/>
      <c r="BJ74" s="233"/>
      <c r="BK74" s="233"/>
      <c r="BL74" s="233"/>
      <c r="BM74" s="233"/>
      <c r="BO74" s="245"/>
      <c r="BP74" s="248"/>
      <c r="BQ74" s="248"/>
      <c r="BR74" s="248"/>
      <c r="BS74" s="248"/>
      <c r="BU74" s="394"/>
      <c r="BV74" s="397"/>
      <c r="BW74" s="397"/>
      <c r="BX74" s="397"/>
      <c r="BY74" s="397"/>
      <c r="BZ74" s="177"/>
      <c r="CB74" s="177"/>
    </row>
    <row r="75" spans="1:80" ht="15.75" x14ac:dyDescent="0.2">
      <c r="A75" s="1" t="s">
        <v>25</v>
      </c>
      <c r="B75" s="271">
        <f>+B77+B82+B87</f>
        <v>2800625255</v>
      </c>
      <c r="C75" s="266"/>
      <c r="G75" s="21" t="s">
        <v>25</v>
      </c>
      <c r="H75" s="22"/>
      <c r="I75" s="285"/>
      <c r="J75" s="285"/>
      <c r="K75" s="22"/>
      <c r="M75" s="44" t="s">
        <v>25</v>
      </c>
      <c r="N75" s="45"/>
      <c r="O75" s="291"/>
      <c r="P75" s="291"/>
      <c r="Q75" s="45"/>
      <c r="S75" s="72" t="s">
        <v>25</v>
      </c>
      <c r="T75" s="73"/>
      <c r="U75" s="296"/>
      <c r="V75" s="296"/>
      <c r="W75" s="73"/>
      <c r="Y75" s="98" t="s">
        <v>25</v>
      </c>
      <c r="Z75" s="99"/>
      <c r="AA75" s="304"/>
      <c r="AB75" s="304"/>
      <c r="AC75" s="99"/>
      <c r="AE75" s="124" t="s">
        <v>25</v>
      </c>
      <c r="AF75" s="125"/>
      <c r="AG75" s="148"/>
      <c r="AH75" s="148"/>
      <c r="AI75" s="125"/>
      <c r="AK75" s="152" t="s">
        <v>25</v>
      </c>
      <c r="AL75" s="153"/>
      <c r="AM75" s="169"/>
      <c r="AN75" s="169"/>
      <c r="AO75" s="153"/>
      <c r="AQ75" s="124" t="s">
        <v>25</v>
      </c>
      <c r="AR75" s="125"/>
      <c r="AS75" s="148"/>
      <c r="AT75" s="148"/>
      <c r="AU75" s="125"/>
      <c r="AW75" s="182" t="s">
        <v>25</v>
      </c>
      <c r="AX75" s="183"/>
      <c r="AY75" s="199"/>
      <c r="AZ75" s="199"/>
      <c r="BA75" s="183"/>
      <c r="BC75" s="212" t="s">
        <v>25</v>
      </c>
      <c r="BD75" s="213"/>
      <c r="BE75" s="213"/>
      <c r="BF75" s="213"/>
      <c r="BG75" s="213"/>
      <c r="BI75" s="234" t="s">
        <v>25</v>
      </c>
      <c r="BJ75" s="169"/>
      <c r="BK75" s="169"/>
      <c r="BL75" s="169"/>
      <c r="BM75" s="169"/>
      <c r="BO75" s="249" t="s">
        <v>25</v>
      </c>
      <c r="BP75" s="250"/>
      <c r="BQ75" s="250"/>
      <c r="BR75" s="250"/>
      <c r="BS75" s="250"/>
      <c r="BU75" s="21" t="s">
        <v>25</v>
      </c>
      <c r="BV75" s="22"/>
      <c r="BW75" s="22"/>
      <c r="BX75" s="22"/>
      <c r="BY75" s="22"/>
      <c r="BZ75" s="177"/>
      <c r="CB75" s="177"/>
    </row>
    <row r="76" spans="1:80" x14ac:dyDescent="0.2">
      <c r="A76" s="3"/>
      <c r="B76" s="271"/>
      <c r="C76" s="266"/>
      <c r="D76" s="266"/>
      <c r="E76" s="266"/>
      <c r="F76" s="266"/>
      <c r="G76" s="23"/>
      <c r="H76" s="22"/>
      <c r="I76" s="286"/>
      <c r="J76" s="285"/>
      <c r="K76" s="22"/>
      <c r="M76" s="46"/>
      <c r="N76" s="45"/>
      <c r="O76" s="291"/>
      <c r="P76" s="291"/>
      <c r="Q76" s="45"/>
      <c r="S76" s="74"/>
      <c r="T76" s="73"/>
      <c r="U76" s="296"/>
      <c r="V76" s="296"/>
      <c r="W76" s="73"/>
      <c r="Y76" s="100"/>
      <c r="Z76" s="99"/>
      <c r="AA76" s="304"/>
      <c r="AB76" s="304"/>
      <c r="AC76" s="99"/>
      <c r="AE76" s="126"/>
      <c r="AF76" s="125"/>
      <c r="AG76" s="148"/>
      <c r="AH76" s="148"/>
      <c r="AI76" s="125"/>
      <c r="AK76" s="154"/>
      <c r="AL76" s="153"/>
      <c r="AM76" s="169"/>
      <c r="AN76" s="169"/>
      <c r="AO76" s="153"/>
      <c r="AQ76" s="126"/>
      <c r="AR76" s="125"/>
      <c r="AS76" s="337"/>
      <c r="AT76" s="148"/>
      <c r="AU76" s="125"/>
      <c r="AW76" s="184"/>
      <c r="AX76" s="183"/>
      <c r="AY76" s="199"/>
      <c r="AZ76" s="199"/>
      <c r="BA76" s="183"/>
      <c r="BC76" s="214"/>
      <c r="BD76" s="213"/>
      <c r="BE76" s="213"/>
      <c r="BF76" s="213"/>
      <c r="BG76" s="213"/>
      <c r="BI76" s="235"/>
      <c r="BJ76" s="169"/>
      <c r="BK76" s="169"/>
      <c r="BL76" s="169"/>
      <c r="BM76" s="169"/>
      <c r="BO76" s="251"/>
      <c r="BP76" s="250"/>
      <c r="BQ76" s="250"/>
      <c r="BR76" s="250"/>
      <c r="BS76" s="250"/>
      <c r="BU76" s="23"/>
      <c r="BV76" s="22"/>
      <c r="BW76" s="22"/>
      <c r="BX76" s="22"/>
      <c r="BY76" s="22"/>
      <c r="CB76" s="177"/>
    </row>
    <row r="77" spans="1:80" s="17" customFormat="1" ht="25.5" x14ac:dyDescent="0.2">
      <c r="A77" s="14" t="s">
        <v>6</v>
      </c>
      <c r="B77" s="15">
        <f t="shared" ref="B77:D77" si="304">SUM(B79:B80)</f>
        <v>65155191</v>
      </c>
      <c r="C77" s="15">
        <f t="shared" si="304"/>
        <v>0</v>
      </c>
      <c r="D77" s="15">
        <f t="shared" si="304"/>
        <v>0</v>
      </c>
      <c r="E77" s="15">
        <f>+B77-C77-D77</f>
        <v>65155191</v>
      </c>
      <c r="F77" s="360"/>
      <c r="G77" s="24" t="s">
        <v>30</v>
      </c>
      <c r="H77" s="25">
        <f>SUM(H79:H80)</f>
        <v>65155191</v>
      </c>
      <c r="I77" s="281">
        <f t="shared" ref="I77:J77" si="305">SUM(I79:I80)</f>
        <v>0</v>
      </c>
      <c r="J77" s="281">
        <f t="shared" si="305"/>
        <v>0</v>
      </c>
      <c r="K77" s="25">
        <f>+H77-I77-J77</f>
        <v>65155191</v>
      </c>
      <c r="M77" s="47" t="s">
        <v>30</v>
      </c>
      <c r="N77" s="48">
        <f>SUM(N79:N80)</f>
        <v>65155191</v>
      </c>
      <c r="O77" s="287">
        <f t="shared" ref="O77:P77" si="306">SUM(O79:O80)</f>
        <v>0</v>
      </c>
      <c r="P77" s="287">
        <f t="shared" si="306"/>
        <v>0</v>
      </c>
      <c r="Q77" s="48">
        <f>+N77-O77-P77</f>
        <v>65155191</v>
      </c>
      <c r="S77" s="75" t="s">
        <v>30</v>
      </c>
      <c r="T77" s="76">
        <f>SUM(T79:T80)</f>
        <v>65155191</v>
      </c>
      <c r="U77" s="93">
        <f t="shared" ref="U77:V77" si="307">SUM(U79:U80)</f>
        <v>0</v>
      </c>
      <c r="V77" s="93">
        <f t="shared" si="307"/>
        <v>0</v>
      </c>
      <c r="W77" s="76">
        <f>+T77-U77-V77</f>
        <v>65155191</v>
      </c>
      <c r="Y77" s="101" t="s">
        <v>30</v>
      </c>
      <c r="Z77" s="102">
        <f>SUM(Z79:Z80)</f>
        <v>65155191</v>
      </c>
      <c r="AA77" s="111">
        <f t="shared" ref="AA77:AB77" si="308">SUM(AA79:AA80)</f>
        <v>0</v>
      </c>
      <c r="AB77" s="111">
        <f t="shared" si="308"/>
        <v>0</v>
      </c>
      <c r="AC77" s="102">
        <f>+Z77-AA77-AB77</f>
        <v>65155191</v>
      </c>
      <c r="AE77" s="127" t="s">
        <v>30</v>
      </c>
      <c r="AF77" s="128">
        <f>SUM(AF79:AF80)</f>
        <v>65155191</v>
      </c>
      <c r="AG77" s="137">
        <f t="shared" ref="AG77:AH77" si="309">SUM(AG79:AG80)</f>
        <v>0</v>
      </c>
      <c r="AH77" s="137">
        <f t="shared" si="309"/>
        <v>0</v>
      </c>
      <c r="AI77" s="128">
        <f>+AF77-AG77-AH77</f>
        <v>65155191</v>
      </c>
      <c r="AK77" s="155" t="s">
        <v>30</v>
      </c>
      <c r="AL77" s="156">
        <f>SUM(AL79:AL80)</f>
        <v>65155191</v>
      </c>
      <c r="AM77" s="165">
        <f t="shared" ref="AM77:AN77" si="310">SUM(AM79:AM80)</f>
        <v>0</v>
      </c>
      <c r="AN77" s="165">
        <f t="shared" si="310"/>
        <v>0</v>
      </c>
      <c r="AO77" s="156">
        <f>+AL77-AM77-AN77</f>
        <v>65155191</v>
      </c>
      <c r="AQ77" s="127" t="s">
        <v>30</v>
      </c>
      <c r="AR77" s="128">
        <f>SUM(AR79:AR80)</f>
        <v>65155191</v>
      </c>
      <c r="AS77" s="137">
        <f t="shared" ref="AS77:AT77" si="311">SUM(AS79:AS80)</f>
        <v>0</v>
      </c>
      <c r="AT77" s="137">
        <f t="shared" si="311"/>
        <v>0</v>
      </c>
      <c r="AU77" s="128">
        <f>+AR77-AS77-AT77</f>
        <v>65155191</v>
      </c>
      <c r="AW77" s="185" t="s">
        <v>30</v>
      </c>
      <c r="AX77" s="186">
        <f>SUM(AX79:AX80)</f>
        <v>65155191</v>
      </c>
      <c r="AY77" s="195">
        <v>0</v>
      </c>
      <c r="AZ77" s="195">
        <v>0</v>
      </c>
      <c r="BA77" s="186">
        <f>+AX77-AY77-AZ77</f>
        <v>65155191</v>
      </c>
      <c r="BC77" s="215" t="s">
        <v>30</v>
      </c>
      <c r="BD77" s="216">
        <f>SUM(BD79:BD80)</f>
        <v>65155191</v>
      </c>
      <c r="BE77" s="216">
        <f t="shared" ref="BE77:BF77" si="312">SUM(BE79:BE80)</f>
        <v>0</v>
      </c>
      <c r="BF77" s="216">
        <f t="shared" si="312"/>
        <v>0</v>
      </c>
      <c r="BG77" s="216">
        <f>+BD77-BE77-BF77</f>
        <v>65155191</v>
      </c>
      <c r="BI77" s="236" t="s">
        <v>30</v>
      </c>
      <c r="BJ77" s="165">
        <f>SUM(BJ79:BJ80)</f>
        <v>65155191</v>
      </c>
      <c r="BK77" s="165">
        <f t="shared" ref="BK77:BL77" si="313">SUM(BK79:BK80)</f>
        <v>0</v>
      </c>
      <c r="BL77" s="165">
        <f t="shared" si="313"/>
        <v>0</v>
      </c>
      <c r="BM77" s="165">
        <f>+BJ77-BK77-BL77</f>
        <v>65155191</v>
      </c>
      <c r="BO77" s="252" t="s">
        <v>30</v>
      </c>
      <c r="BP77" s="253">
        <f>SUM(BP79:BP80)</f>
        <v>65155191</v>
      </c>
      <c r="BQ77" s="253">
        <f t="shared" ref="BQ77:BR77" si="314">SUM(BQ79:BQ80)</f>
        <v>0</v>
      </c>
      <c r="BR77" s="253">
        <f t="shared" si="314"/>
        <v>0</v>
      </c>
      <c r="BS77" s="253">
        <f>+BP77-BQ77-BR77</f>
        <v>65155191</v>
      </c>
      <c r="BU77" s="24" t="s">
        <v>30</v>
      </c>
      <c r="BV77" s="25">
        <f>SUM(BV79:BV80)</f>
        <v>65155191</v>
      </c>
      <c r="BW77" s="25">
        <f t="shared" ref="BW77:BX77" si="315">SUM(BW79:BW80)</f>
        <v>0</v>
      </c>
      <c r="BX77" s="25">
        <f t="shared" si="315"/>
        <v>0</v>
      </c>
      <c r="BY77" s="25">
        <f>+BV77-BW77-BX77</f>
        <v>65155191</v>
      </c>
      <c r="BZ77" s="178">
        <f>+BY77+BY82+BY87</f>
        <v>2800625255</v>
      </c>
      <c r="CA77" s="178">
        <f>+BZ78-BZ77</f>
        <v>0</v>
      </c>
      <c r="CB77" s="177"/>
    </row>
    <row r="78" spans="1:80" x14ac:dyDescent="0.2">
      <c r="A78" s="11" t="s">
        <v>0</v>
      </c>
      <c r="B78" s="269"/>
      <c r="C78" s="12"/>
      <c r="D78" s="12"/>
      <c r="E78" s="12"/>
      <c r="F78" s="361"/>
      <c r="G78" s="26" t="s">
        <v>0</v>
      </c>
      <c r="H78" s="27"/>
      <c r="I78" s="282"/>
      <c r="J78" s="282"/>
      <c r="K78" s="27"/>
      <c r="M78" s="49" t="s">
        <v>0</v>
      </c>
      <c r="N78" s="50"/>
      <c r="O78" s="288"/>
      <c r="P78" s="288"/>
      <c r="Q78" s="50"/>
      <c r="S78" s="77" t="s">
        <v>0</v>
      </c>
      <c r="T78" s="78"/>
      <c r="U78" s="94"/>
      <c r="V78" s="94"/>
      <c r="W78" s="78"/>
      <c r="Y78" s="103" t="s">
        <v>0</v>
      </c>
      <c r="Z78" s="104"/>
      <c r="AA78" s="112"/>
      <c r="AB78" s="112"/>
      <c r="AC78" s="104"/>
      <c r="AE78" s="129" t="s">
        <v>0</v>
      </c>
      <c r="AF78" s="130"/>
      <c r="AG78" s="138"/>
      <c r="AH78" s="138"/>
      <c r="AI78" s="130"/>
      <c r="AK78" s="157" t="s">
        <v>0</v>
      </c>
      <c r="AL78" s="158"/>
      <c r="AM78" s="166"/>
      <c r="AN78" s="166"/>
      <c r="AO78" s="158"/>
      <c r="AQ78" s="129" t="s">
        <v>0</v>
      </c>
      <c r="AR78" s="130"/>
      <c r="AS78" s="138"/>
      <c r="AT78" s="138"/>
      <c r="AU78" s="130"/>
      <c r="AW78" s="187" t="s">
        <v>0</v>
      </c>
      <c r="AX78" s="188"/>
      <c r="AY78" s="196"/>
      <c r="AZ78" s="196"/>
      <c r="BA78" s="188"/>
      <c r="BC78" s="217" t="s">
        <v>0</v>
      </c>
      <c r="BD78" s="218"/>
      <c r="BE78" s="218"/>
      <c r="BF78" s="218"/>
      <c r="BG78" s="218"/>
      <c r="BI78" s="237" t="s">
        <v>0</v>
      </c>
      <c r="BJ78" s="166"/>
      <c r="BK78" s="166"/>
      <c r="BL78" s="166"/>
      <c r="BM78" s="166"/>
      <c r="BO78" s="254" t="s">
        <v>0</v>
      </c>
      <c r="BP78" s="255"/>
      <c r="BQ78" s="255"/>
      <c r="BR78" s="255"/>
      <c r="BS78" s="255"/>
      <c r="BU78" s="399" t="s">
        <v>0</v>
      </c>
      <c r="BV78" s="400"/>
      <c r="BW78" s="400"/>
      <c r="BX78" s="400"/>
      <c r="BY78" s="400"/>
      <c r="BZ78" s="177">
        <v>2800625255</v>
      </c>
      <c r="CB78" s="177"/>
    </row>
    <row r="79" spans="1:80" ht="25.5" x14ac:dyDescent="0.2">
      <c r="A79" s="13" t="s">
        <v>14</v>
      </c>
      <c r="B79" s="63">
        <v>61397991</v>
      </c>
      <c r="C79" s="63">
        <v>0</v>
      </c>
      <c r="D79" s="63">
        <v>0</v>
      </c>
      <c r="E79" s="63">
        <f>+B79-C79-D79</f>
        <v>61397991</v>
      </c>
      <c r="F79" s="267"/>
      <c r="G79" s="28" t="s">
        <v>14</v>
      </c>
      <c r="H79" s="29">
        <f>+E79</f>
        <v>61397991</v>
      </c>
      <c r="I79" s="66">
        <v>0</v>
      </c>
      <c r="J79" s="66">
        <v>0</v>
      </c>
      <c r="K79" s="29">
        <f>+H79-I79-J79</f>
        <v>61397991</v>
      </c>
      <c r="M79" s="51" t="s">
        <v>14</v>
      </c>
      <c r="N79" s="52">
        <f>+K79</f>
        <v>61397991</v>
      </c>
      <c r="O79" s="68">
        <v>0</v>
      </c>
      <c r="P79" s="68">
        <v>0</v>
      </c>
      <c r="Q79" s="52">
        <f>+N79-O79-P79</f>
        <v>61397991</v>
      </c>
      <c r="S79" s="79" t="s">
        <v>14</v>
      </c>
      <c r="T79" s="80">
        <f>+Q79</f>
        <v>61397991</v>
      </c>
      <c r="U79" s="84">
        <v>0</v>
      </c>
      <c r="V79" s="84">
        <v>0</v>
      </c>
      <c r="W79" s="80">
        <f>+T79-U79-V79</f>
        <v>61397991</v>
      </c>
      <c r="Y79" s="105" t="s">
        <v>14</v>
      </c>
      <c r="Z79" s="106">
        <f>+W79</f>
        <v>61397991</v>
      </c>
      <c r="AA79" s="107">
        <v>0</v>
      </c>
      <c r="AB79" s="107">
        <v>0</v>
      </c>
      <c r="AC79" s="106">
        <f>+Z79-AA79-AB79</f>
        <v>61397991</v>
      </c>
      <c r="AE79" s="131" t="s">
        <v>14</v>
      </c>
      <c r="AF79" s="132">
        <f>+AC79</f>
        <v>61397991</v>
      </c>
      <c r="AG79" s="133">
        <v>0</v>
      </c>
      <c r="AH79" s="133">
        <v>0</v>
      </c>
      <c r="AI79" s="132">
        <f>+AF79-AG79-AH79</f>
        <v>61397991</v>
      </c>
      <c r="AK79" s="159" t="s">
        <v>14</v>
      </c>
      <c r="AL79" s="160">
        <f>+AI79</f>
        <v>61397991</v>
      </c>
      <c r="AM79" s="161">
        <v>0</v>
      </c>
      <c r="AN79" s="161">
        <v>0</v>
      </c>
      <c r="AO79" s="160">
        <f>+AL79-AM79-AN79</f>
        <v>61397991</v>
      </c>
      <c r="AQ79" s="131" t="s">
        <v>14</v>
      </c>
      <c r="AR79" s="132">
        <f>+AO79</f>
        <v>61397991</v>
      </c>
      <c r="AS79" s="133">
        <v>0</v>
      </c>
      <c r="AT79" s="133">
        <v>0</v>
      </c>
      <c r="AU79" s="132">
        <f>+AR79-AS79-AT79</f>
        <v>61397991</v>
      </c>
      <c r="AW79" s="189" t="s">
        <v>14</v>
      </c>
      <c r="AX79" s="190">
        <f>+AU79</f>
        <v>61397991</v>
      </c>
      <c r="AY79" s="191">
        <v>0</v>
      </c>
      <c r="AZ79" s="191">
        <v>0</v>
      </c>
      <c r="BA79" s="190">
        <f>+AX79-AY79-AZ79</f>
        <v>61397991</v>
      </c>
      <c r="BC79" s="219" t="s">
        <v>14</v>
      </c>
      <c r="BD79" s="220">
        <f>+BA79</f>
        <v>61397991</v>
      </c>
      <c r="BE79" s="220">
        <v>0</v>
      </c>
      <c r="BF79" s="220">
        <v>0</v>
      </c>
      <c r="BG79" s="220">
        <f>+BD79-BE79-BF79</f>
        <v>61397991</v>
      </c>
      <c r="BI79" s="167" t="s">
        <v>14</v>
      </c>
      <c r="BJ79" s="161">
        <f>+BG79</f>
        <v>61397991</v>
      </c>
      <c r="BK79" s="161">
        <v>0</v>
      </c>
      <c r="BL79" s="161">
        <v>0</v>
      </c>
      <c r="BM79" s="161">
        <f>+BJ79-BK79-BL79</f>
        <v>61397991</v>
      </c>
      <c r="BO79" s="256" t="s">
        <v>14</v>
      </c>
      <c r="BP79" s="257">
        <f>+BM79</f>
        <v>61397991</v>
      </c>
      <c r="BQ79" s="257">
        <v>0</v>
      </c>
      <c r="BR79" s="257">
        <v>0</v>
      </c>
      <c r="BS79" s="257">
        <f>+BP79-BQ79-BR79</f>
        <v>61397991</v>
      </c>
      <c r="BU79" s="403" t="s">
        <v>14</v>
      </c>
      <c r="BV79" s="402">
        <f>+B79</f>
        <v>61397991</v>
      </c>
      <c r="BW79" s="402">
        <f>+C79+I79+O79+U79+AA79+AG79+AM79+AS79+AY79+BE79+BK79+BQ79</f>
        <v>0</v>
      </c>
      <c r="BX79" s="402">
        <f>+D79+J79+P79+V79+AB79+AH79+AN79+AT79+AZ79+BF79+BL79+BR79</f>
        <v>0</v>
      </c>
      <c r="BY79" s="402">
        <f>+BV79-BW79-BX79</f>
        <v>61397991</v>
      </c>
      <c r="CB79" s="177"/>
    </row>
    <row r="80" spans="1:80" ht="38.25" x14ac:dyDescent="0.2">
      <c r="A80" s="13" t="s">
        <v>15</v>
      </c>
      <c r="B80" s="63">
        <v>3757200</v>
      </c>
      <c r="C80" s="63">
        <v>0</v>
      </c>
      <c r="D80" s="63">
        <v>0</v>
      </c>
      <c r="E80" s="63">
        <f>+B80-C80-D80</f>
        <v>3757200</v>
      </c>
      <c r="F80" s="267"/>
      <c r="G80" s="28" t="s">
        <v>15</v>
      </c>
      <c r="H80" s="29">
        <f>+E80</f>
        <v>3757200</v>
      </c>
      <c r="I80" s="66">
        <v>0</v>
      </c>
      <c r="J80" s="66">
        <v>0</v>
      </c>
      <c r="K80" s="29">
        <f>+H80-I80-J80</f>
        <v>3757200</v>
      </c>
      <c r="M80" s="51" t="s">
        <v>15</v>
      </c>
      <c r="N80" s="52">
        <f>+K80</f>
        <v>3757200</v>
      </c>
      <c r="O80" s="68">
        <v>0</v>
      </c>
      <c r="P80" s="68">
        <v>0</v>
      </c>
      <c r="Q80" s="52">
        <f>+N80-O80-P80</f>
        <v>3757200</v>
      </c>
      <c r="S80" s="79" t="s">
        <v>15</v>
      </c>
      <c r="T80" s="80">
        <f>+Q80</f>
        <v>3757200</v>
      </c>
      <c r="U80" s="84">
        <v>0</v>
      </c>
      <c r="V80" s="84">
        <v>0</v>
      </c>
      <c r="W80" s="80">
        <f>+T80-U80-V80</f>
        <v>3757200</v>
      </c>
      <c r="Y80" s="105" t="s">
        <v>15</v>
      </c>
      <c r="Z80" s="106">
        <f>+W80</f>
        <v>3757200</v>
      </c>
      <c r="AA80" s="107">
        <v>0</v>
      </c>
      <c r="AB80" s="107">
        <v>0</v>
      </c>
      <c r="AC80" s="106">
        <f>+Z80-AA80-AB80</f>
        <v>3757200</v>
      </c>
      <c r="AE80" s="131" t="s">
        <v>15</v>
      </c>
      <c r="AF80" s="132">
        <f>+AC80</f>
        <v>3757200</v>
      </c>
      <c r="AG80" s="133">
        <v>0</v>
      </c>
      <c r="AH80" s="133">
        <v>0</v>
      </c>
      <c r="AI80" s="132">
        <f>+AF80-AG80-AH80</f>
        <v>3757200</v>
      </c>
      <c r="AK80" s="159" t="s">
        <v>15</v>
      </c>
      <c r="AL80" s="160">
        <f>+AI80</f>
        <v>3757200</v>
      </c>
      <c r="AM80" s="161">
        <v>0</v>
      </c>
      <c r="AN80" s="161">
        <v>0</v>
      </c>
      <c r="AO80" s="160">
        <f>+AL80-AM80-AN80</f>
        <v>3757200</v>
      </c>
      <c r="AQ80" s="131" t="s">
        <v>15</v>
      </c>
      <c r="AR80" s="132">
        <f>+AO80</f>
        <v>3757200</v>
      </c>
      <c r="AS80" s="133">
        <v>0</v>
      </c>
      <c r="AT80" s="133">
        <v>0</v>
      </c>
      <c r="AU80" s="132">
        <f>+AR80-AS80-AT80</f>
        <v>3757200</v>
      </c>
      <c r="AW80" s="189" t="s">
        <v>15</v>
      </c>
      <c r="AX80" s="190">
        <f>+AU80</f>
        <v>3757200</v>
      </c>
      <c r="AY80" s="191">
        <v>0</v>
      </c>
      <c r="AZ80" s="191">
        <v>0</v>
      </c>
      <c r="BA80" s="190">
        <f>+AX80-AY80-AZ80</f>
        <v>3757200</v>
      </c>
      <c r="BC80" s="219" t="s">
        <v>15</v>
      </c>
      <c r="BD80" s="220">
        <f>+BA80</f>
        <v>3757200</v>
      </c>
      <c r="BE80" s="220">
        <v>0</v>
      </c>
      <c r="BF80" s="220">
        <v>0</v>
      </c>
      <c r="BG80" s="220">
        <f>+BD80-BE80-BF80</f>
        <v>3757200</v>
      </c>
      <c r="BI80" s="167" t="s">
        <v>15</v>
      </c>
      <c r="BJ80" s="161">
        <f>+BG80</f>
        <v>3757200</v>
      </c>
      <c r="BK80" s="161">
        <v>0</v>
      </c>
      <c r="BL80" s="161">
        <v>0</v>
      </c>
      <c r="BM80" s="161">
        <f>+BJ80-BK80-BL80</f>
        <v>3757200</v>
      </c>
      <c r="BO80" s="256" t="s">
        <v>15</v>
      </c>
      <c r="BP80" s="257">
        <f>+BM80</f>
        <v>3757200</v>
      </c>
      <c r="BQ80" s="257">
        <v>0</v>
      </c>
      <c r="BR80" s="257">
        <v>0</v>
      </c>
      <c r="BS80" s="257">
        <f>+BP80-BQ80-BR80</f>
        <v>3757200</v>
      </c>
      <c r="BU80" s="403" t="s">
        <v>15</v>
      </c>
      <c r="BV80" s="402">
        <f>+B80</f>
        <v>3757200</v>
      </c>
      <c r="BW80" s="402">
        <f>+C80+I80+O80+U80+AA80+AG80+AM80+AS80+AY80+BE80+BK80+BQ80</f>
        <v>0</v>
      </c>
      <c r="BX80" s="402">
        <f>+D80+J80+P80+V80+AB80+AH80+AN80+AT80+AZ80+BF80+BL80+BR80</f>
        <v>0</v>
      </c>
      <c r="BY80" s="402">
        <f>+BV80-BW80-BX80</f>
        <v>3757200</v>
      </c>
      <c r="CB80" s="177"/>
    </row>
    <row r="81" spans="1:80" x14ac:dyDescent="0.2">
      <c r="A81" s="16"/>
      <c r="B81" s="267"/>
      <c r="C81" s="267"/>
      <c r="D81" s="267"/>
      <c r="E81" s="267"/>
      <c r="F81" s="267"/>
      <c r="G81" s="30"/>
      <c r="H81" s="31"/>
      <c r="I81" s="283"/>
      <c r="J81" s="283"/>
      <c r="K81" s="31"/>
      <c r="M81" s="53"/>
      <c r="N81" s="54"/>
      <c r="O81" s="289"/>
      <c r="P81" s="289"/>
      <c r="Q81" s="54"/>
      <c r="S81" s="81"/>
      <c r="T81" s="82"/>
      <c r="U81" s="92"/>
      <c r="V81" s="92"/>
      <c r="W81" s="82"/>
      <c r="Y81" s="108"/>
      <c r="Z81" s="109"/>
      <c r="AA81" s="110"/>
      <c r="AB81" s="110"/>
      <c r="AC81" s="109"/>
      <c r="AE81" s="134"/>
      <c r="AF81" s="135"/>
      <c r="AG81" s="136"/>
      <c r="AH81" s="136"/>
      <c r="AI81" s="135"/>
      <c r="AK81" s="162"/>
      <c r="AL81" s="163"/>
      <c r="AM81" s="164"/>
      <c r="AN81" s="164"/>
      <c r="AO81" s="163"/>
      <c r="AQ81" s="134"/>
      <c r="AR81" s="135"/>
      <c r="AS81" s="136"/>
      <c r="AT81" s="136"/>
      <c r="AU81" s="135"/>
      <c r="AW81" s="192"/>
      <c r="AX81" s="193"/>
      <c r="AY81" s="194"/>
      <c r="AZ81" s="194"/>
      <c r="BA81" s="193"/>
      <c r="BC81" s="221"/>
      <c r="BD81" s="222"/>
      <c r="BE81" s="222"/>
      <c r="BF81" s="222"/>
      <c r="BG81" s="222"/>
      <c r="BI81" s="238"/>
      <c r="BJ81" s="164"/>
      <c r="BK81" s="164"/>
      <c r="BL81" s="164"/>
      <c r="BM81" s="164"/>
      <c r="BO81" s="258"/>
      <c r="BP81" s="259"/>
      <c r="BQ81" s="259"/>
      <c r="BR81" s="259"/>
      <c r="BS81" s="259"/>
      <c r="BU81" s="403"/>
      <c r="BV81" s="402"/>
      <c r="BW81" s="402"/>
      <c r="BX81" s="402"/>
      <c r="BY81" s="402"/>
      <c r="CB81" s="177"/>
    </row>
    <row r="82" spans="1:80" s="17" customFormat="1" x14ac:dyDescent="0.2">
      <c r="A82" s="14" t="s">
        <v>4</v>
      </c>
      <c r="B82" s="268">
        <f t="shared" ref="B82:D82" si="316">SUM(B84:B85)</f>
        <v>395282843</v>
      </c>
      <c r="C82" s="268">
        <f t="shared" si="316"/>
        <v>0</v>
      </c>
      <c r="D82" s="268">
        <f t="shared" si="316"/>
        <v>0</v>
      </c>
      <c r="E82" s="268">
        <f>+B82-C82-D82</f>
        <v>395282843</v>
      </c>
      <c r="F82" s="362"/>
      <c r="G82" s="24" t="s">
        <v>4</v>
      </c>
      <c r="H82" s="25">
        <f>SUM(H84:H85)</f>
        <v>395282843</v>
      </c>
      <c r="I82" s="281">
        <f t="shared" ref="I82:J82" si="317">SUM(I84:I85)</f>
        <v>0</v>
      </c>
      <c r="J82" s="281">
        <f t="shared" si="317"/>
        <v>0</v>
      </c>
      <c r="K82" s="25">
        <f>+H82-I82-J82</f>
        <v>395282843</v>
      </c>
      <c r="M82" s="47" t="s">
        <v>4</v>
      </c>
      <c r="N82" s="48">
        <f>SUM(N84:N85)</f>
        <v>395282843</v>
      </c>
      <c r="O82" s="287">
        <f t="shared" ref="O82:P82" si="318">SUM(O84:O85)</f>
        <v>0</v>
      </c>
      <c r="P82" s="287">
        <f t="shared" si="318"/>
        <v>0</v>
      </c>
      <c r="Q82" s="48">
        <f>+N82-O82-P82</f>
        <v>395282843</v>
      </c>
      <c r="S82" s="75" t="s">
        <v>4</v>
      </c>
      <c r="T82" s="76">
        <f>SUM(T84:T85)</f>
        <v>395282843</v>
      </c>
      <c r="U82" s="93">
        <f t="shared" ref="U82:V82" si="319">SUM(U84:U85)</f>
        <v>0</v>
      </c>
      <c r="V82" s="93">
        <f t="shared" si="319"/>
        <v>0</v>
      </c>
      <c r="W82" s="76">
        <f>+T82-U82-V82</f>
        <v>395282843</v>
      </c>
      <c r="Y82" s="101" t="s">
        <v>4</v>
      </c>
      <c r="Z82" s="102">
        <f>SUM(Z84:Z85)</f>
        <v>395282843</v>
      </c>
      <c r="AA82" s="111">
        <f t="shared" ref="AA82:AB82" si="320">SUM(AA84:AA85)</f>
        <v>0</v>
      </c>
      <c r="AB82" s="111">
        <f t="shared" si="320"/>
        <v>0</v>
      </c>
      <c r="AC82" s="102">
        <f>+Z82-AA82-AB82</f>
        <v>395282843</v>
      </c>
      <c r="AE82" s="127" t="s">
        <v>4</v>
      </c>
      <c r="AF82" s="128">
        <f>SUM(AF84:AF85)</f>
        <v>395282843</v>
      </c>
      <c r="AG82" s="137">
        <f t="shared" ref="AG82:AH82" si="321">SUM(AG84:AG85)</f>
        <v>0</v>
      </c>
      <c r="AH82" s="137">
        <f t="shared" si="321"/>
        <v>0</v>
      </c>
      <c r="AI82" s="128">
        <f>+AF82-AG82-AH82</f>
        <v>395282843</v>
      </c>
      <c r="AK82" s="155" t="s">
        <v>4</v>
      </c>
      <c r="AL82" s="156">
        <f>SUM(AL84:AL85)</f>
        <v>395282843</v>
      </c>
      <c r="AM82" s="165">
        <f t="shared" ref="AM82:AN82" si="322">SUM(AM84:AM85)</f>
        <v>0</v>
      </c>
      <c r="AN82" s="165">
        <f t="shared" si="322"/>
        <v>0</v>
      </c>
      <c r="AO82" s="156">
        <f>+AL82-AM82-AN82</f>
        <v>395282843</v>
      </c>
      <c r="AQ82" s="127" t="s">
        <v>4</v>
      </c>
      <c r="AR82" s="128">
        <f>SUM(AR84:AR85)</f>
        <v>395282843</v>
      </c>
      <c r="AS82" s="137">
        <f t="shared" ref="AS82:AT82" si="323">SUM(AS84:AS85)</f>
        <v>0</v>
      </c>
      <c r="AT82" s="137">
        <f t="shared" si="323"/>
        <v>0</v>
      </c>
      <c r="AU82" s="128">
        <f>+AR82-AS82-AT82</f>
        <v>395282843</v>
      </c>
      <c r="AW82" s="185" t="s">
        <v>4</v>
      </c>
      <c r="AX82" s="186">
        <f>SUM(AX84:AX85)</f>
        <v>395282843</v>
      </c>
      <c r="AY82" s="195">
        <v>0</v>
      </c>
      <c r="AZ82" s="195">
        <v>0</v>
      </c>
      <c r="BA82" s="186">
        <f>+AX82-AY82-AZ82</f>
        <v>395282843</v>
      </c>
      <c r="BC82" s="215" t="s">
        <v>4</v>
      </c>
      <c r="BD82" s="216">
        <f>SUM(BD84:BD85)</f>
        <v>395282843</v>
      </c>
      <c r="BE82" s="216">
        <f t="shared" ref="BE82:BF82" si="324">SUM(BE84:BE85)</f>
        <v>0</v>
      </c>
      <c r="BF82" s="216">
        <f t="shared" si="324"/>
        <v>0</v>
      </c>
      <c r="BG82" s="216">
        <f>+BD82-BE82-BF82</f>
        <v>395282843</v>
      </c>
      <c r="BI82" s="236" t="s">
        <v>4</v>
      </c>
      <c r="BJ82" s="165">
        <f>SUM(BJ84:BJ85)</f>
        <v>395282843</v>
      </c>
      <c r="BK82" s="165">
        <f t="shared" ref="BK82:BL82" si="325">SUM(BK84:BK85)</f>
        <v>0</v>
      </c>
      <c r="BL82" s="165">
        <f t="shared" si="325"/>
        <v>0</v>
      </c>
      <c r="BM82" s="165">
        <f>+BJ82-BK82-BL82</f>
        <v>395282843</v>
      </c>
      <c r="BO82" s="252" t="s">
        <v>4</v>
      </c>
      <c r="BP82" s="253">
        <f>SUM(BP84:BP85)</f>
        <v>395282843</v>
      </c>
      <c r="BQ82" s="253">
        <f t="shared" ref="BQ82:BR82" si="326">SUM(BQ84:BQ85)</f>
        <v>0</v>
      </c>
      <c r="BR82" s="253">
        <f t="shared" si="326"/>
        <v>0</v>
      </c>
      <c r="BS82" s="253">
        <f>+BP82-BQ82-BR82</f>
        <v>395282843</v>
      </c>
      <c r="BU82" s="24" t="s">
        <v>4</v>
      </c>
      <c r="BV82" s="25">
        <f>SUM(BV84:BV85)</f>
        <v>395282843</v>
      </c>
      <c r="BW82" s="25">
        <f t="shared" ref="BW82:BX82" si="327">SUM(BW84:BW85)</f>
        <v>0</v>
      </c>
      <c r="BX82" s="25">
        <f t="shared" si="327"/>
        <v>0</v>
      </c>
      <c r="BY82" s="25">
        <f>+BV82-BW82-BX82</f>
        <v>395282843</v>
      </c>
      <c r="CA82" s="178"/>
      <c r="CB82" s="177"/>
    </row>
    <row r="83" spans="1:80" x14ac:dyDescent="0.2">
      <c r="A83" s="11" t="s">
        <v>0</v>
      </c>
      <c r="B83" s="269"/>
      <c r="C83" s="269"/>
      <c r="D83" s="269"/>
      <c r="E83" s="269"/>
      <c r="F83" s="363"/>
      <c r="G83" s="26" t="s">
        <v>0</v>
      </c>
      <c r="H83" s="27"/>
      <c r="I83" s="282"/>
      <c r="J83" s="282"/>
      <c r="K83" s="27"/>
      <c r="M83" s="49" t="s">
        <v>0</v>
      </c>
      <c r="N83" s="50"/>
      <c r="O83" s="288"/>
      <c r="P83" s="288"/>
      <c r="Q83" s="50"/>
      <c r="S83" s="77" t="s">
        <v>0</v>
      </c>
      <c r="T83" s="78"/>
      <c r="U83" s="94"/>
      <c r="V83" s="94"/>
      <c r="W83" s="78"/>
      <c r="Y83" s="103" t="s">
        <v>0</v>
      </c>
      <c r="Z83" s="104"/>
      <c r="AA83" s="112"/>
      <c r="AB83" s="112"/>
      <c r="AC83" s="104"/>
      <c r="AE83" s="129" t="s">
        <v>0</v>
      </c>
      <c r="AF83" s="130"/>
      <c r="AG83" s="138"/>
      <c r="AH83" s="138"/>
      <c r="AI83" s="130"/>
      <c r="AK83" s="157" t="s">
        <v>0</v>
      </c>
      <c r="AL83" s="158"/>
      <c r="AM83" s="166"/>
      <c r="AN83" s="166"/>
      <c r="AO83" s="158"/>
      <c r="AQ83" s="129" t="s">
        <v>0</v>
      </c>
      <c r="AR83" s="130"/>
      <c r="AS83" s="138"/>
      <c r="AT83" s="138"/>
      <c r="AU83" s="130"/>
      <c r="AW83" s="187" t="s">
        <v>0</v>
      </c>
      <c r="AX83" s="188"/>
      <c r="AY83" s="196"/>
      <c r="AZ83" s="196"/>
      <c r="BA83" s="188"/>
      <c r="BC83" s="217" t="s">
        <v>0</v>
      </c>
      <c r="BD83" s="218"/>
      <c r="BE83" s="218"/>
      <c r="BF83" s="218"/>
      <c r="BG83" s="218"/>
      <c r="BI83" s="237" t="s">
        <v>0</v>
      </c>
      <c r="BJ83" s="166"/>
      <c r="BK83" s="166"/>
      <c r="BL83" s="166"/>
      <c r="BM83" s="166"/>
      <c r="BO83" s="254" t="s">
        <v>0</v>
      </c>
      <c r="BP83" s="255"/>
      <c r="BQ83" s="255"/>
      <c r="BR83" s="255"/>
      <c r="BS83" s="255"/>
      <c r="BU83" s="399" t="s">
        <v>0</v>
      </c>
      <c r="BV83" s="400"/>
      <c r="BW83" s="400"/>
      <c r="BX83" s="400"/>
      <c r="BY83" s="400"/>
      <c r="CB83" s="177"/>
    </row>
    <row r="84" spans="1:80" s="64" customFormat="1" ht="25.5" x14ac:dyDescent="0.2">
      <c r="A84" s="62" t="s">
        <v>14</v>
      </c>
      <c r="B84" s="63">
        <v>180186077</v>
      </c>
      <c r="C84" s="63">
        <v>0</v>
      </c>
      <c r="D84" s="63">
        <v>0</v>
      </c>
      <c r="E84" s="63">
        <f>+B84-C84-D84</f>
        <v>180186077</v>
      </c>
      <c r="F84" s="267"/>
      <c r="G84" s="65" t="s">
        <v>14</v>
      </c>
      <c r="H84" s="66">
        <f>+E84</f>
        <v>180186077</v>
      </c>
      <c r="I84" s="66">
        <v>0</v>
      </c>
      <c r="J84" s="66">
        <v>0</v>
      </c>
      <c r="K84" s="66">
        <f>+H84-I84-J84</f>
        <v>180186077</v>
      </c>
      <c r="M84" s="67" t="s">
        <v>14</v>
      </c>
      <c r="N84" s="68">
        <f t="shared" ref="N84:N85" si="328">+K84</f>
        <v>180186077</v>
      </c>
      <c r="O84" s="68">
        <v>0</v>
      </c>
      <c r="P84" s="68">
        <v>0</v>
      </c>
      <c r="Q84" s="68">
        <f t="shared" ref="Q84:Q85" si="329">+N84-O84-P84</f>
        <v>180186077</v>
      </c>
      <c r="S84" s="83" t="s">
        <v>14</v>
      </c>
      <c r="T84" s="84">
        <f t="shared" ref="T84:T85" si="330">+Q84</f>
        <v>180186077</v>
      </c>
      <c r="U84" s="84">
        <v>0</v>
      </c>
      <c r="V84" s="84">
        <v>0</v>
      </c>
      <c r="W84" s="84">
        <f>+T84-U84-V84</f>
        <v>180186077</v>
      </c>
      <c r="Y84" s="113" t="s">
        <v>14</v>
      </c>
      <c r="Z84" s="107">
        <f t="shared" ref="Z84:Z85" si="331">+W84</f>
        <v>180186077</v>
      </c>
      <c r="AA84" s="107">
        <v>0</v>
      </c>
      <c r="AB84" s="107">
        <v>0</v>
      </c>
      <c r="AC84" s="107">
        <f>+Z84-AA84-AB84</f>
        <v>180186077</v>
      </c>
      <c r="AE84" s="139" t="s">
        <v>14</v>
      </c>
      <c r="AF84" s="133">
        <f t="shared" ref="AF84:AF85" si="332">+AC84</f>
        <v>180186077</v>
      </c>
      <c r="AG84" s="133">
        <v>0</v>
      </c>
      <c r="AH84" s="133">
        <v>0</v>
      </c>
      <c r="AI84" s="133">
        <f>+AF84-AG84-AH84</f>
        <v>180186077</v>
      </c>
      <c r="AK84" s="167" t="s">
        <v>14</v>
      </c>
      <c r="AL84" s="161">
        <f t="shared" ref="AL84:AL85" si="333">+AI84</f>
        <v>180186077</v>
      </c>
      <c r="AM84" s="161">
        <v>0</v>
      </c>
      <c r="AN84" s="161">
        <v>0</v>
      </c>
      <c r="AO84" s="161">
        <f>+AL84-AM84-AN84</f>
        <v>180186077</v>
      </c>
      <c r="AQ84" s="139" t="s">
        <v>14</v>
      </c>
      <c r="AR84" s="133">
        <f t="shared" ref="AR84:AR85" si="334">+AO84</f>
        <v>180186077</v>
      </c>
      <c r="AS84" s="133">
        <v>0</v>
      </c>
      <c r="AT84" s="133">
        <v>0</v>
      </c>
      <c r="AU84" s="133">
        <f>+AR84-AS84-AT84</f>
        <v>180186077</v>
      </c>
      <c r="AW84" s="197" t="s">
        <v>14</v>
      </c>
      <c r="AX84" s="191">
        <f t="shared" ref="AX84" si="335">+AU84</f>
        <v>180186077</v>
      </c>
      <c r="AY84" s="191">
        <v>0</v>
      </c>
      <c r="AZ84" s="191">
        <v>0</v>
      </c>
      <c r="BA84" s="191">
        <f>+AX84-AY84-AZ84</f>
        <v>180186077</v>
      </c>
      <c r="BC84" s="219" t="s">
        <v>14</v>
      </c>
      <c r="BD84" s="220">
        <f t="shared" ref="BD84:BD85" si="336">+BA84</f>
        <v>180186077</v>
      </c>
      <c r="BE84" s="220">
        <v>0</v>
      </c>
      <c r="BF84" s="220">
        <v>0</v>
      </c>
      <c r="BG84" s="220">
        <f>+BD84-BE84-BF84</f>
        <v>180186077</v>
      </c>
      <c r="BI84" s="167" t="s">
        <v>14</v>
      </c>
      <c r="BJ84" s="161">
        <f t="shared" ref="BJ84:BJ85" si="337">+BG84</f>
        <v>180186077</v>
      </c>
      <c r="BK84" s="161">
        <v>0</v>
      </c>
      <c r="BL84" s="161">
        <v>0</v>
      </c>
      <c r="BM84" s="161">
        <f>+BJ84-BK84-BL84</f>
        <v>180186077</v>
      </c>
      <c r="BO84" s="256" t="s">
        <v>14</v>
      </c>
      <c r="BP84" s="257">
        <f t="shared" ref="BP84:BP85" si="338">+BM84</f>
        <v>180186077</v>
      </c>
      <c r="BQ84" s="257">
        <v>0</v>
      </c>
      <c r="BR84" s="257">
        <v>0</v>
      </c>
      <c r="BS84" s="257">
        <f>+BP84-BQ84-BR84</f>
        <v>180186077</v>
      </c>
      <c r="BU84" s="401" t="s">
        <v>14</v>
      </c>
      <c r="BV84" s="402">
        <f>+B84</f>
        <v>180186077</v>
      </c>
      <c r="BW84" s="402">
        <f>+C84+I84+O84+U84+AA84+AG84+AM84+AS84+AY84+BE84+BK84+BQ84</f>
        <v>0</v>
      </c>
      <c r="BX84" s="402">
        <f>+D84+J84+P84+V84+AB84+AH84+AN84+AT84+AZ84+BF84+BL84+BR84</f>
        <v>0</v>
      </c>
      <c r="BY84" s="402">
        <f t="shared" ref="BY84:BY85" si="339">+BV84-BW84-BX84</f>
        <v>180186077</v>
      </c>
      <c r="CB84" s="177"/>
    </row>
    <row r="85" spans="1:80" ht="38.25" x14ac:dyDescent="0.2">
      <c r="A85" s="13" t="s">
        <v>15</v>
      </c>
      <c r="B85" s="63">
        <v>215096766</v>
      </c>
      <c r="C85" s="63">
        <v>0</v>
      </c>
      <c r="D85" s="63">
        <v>0</v>
      </c>
      <c r="E85" s="63">
        <f>+B85-C85-D85</f>
        <v>215096766</v>
      </c>
      <c r="F85" s="267"/>
      <c r="G85" s="28" t="s">
        <v>15</v>
      </c>
      <c r="H85" s="29">
        <f>+E85</f>
        <v>215096766</v>
      </c>
      <c r="I85" s="66">
        <v>0</v>
      </c>
      <c r="J85" s="66">
        <v>0</v>
      </c>
      <c r="K85" s="29">
        <f>+H85-I85-J85</f>
        <v>215096766</v>
      </c>
      <c r="M85" s="51" t="s">
        <v>15</v>
      </c>
      <c r="N85" s="68">
        <f t="shared" si="328"/>
        <v>215096766</v>
      </c>
      <c r="O85" s="68">
        <v>0</v>
      </c>
      <c r="P85" s="68">
        <v>0</v>
      </c>
      <c r="Q85" s="68">
        <f t="shared" si="329"/>
        <v>215096766</v>
      </c>
      <c r="S85" s="79" t="s">
        <v>15</v>
      </c>
      <c r="T85" s="80">
        <f t="shared" si="330"/>
        <v>215096766</v>
      </c>
      <c r="U85" s="84">
        <v>0</v>
      </c>
      <c r="V85" s="84">
        <v>0</v>
      </c>
      <c r="W85" s="80">
        <f>+T85-U85-V85</f>
        <v>215096766</v>
      </c>
      <c r="Y85" s="105" t="s">
        <v>15</v>
      </c>
      <c r="Z85" s="106">
        <f t="shared" si="331"/>
        <v>215096766</v>
      </c>
      <c r="AA85" s="107">
        <v>0</v>
      </c>
      <c r="AB85" s="107">
        <v>0</v>
      </c>
      <c r="AC85" s="106">
        <f>+Z85-AA85-AB85</f>
        <v>215096766</v>
      </c>
      <c r="AE85" s="131" t="s">
        <v>15</v>
      </c>
      <c r="AF85" s="132">
        <f t="shared" si="332"/>
        <v>215096766</v>
      </c>
      <c r="AG85" s="133">
        <v>0</v>
      </c>
      <c r="AH85" s="133">
        <v>0</v>
      </c>
      <c r="AI85" s="132">
        <f>+AF85-AG85-AH85</f>
        <v>215096766</v>
      </c>
      <c r="AK85" s="159" t="s">
        <v>15</v>
      </c>
      <c r="AL85" s="160">
        <f t="shared" si="333"/>
        <v>215096766</v>
      </c>
      <c r="AM85" s="161">
        <v>0</v>
      </c>
      <c r="AN85" s="161">
        <v>0</v>
      </c>
      <c r="AO85" s="160">
        <f>+AL85-AM85-AN85</f>
        <v>215096766</v>
      </c>
      <c r="AQ85" s="131" t="s">
        <v>15</v>
      </c>
      <c r="AR85" s="132">
        <f t="shared" si="334"/>
        <v>215096766</v>
      </c>
      <c r="AS85" s="133">
        <v>0</v>
      </c>
      <c r="AT85" s="133">
        <v>0</v>
      </c>
      <c r="AU85" s="132">
        <f>+AR85-AS85-AT85</f>
        <v>215096766</v>
      </c>
      <c r="AW85" s="189" t="s">
        <v>15</v>
      </c>
      <c r="AX85" s="190">
        <f t="shared" ref="AX85" si="340">+AU85</f>
        <v>215096766</v>
      </c>
      <c r="AY85" s="191">
        <v>0</v>
      </c>
      <c r="AZ85" s="191">
        <v>0</v>
      </c>
      <c r="BA85" s="190">
        <f>+AX85-AY85-AZ85</f>
        <v>215096766</v>
      </c>
      <c r="BC85" s="219" t="s">
        <v>15</v>
      </c>
      <c r="BD85" s="220">
        <f t="shared" si="336"/>
        <v>215096766</v>
      </c>
      <c r="BE85" s="220">
        <v>0</v>
      </c>
      <c r="BF85" s="220">
        <v>0</v>
      </c>
      <c r="BG85" s="220">
        <f>+BD85-BE85-BF85</f>
        <v>215096766</v>
      </c>
      <c r="BI85" s="167" t="s">
        <v>15</v>
      </c>
      <c r="BJ85" s="161">
        <f t="shared" si="337"/>
        <v>215096766</v>
      </c>
      <c r="BK85" s="161">
        <v>0</v>
      </c>
      <c r="BL85" s="161">
        <v>0</v>
      </c>
      <c r="BM85" s="161">
        <f>+BJ85-BK85-BL85</f>
        <v>215096766</v>
      </c>
      <c r="BO85" s="256" t="s">
        <v>15</v>
      </c>
      <c r="BP85" s="257">
        <f t="shared" si="338"/>
        <v>215096766</v>
      </c>
      <c r="BQ85" s="257">
        <v>0</v>
      </c>
      <c r="BR85" s="257">
        <v>0</v>
      </c>
      <c r="BS85" s="257">
        <f>+BP85-BQ85-BR85</f>
        <v>215096766</v>
      </c>
      <c r="BU85" s="403" t="s">
        <v>15</v>
      </c>
      <c r="BV85" s="402">
        <f>+B85</f>
        <v>215096766</v>
      </c>
      <c r="BW85" s="402">
        <f>+C85+I85+O85+U85+AA85+AG85+AM85+AS85+AY85+BE85+BK85+BQ85</f>
        <v>0</v>
      </c>
      <c r="BX85" s="402">
        <f>+D85+J85+P85+V85+AB85+AH85+AN85+AT85+AZ85+BF85+BL85+BR85</f>
        <v>0</v>
      </c>
      <c r="BY85" s="402">
        <f t="shared" si="339"/>
        <v>215096766</v>
      </c>
      <c r="CB85" s="177"/>
    </row>
    <row r="86" spans="1:80" x14ac:dyDescent="0.2">
      <c r="A86" s="16"/>
      <c r="B86" s="267"/>
      <c r="C86" s="267"/>
      <c r="D86" s="267"/>
      <c r="E86" s="267"/>
      <c r="F86" s="267"/>
      <c r="G86" s="30"/>
      <c r="H86" s="31"/>
      <c r="I86" s="283"/>
      <c r="J86" s="283"/>
      <c r="K86" s="31"/>
      <c r="M86" s="53"/>
      <c r="N86" s="54"/>
      <c r="O86" s="289"/>
      <c r="P86" s="289"/>
      <c r="Q86" s="54"/>
      <c r="S86" s="81"/>
      <c r="T86" s="82"/>
      <c r="U86" s="92"/>
      <c r="V86" s="92"/>
      <c r="W86" s="82"/>
      <c r="Y86" s="108"/>
      <c r="Z86" s="109"/>
      <c r="AA86" s="110"/>
      <c r="AB86" s="110"/>
      <c r="AC86" s="109"/>
      <c r="AE86" s="134"/>
      <c r="AF86" s="135"/>
      <c r="AG86" s="136"/>
      <c r="AH86" s="136"/>
      <c r="AI86" s="135"/>
      <c r="AK86" s="162"/>
      <c r="AL86" s="163"/>
      <c r="AM86" s="164"/>
      <c r="AN86" s="164"/>
      <c r="AO86" s="163"/>
      <c r="AQ86" s="134"/>
      <c r="AR86" s="135"/>
      <c r="AS86" s="136"/>
      <c r="AT86" s="136"/>
      <c r="AU86" s="135"/>
      <c r="AW86" s="192"/>
      <c r="AX86" s="193"/>
      <c r="AY86" s="194"/>
      <c r="AZ86" s="194"/>
      <c r="BA86" s="193"/>
      <c r="BC86" s="221"/>
      <c r="BD86" s="222"/>
      <c r="BE86" s="222"/>
      <c r="BF86" s="222"/>
      <c r="BG86" s="222"/>
      <c r="BI86" s="238"/>
      <c r="BJ86" s="164"/>
      <c r="BK86" s="164"/>
      <c r="BL86" s="164"/>
      <c r="BM86" s="164"/>
      <c r="BO86" s="258"/>
      <c r="BP86" s="259"/>
      <c r="BQ86" s="259"/>
      <c r="BR86" s="259"/>
      <c r="BS86" s="259"/>
      <c r="BU86" s="403"/>
      <c r="BV86" s="402"/>
      <c r="BW86" s="402"/>
      <c r="BX86" s="402"/>
      <c r="BY86" s="402"/>
      <c r="CB86" s="177"/>
    </row>
    <row r="87" spans="1:80" s="17" customFormat="1" x14ac:dyDescent="0.2">
      <c r="A87" s="14" t="s">
        <v>5</v>
      </c>
      <c r="B87" s="268">
        <f>SUM(B89:B96)</f>
        <v>2340187221</v>
      </c>
      <c r="C87" s="268">
        <f>SUM(C89:C96)</f>
        <v>0</v>
      </c>
      <c r="D87" s="268">
        <f>SUM(D89:D96)</f>
        <v>0</v>
      </c>
      <c r="E87" s="268">
        <f>SUM(E89:E96)</f>
        <v>2340187221</v>
      </c>
      <c r="F87" s="362"/>
      <c r="G87" s="24" t="s">
        <v>5</v>
      </c>
      <c r="H87" s="25">
        <f>SUM(H89:H96)</f>
        <v>2340187221</v>
      </c>
      <c r="I87" s="281">
        <f>SUM(I89:I96)</f>
        <v>0</v>
      </c>
      <c r="J87" s="281">
        <f>SUM(J89:J96)</f>
        <v>0</v>
      </c>
      <c r="K87" s="25">
        <f>SUM(K89:K96)</f>
        <v>2340187221</v>
      </c>
      <c r="M87" s="47" t="s">
        <v>5</v>
      </c>
      <c r="N87" s="48">
        <f>SUM(N89:N96)</f>
        <v>2340187221</v>
      </c>
      <c r="O87" s="287">
        <f>SUM(O89:O96)</f>
        <v>0</v>
      </c>
      <c r="P87" s="287">
        <f>SUM(P89:P96)</f>
        <v>0</v>
      </c>
      <c r="Q87" s="48">
        <f>SUM(Q89:Q96)</f>
        <v>2340187221</v>
      </c>
      <c r="S87" s="75" t="s">
        <v>5</v>
      </c>
      <c r="T87" s="76">
        <f>SUM(T89:T96)</f>
        <v>2340187221</v>
      </c>
      <c r="U87" s="93">
        <f>SUM(U89:U96)</f>
        <v>0</v>
      </c>
      <c r="V87" s="93">
        <f>SUM(V89:V96)</f>
        <v>0</v>
      </c>
      <c r="W87" s="76">
        <f>SUM(W89:W96)</f>
        <v>2340187221</v>
      </c>
      <c r="Y87" s="101" t="s">
        <v>5</v>
      </c>
      <c r="Z87" s="102">
        <f>SUM(Z89:Z96)</f>
        <v>2340187221</v>
      </c>
      <c r="AA87" s="111">
        <f>SUM(AA89:AA96)</f>
        <v>0</v>
      </c>
      <c r="AB87" s="111">
        <f>SUM(AB89:AB96)</f>
        <v>0</v>
      </c>
      <c r="AC87" s="102">
        <f>SUM(AC89:AC96)</f>
        <v>2340187221</v>
      </c>
      <c r="AE87" s="127" t="s">
        <v>5</v>
      </c>
      <c r="AF87" s="128">
        <f>SUM(AF89:AF96)</f>
        <v>2340187221</v>
      </c>
      <c r="AG87" s="137">
        <f>SUM(AG89:AG96)</f>
        <v>0</v>
      </c>
      <c r="AH87" s="137">
        <f>SUM(AH89:AH96)</f>
        <v>0</v>
      </c>
      <c r="AI87" s="128">
        <f>SUM(AI89:AI96)</f>
        <v>2340187221</v>
      </c>
      <c r="AK87" s="155" t="s">
        <v>5</v>
      </c>
      <c r="AL87" s="156">
        <f>SUM(AL89:AL96)</f>
        <v>2340187221</v>
      </c>
      <c r="AM87" s="165">
        <f>SUM(AM89:AM96)</f>
        <v>0</v>
      </c>
      <c r="AN87" s="165">
        <f>SUM(AN89:AN96)</f>
        <v>0</v>
      </c>
      <c r="AO87" s="156">
        <f>SUM(AO89:AO96)</f>
        <v>2340187221</v>
      </c>
      <c r="AQ87" s="127" t="s">
        <v>5</v>
      </c>
      <c r="AR87" s="128">
        <f>SUM(AR89:AR96)</f>
        <v>2340187221</v>
      </c>
      <c r="AS87" s="137">
        <f>SUM(AS89:AS96)</f>
        <v>0</v>
      </c>
      <c r="AT87" s="137">
        <f>SUM(AT89:AT96)</f>
        <v>0</v>
      </c>
      <c r="AU87" s="128">
        <f>SUM(AU89:AU96)</f>
        <v>2340187221</v>
      </c>
      <c r="AW87" s="185" t="s">
        <v>5</v>
      </c>
      <c r="AX87" s="186">
        <f>SUM(AX89:AX96)</f>
        <v>2340187221</v>
      </c>
      <c r="AY87" s="195">
        <v>0</v>
      </c>
      <c r="AZ87" s="195">
        <v>0</v>
      </c>
      <c r="BA87" s="186">
        <f>SUM(BA89:BA96)</f>
        <v>2340187221</v>
      </c>
      <c r="BC87" s="215" t="s">
        <v>5</v>
      </c>
      <c r="BD87" s="216">
        <f>SUM(BD89:BD96)</f>
        <v>2340187221</v>
      </c>
      <c r="BE87" s="216">
        <f>SUM(BE89:BE96)</f>
        <v>0</v>
      </c>
      <c r="BF87" s="216">
        <f>SUM(BF89:BF96)</f>
        <v>0</v>
      </c>
      <c r="BG87" s="216">
        <f>SUM(BG89:BG96)</f>
        <v>2340187221</v>
      </c>
      <c r="BI87" s="236" t="s">
        <v>5</v>
      </c>
      <c r="BJ87" s="165">
        <f>SUM(BJ89:BJ96)</f>
        <v>2229824338</v>
      </c>
      <c r="BK87" s="165">
        <f>SUM(BK89:BK96)</f>
        <v>0</v>
      </c>
      <c r="BL87" s="165">
        <f>SUM(BL89:BL96)</f>
        <v>0</v>
      </c>
      <c r="BM87" s="165">
        <f>SUM(BM89:BM96)</f>
        <v>2229824338</v>
      </c>
      <c r="BO87" s="252" t="s">
        <v>5</v>
      </c>
      <c r="BP87" s="253">
        <f>SUM(BP89:BP96)</f>
        <v>2229824338</v>
      </c>
      <c r="BQ87" s="253">
        <f>SUM(BQ89:BQ96)</f>
        <v>0</v>
      </c>
      <c r="BR87" s="253">
        <f>SUM(BR89:BR96)</f>
        <v>0</v>
      </c>
      <c r="BS87" s="253">
        <f>SUM(BS89:BS96)</f>
        <v>2229824338</v>
      </c>
      <c r="BU87" s="24" t="s">
        <v>5</v>
      </c>
      <c r="BV87" s="25">
        <f>SUM(BV89:BV96)</f>
        <v>2340187221</v>
      </c>
      <c r="BW87" s="25">
        <f>SUM(BW89:BW96)</f>
        <v>0</v>
      </c>
      <c r="BX87" s="25">
        <f>SUM(BX89:BX96)</f>
        <v>0</v>
      </c>
      <c r="BY87" s="25">
        <f>SUM(BY89:BY96)</f>
        <v>2340187221</v>
      </c>
      <c r="CB87" s="177"/>
    </row>
    <row r="88" spans="1:80" x14ac:dyDescent="0.2">
      <c r="A88" s="11" t="s">
        <v>0</v>
      </c>
      <c r="B88" s="269"/>
      <c r="C88" s="269"/>
      <c r="D88" s="269"/>
      <c r="E88" s="269"/>
      <c r="F88" s="363"/>
      <c r="G88" s="26" t="s">
        <v>0</v>
      </c>
      <c r="H88" s="27"/>
      <c r="I88" s="282"/>
      <c r="J88" s="282"/>
      <c r="K88" s="27"/>
      <c r="M88" s="49" t="s">
        <v>0</v>
      </c>
      <c r="N88" s="50"/>
      <c r="O88" s="288"/>
      <c r="P88" s="288"/>
      <c r="Q88" s="50"/>
      <c r="S88" s="77" t="s">
        <v>0</v>
      </c>
      <c r="T88" s="78"/>
      <c r="U88" s="94"/>
      <c r="V88" s="94"/>
      <c r="W88" s="78"/>
      <c r="Y88" s="103" t="s">
        <v>0</v>
      </c>
      <c r="Z88" s="104"/>
      <c r="AA88" s="112"/>
      <c r="AB88" s="112"/>
      <c r="AC88" s="104"/>
      <c r="AE88" s="129" t="s">
        <v>0</v>
      </c>
      <c r="AF88" s="130"/>
      <c r="AG88" s="138"/>
      <c r="AH88" s="138"/>
      <c r="AI88" s="130"/>
      <c r="AK88" s="157" t="s">
        <v>0</v>
      </c>
      <c r="AL88" s="158"/>
      <c r="AM88" s="166"/>
      <c r="AN88" s="166"/>
      <c r="AO88" s="158"/>
      <c r="AQ88" s="129" t="s">
        <v>0</v>
      </c>
      <c r="AR88" s="130"/>
      <c r="AS88" s="138"/>
      <c r="AT88" s="138"/>
      <c r="AU88" s="130"/>
      <c r="AW88" s="187" t="s">
        <v>0</v>
      </c>
      <c r="AX88" s="188"/>
      <c r="AY88" s="196"/>
      <c r="AZ88" s="196"/>
      <c r="BA88" s="188"/>
      <c r="BC88" s="217" t="s">
        <v>0</v>
      </c>
      <c r="BD88" s="218"/>
      <c r="BE88" s="218"/>
      <c r="BF88" s="218"/>
      <c r="BG88" s="218"/>
      <c r="BI88" s="237" t="s">
        <v>0</v>
      </c>
      <c r="BJ88" s="166"/>
      <c r="BK88" s="166"/>
      <c r="BL88" s="166"/>
      <c r="BM88" s="166"/>
      <c r="BO88" s="254" t="s">
        <v>0</v>
      </c>
      <c r="BP88" s="255"/>
      <c r="BQ88" s="255"/>
      <c r="BR88" s="255"/>
      <c r="BS88" s="255"/>
      <c r="BU88" s="399" t="s">
        <v>0</v>
      </c>
      <c r="BV88" s="400"/>
      <c r="BW88" s="400"/>
      <c r="BX88" s="400"/>
      <c r="BY88" s="400"/>
      <c r="CB88" s="177"/>
    </row>
    <row r="89" spans="1:80" ht="25.5" x14ac:dyDescent="0.2">
      <c r="A89" s="13" t="s">
        <v>14</v>
      </c>
      <c r="B89" s="63">
        <v>702614019</v>
      </c>
      <c r="C89" s="63">
        <v>0</v>
      </c>
      <c r="D89" s="63">
        <v>0</v>
      </c>
      <c r="E89" s="63">
        <f t="shared" ref="E89:E96" si="341">+B89-C89-D89</f>
        <v>702614019</v>
      </c>
      <c r="F89" s="267"/>
      <c r="G89" s="28" t="s">
        <v>14</v>
      </c>
      <c r="H89" s="29">
        <f t="shared" ref="H89:H96" si="342">+E89</f>
        <v>702614019</v>
      </c>
      <c r="I89" s="66">
        <v>0</v>
      </c>
      <c r="J89" s="66">
        <v>0</v>
      </c>
      <c r="K89" s="29">
        <f t="shared" ref="K89:K96" si="343">+H89-I89-J89</f>
        <v>702614019</v>
      </c>
      <c r="M89" s="51" t="s">
        <v>14</v>
      </c>
      <c r="N89" s="52">
        <f t="shared" ref="N89:N96" si="344">+K89</f>
        <v>702614019</v>
      </c>
      <c r="O89" s="68">
        <v>0</v>
      </c>
      <c r="P89" s="68">
        <v>0</v>
      </c>
      <c r="Q89" s="52">
        <f t="shared" ref="Q89:Q96" si="345">+N89-O89-P89</f>
        <v>702614019</v>
      </c>
      <c r="S89" s="79" t="s">
        <v>14</v>
      </c>
      <c r="T89" s="80">
        <f t="shared" ref="T89:T96" si="346">+Q89</f>
        <v>702614019</v>
      </c>
      <c r="U89" s="84">
        <v>0</v>
      </c>
      <c r="V89" s="84">
        <v>0</v>
      </c>
      <c r="W89" s="80">
        <f t="shared" ref="W89:W96" si="347">+T89-U89-V89</f>
        <v>702614019</v>
      </c>
      <c r="Y89" s="105" t="s">
        <v>14</v>
      </c>
      <c r="Z89" s="106">
        <f t="shared" ref="Z89:Z96" si="348">+W89</f>
        <v>702614019</v>
      </c>
      <c r="AA89" s="107">
        <v>0</v>
      </c>
      <c r="AB89" s="107">
        <v>0</v>
      </c>
      <c r="AC89" s="106">
        <f t="shared" ref="AC89:AC96" si="349">+Z89-AA89-AB89</f>
        <v>702614019</v>
      </c>
      <c r="AE89" s="131" t="s">
        <v>14</v>
      </c>
      <c r="AF89" s="132">
        <f t="shared" ref="AF89:AF96" si="350">+AC89</f>
        <v>702614019</v>
      </c>
      <c r="AG89" s="133">
        <v>0</v>
      </c>
      <c r="AH89" s="133">
        <v>0</v>
      </c>
      <c r="AI89" s="132">
        <f t="shared" ref="AI89:AI96" si="351">+AF89-AG89-AH89</f>
        <v>702614019</v>
      </c>
      <c r="AK89" s="159" t="s">
        <v>14</v>
      </c>
      <c r="AL89" s="160">
        <f t="shared" ref="AL89:AL96" si="352">+AI89</f>
        <v>702614019</v>
      </c>
      <c r="AM89" s="161">
        <v>0</v>
      </c>
      <c r="AN89" s="161">
        <v>0</v>
      </c>
      <c r="AO89" s="160">
        <f t="shared" ref="AO89:AO96" si="353">+AL89-AM89-AN89</f>
        <v>702614019</v>
      </c>
      <c r="AQ89" s="131" t="s">
        <v>14</v>
      </c>
      <c r="AR89" s="132">
        <f t="shared" ref="AR89" si="354">+AO89</f>
        <v>702614019</v>
      </c>
      <c r="AS89" s="133">
        <v>0</v>
      </c>
      <c r="AT89" s="133">
        <v>0</v>
      </c>
      <c r="AU89" s="132">
        <f t="shared" ref="AU89" si="355">+AR89-AS89-AT89</f>
        <v>702614019</v>
      </c>
      <c r="AW89" s="189" t="s">
        <v>14</v>
      </c>
      <c r="AX89" s="190">
        <f t="shared" ref="AX89:AX96" si="356">+AU89</f>
        <v>702614019</v>
      </c>
      <c r="AY89" s="191">
        <v>0</v>
      </c>
      <c r="AZ89" s="191">
        <v>0</v>
      </c>
      <c r="BA89" s="190">
        <f t="shared" ref="BA89:BA96" si="357">+AX89-AY89-AZ89</f>
        <v>702614019</v>
      </c>
      <c r="BC89" s="219" t="s">
        <v>14</v>
      </c>
      <c r="BD89" s="220">
        <f t="shared" ref="BD89:BD96" si="358">+BA89</f>
        <v>702614019</v>
      </c>
      <c r="BE89" s="220">
        <v>0</v>
      </c>
      <c r="BF89" s="220">
        <v>0</v>
      </c>
      <c r="BG89" s="220">
        <f t="shared" ref="BG89:BG96" si="359">+BD89-BE89-BF89</f>
        <v>702614019</v>
      </c>
      <c r="BI89" s="167" t="s">
        <v>14</v>
      </c>
      <c r="BJ89" s="161">
        <f t="shared" ref="BJ89:BJ96" si="360">+BG89</f>
        <v>702614019</v>
      </c>
      <c r="BK89" s="161">
        <v>0</v>
      </c>
      <c r="BL89" s="161">
        <v>0</v>
      </c>
      <c r="BM89" s="161">
        <f t="shared" ref="BM89:BM96" si="361">+BJ89-BK89-BL89</f>
        <v>702614019</v>
      </c>
      <c r="BO89" s="256" t="s">
        <v>14</v>
      </c>
      <c r="BP89" s="257">
        <f t="shared" ref="BP89:BP96" si="362">+BM89</f>
        <v>702614019</v>
      </c>
      <c r="BQ89" s="257">
        <v>0</v>
      </c>
      <c r="BR89" s="257">
        <v>0</v>
      </c>
      <c r="BS89" s="257">
        <f t="shared" ref="BS89:BS96" si="363">+BP89-BQ89-BR89</f>
        <v>702614019</v>
      </c>
      <c r="BU89" s="403" t="s">
        <v>14</v>
      </c>
      <c r="BV89" s="402">
        <f t="shared" ref="BV89:BV96" si="364">+B89</f>
        <v>702614019</v>
      </c>
      <c r="BW89" s="402">
        <f t="shared" ref="BW89:BX96" si="365">+C89+I89+O89+U89+AA89+AG89+AM89+AS89+AY89+BE89+BK89+BQ89</f>
        <v>0</v>
      </c>
      <c r="BX89" s="402">
        <f t="shared" si="365"/>
        <v>0</v>
      </c>
      <c r="BY89" s="402">
        <f t="shared" ref="BY89:BY96" si="366">+BV89-BW89-BX89</f>
        <v>702614019</v>
      </c>
      <c r="CB89" s="177"/>
    </row>
    <row r="90" spans="1:80" ht="51" x14ac:dyDescent="0.2">
      <c r="A90" s="13" t="s">
        <v>36</v>
      </c>
      <c r="B90" s="63">
        <v>19588339</v>
      </c>
      <c r="C90" s="63">
        <v>0</v>
      </c>
      <c r="D90" s="63">
        <v>0</v>
      </c>
      <c r="E90" s="63">
        <f t="shared" si="341"/>
        <v>19588339</v>
      </c>
      <c r="F90" s="267"/>
      <c r="G90" s="28" t="s">
        <v>36</v>
      </c>
      <c r="H90" s="29">
        <f t="shared" si="342"/>
        <v>19588339</v>
      </c>
      <c r="I90" s="66">
        <v>0</v>
      </c>
      <c r="J90" s="66">
        <v>0</v>
      </c>
      <c r="K90" s="29">
        <f t="shared" si="343"/>
        <v>19588339</v>
      </c>
      <c r="M90" s="51" t="s">
        <v>36</v>
      </c>
      <c r="N90" s="52">
        <f t="shared" si="344"/>
        <v>19588339</v>
      </c>
      <c r="O90" s="68">
        <v>0</v>
      </c>
      <c r="P90" s="68">
        <v>0</v>
      </c>
      <c r="Q90" s="52">
        <f t="shared" si="345"/>
        <v>19588339</v>
      </c>
      <c r="S90" s="79" t="s">
        <v>36</v>
      </c>
      <c r="T90" s="80">
        <f t="shared" si="346"/>
        <v>19588339</v>
      </c>
      <c r="U90" s="84">
        <v>0</v>
      </c>
      <c r="V90" s="84">
        <v>0</v>
      </c>
      <c r="W90" s="80">
        <f t="shared" si="347"/>
        <v>19588339</v>
      </c>
      <c r="Y90" s="105" t="s">
        <v>36</v>
      </c>
      <c r="Z90" s="106">
        <f t="shared" si="348"/>
        <v>19588339</v>
      </c>
      <c r="AA90" s="107">
        <v>0</v>
      </c>
      <c r="AB90" s="107">
        <v>0</v>
      </c>
      <c r="AC90" s="106">
        <f t="shared" si="349"/>
        <v>19588339</v>
      </c>
      <c r="AE90" s="131" t="s">
        <v>36</v>
      </c>
      <c r="AF90" s="132">
        <f t="shared" si="350"/>
        <v>19588339</v>
      </c>
      <c r="AG90" s="133">
        <v>0</v>
      </c>
      <c r="AH90" s="133">
        <v>0</v>
      </c>
      <c r="AI90" s="132">
        <f t="shared" si="351"/>
        <v>19588339</v>
      </c>
      <c r="AK90" s="159" t="s">
        <v>36</v>
      </c>
      <c r="AL90" s="160">
        <f t="shared" si="352"/>
        <v>19588339</v>
      </c>
      <c r="AM90" s="161">
        <v>0</v>
      </c>
      <c r="AN90" s="161">
        <v>0</v>
      </c>
      <c r="AO90" s="160">
        <f t="shared" si="353"/>
        <v>19588339</v>
      </c>
      <c r="AQ90" s="131" t="s">
        <v>36</v>
      </c>
      <c r="AR90" s="132">
        <f t="shared" ref="AR90:AR96" si="367">+AO90</f>
        <v>19588339</v>
      </c>
      <c r="AS90" s="133">
        <v>0</v>
      </c>
      <c r="AT90" s="133">
        <v>0</v>
      </c>
      <c r="AU90" s="132">
        <f t="shared" ref="AU90:AU96" si="368">+AR90-AS90-AT90</f>
        <v>19588339</v>
      </c>
      <c r="AW90" s="189" t="s">
        <v>36</v>
      </c>
      <c r="AX90" s="190">
        <f t="shared" si="356"/>
        <v>19588339</v>
      </c>
      <c r="AY90" s="191">
        <v>0</v>
      </c>
      <c r="AZ90" s="191">
        <v>0</v>
      </c>
      <c r="BA90" s="190">
        <f t="shared" si="357"/>
        <v>19588339</v>
      </c>
      <c r="BC90" s="219" t="s">
        <v>36</v>
      </c>
      <c r="BD90" s="220">
        <f t="shared" si="358"/>
        <v>19588339</v>
      </c>
      <c r="BE90" s="220">
        <v>0</v>
      </c>
      <c r="BF90" s="220">
        <v>0</v>
      </c>
      <c r="BG90" s="220">
        <f t="shared" si="359"/>
        <v>19588339</v>
      </c>
      <c r="BI90" s="167" t="s">
        <v>36</v>
      </c>
      <c r="BJ90" s="161">
        <f t="shared" si="360"/>
        <v>19588339</v>
      </c>
      <c r="BK90" s="161">
        <v>0</v>
      </c>
      <c r="BL90" s="161">
        <v>0</v>
      </c>
      <c r="BM90" s="161">
        <f t="shared" si="361"/>
        <v>19588339</v>
      </c>
      <c r="BO90" s="256" t="s">
        <v>36</v>
      </c>
      <c r="BP90" s="257">
        <f t="shared" si="362"/>
        <v>19588339</v>
      </c>
      <c r="BQ90" s="257">
        <v>0</v>
      </c>
      <c r="BR90" s="257">
        <v>0</v>
      </c>
      <c r="BS90" s="257">
        <f t="shared" si="363"/>
        <v>19588339</v>
      </c>
      <c r="BU90" s="403" t="s">
        <v>36</v>
      </c>
      <c r="BV90" s="402">
        <f t="shared" si="364"/>
        <v>19588339</v>
      </c>
      <c r="BW90" s="402">
        <f t="shared" si="365"/>
        <v>0</v>
      </c>
      <c r="BX90" s="402">
        <f t="shared" si="365"/>
        <v>0</v>
      </c>
      <c r="BY90" s="402">
        <f t="shared" si="366"/>
        <v>19588339</v>
      </c>
      <c r="CB90" s="177"/>
    </row>
    <row r="91" spans="1:80" ht="25.5" x14ac:dyDescent="0.2">
      <c r="A91" s="13" t="s">
        <v>17</v>
      </c>
      <c r="B91" s="63">
        <v>1762740</v>
      </c>
      <c r="C91" s="63">
        <v>0</v>
      </c>
      <c r="D91" s="63">
        <v>0</v>
      </c>
      <c r="E91" s="63">
        <f t="shared" si="341"/>
        <v>1762740</v>
      </c>
      <c r="F91" s="267"/>
      <c r="G91" s="28" t="s">
        <v>17</v>
      </c>
      <c r="H91" s="29">
        <f t="shared" si="342"/>
        <v>1762740</v>
      </c>
      <c r="I91" s="66">
        <v>0</v>
      </c>
      <c r="J91" s="66">
        <v>0</v>
      </c>
      <c r="K91" s="29">
        <f t="shared" si="343"/>
        <v>1762740</v>
      </c>
      <c r="M91" s="51" t="s">
        <v>17</v>
      </c>
      <c r="N91" s="52">
        <f t="shared" si="344"/>
        <v>1762740</v>
      </c>
      <c r="O91" s="68">
        <v>0</v>
      </c>
      <c r="P91" s="68">
        <v>0</v>
      </c>
      <c r="Q91" s="52">
        <f t="shared" si="345"/>
        <v>1762740</v>
      </c>
      <c r="S91" s="79" t="s">
        <v>17</v>
      </c>
      <c r="T91" s="80">
        <f t="shared" si="346"/>
        <v>1762740</v>
      </c>
      <c r="U91" s="84">
        <v>0</v>
      </c>
      <c r="V91" s="84">
        <v>0</v>
      </c>
      <c r="W91" s="80">
        <f t="shared" si="347"/>
        <v>1762740</v>
      </c>
      <c r="Y91" s="105" t="s">
        <v>17</v>
      </c>
      <c r="Z91" s="106">
        <f t="shared" si="348"/>
        <v>1762740</v>
      </c>
      <c r="AA91" s="107">
        <v>0</v>
      </c>
      <c r="AB91" s="107">
        <v>0</v>
      </c>
      <c r="AC91" s="106">
        <f t="shared" si="349"/>
        <v>1762740</v>
      </c>
      <c r="AE91" s="131" t="s">
        <v>17</v>
      </c>
      <c r="AF91" s="132">
        <f t="shared" si="350"/>
        <v>1762740</v>
      </c>
      <c r="AG91" s="133">
        <v>0</v>
      </c>
      <c r="AH91" s="133">
        <v>0</v>
      </c>
      <c r="AI91" s="132">
        <f t="shared" si="351"/>
        <v>1762740</v>
      </c>
      <c r="AK91" s="159" t="s">
        <v>17</v>
      </c>
      <c r="AL91" s="160">
        <f t="shared" si="352"/>
        <v>1762740</v>
      </c>
      <c r="AM91" s="161">
        <v>0</v>
      </c>
      <c r="AN91" s="161">
        <v>0</v>
      </c>
      <c r="AO91" s="160">
        <f t="shared" si="353"/>
        <v>1762740</v>
      </c>
      <c r="AQ91" s="131" t="s">
        <v>17</v>
      </c>
      <c r="AR91" s="132">
        <f t="shared" si="367"/>
        <v>1762740</v>
      </c>
      <c r="AS91" s="133">
        <v>0</v>
      </c>
      <c r="AT91" s="133">
        <v>0</v>
      </c>
      <c r="AU91" s="132">
        <f t="shared" si="368"/>
        <v>1762740</v>
      </c>
      <c r="AW91" s="189" t="s">
        <v>17</v>
      </c>
      <c r="AX91" s="190">
        <f t="shared" si="356"/>
        <v>1762740</v>
      </c>
      <c r="AY91" s="191">
        <v>0</v>
      </c>
      <c r="AZ91" s="191">
        <v>0</v>
      </c>
      <c r="BA91" s="190">
        <f t="shared" si="357"/>
        <v>1762740</v>
      </c>
      <c r="BC91" s="219" t="s">
        <v>17</v>
      </c>
      <c r="BD91" s="220">
        <f t="shared" si="358"/>
        <v>1762740</v>
      </c>
      <c r="BE91" s="220">
        <v>0</v>
      </c>
      <c r="BF91" s="220">
        <v>0</v>
      </c>
      <c r="BG91" s="220">
        <f t="shared" si="359"/>
        <v>1762740</v>
      </c>
      <c r="BI91" s="167" t="s">
        <v>17</v>
      </c>
      <c r="BJ91" s="161">
        <f t="shared" si="360"/>
        <v>1762740</v>
      </c>
      <c r="BK91" s="161">
        <v>0</v>
      </c>
      <c r="BL91" s="161">
        <v>0</v>
      </c>
      <c r="BM91" s="161">
        <f t="shared" si="361"/>
        <v>1762740</v>
      </c>
      <c r="BO91" s="256" t="s">
        <v>17</v>
      </c>
      <c r="BP91" s="257">
        <f t="shared" si="362"/>
        <v>1762740</v>
      </c>
      <c r="BQ91" s="257">
        <v>0</v>
      </c>
      <c r="BR91" s="257">
        <v>0</v>
      </c>
      <c r="BS91" s="257">
        <f t="shared" si="363"/>
        <v>1762740</v>
      </c>
      <c r="BU91" s="403" t="s">
        <v>17</v>
      </c>
      <c r="BV91" s="402">
        <f t="shared" si="364"/>
        <v>1762740</v>
      </c>
      <c r="BW91" s="402">
        <f t="shared" si="365"/>
        <v>0</v>
      </c>
      <c r="BX91" s="402">
        <f t="shared" si="365"/>
        <v>0</v>
      </c>
      <c r="BY91" s="402">
        <f t="shared" si="366"/>
        <v>1762740</v>
      </c>
      <c r="CB91" s="177"/>
    </row>
    <row r="92" spans="1:80" ht="51" x14ac:dyDescent="0.2">
      <c r="A92" s="13" t="s">
        <v>69</v>
      </c>
      <c r="B92" s="370">
        <v>112125623</v>
      </c>
      <c r="C92" s="63">
        <v>0</v>
      </c>
      <c r="D92" s="63">
        <v>0</v>
      </c>
      <c r="E92" s="63">
        <f t="shared" ref="E92" si="369">+B92-C92-D92</f>
        <v>112125623</v>
      </c>
      <c r="F92" s="267"/>
      <c r="G92" s="28" t="s">
        <v>69</v>
      </c>
      <c r="H92" s="29">
        <f t="shared" ref="H92" si="370">+E92</f>
        <v>112125623</v>
      </c>
      <c r="I92" s="66">
        <v>0</v>
      </c>
      <c r="J92" s="66">
        <v>0</v>
      </c>
      <c r="K92" s="29">
        <f t="shared" ref="K92" si="371">+H92-I92-J92</f>
        <v>112125623</v>
      </c>
      <c r="M92" s="51" t="s">
        <v>69</v>
      </c>
      <c r="N92" s="52">
        <f t="shared" si="344"/>
        <v>112125623</v>
      </c>
      <c r="O92" s="68">
        <v>0</v>
      </c>
      <c r="P92" s="68">
        <v>0</v>
      </c>
      <c r="Q92" s="52">
        <f t="shared" si="345"/>
        <v>112125623</v>
      </c>
      <c r="S92" s="79" t="s">
        <v>69</v>
      </c>
      <c r="T92" s="80">
        <f t="shared" si="346"/>
        <v>112125623</v>
      </c>
      <c r="U92" s="84">
        <v>0</v>
      </c>
      <c r="V92" s="84">
        <v>0</v>
      </c>
      <c r="W92" s="80">
        <f t="shared" si="347"/>
        <v>112125623</v>
      </c>
      <c r="Y92" s="105" t="s">
        <v>69</v>
      </c>
      <c r="Z92" s="106">
        <f t="shared" si="348"/>
        <v>112125623</v>
      </c>
      <c r="AA92" s="107">
        <v>0</v>
      </c>
      <c r="AB92" s="107">
        <v>0</v>
      </c>
      <c r="AC92" s="106">
        <f t="shared" si="349"/>
        <v>112125623</v>
      </c>
      <c r="AE92" s="131" t="s">
        <v>69</v>
      </c>
      <c r="AF92" s="132">
        <f t="shared" si="350"/>
        <v>112125623</v>
      </c>
      <c r="AG92" s="133">
        <v>0</v>
      </c>
      <c r="AH92" s="133">
        <v>0</v>
      </c>
      <c r="AI92" s="132">
        <f t="shared" si="351"/>
        <v>112125623</v>
      </c>
      <c r="AK92" s="159" t="s">
        <v>69</v>
      </c>
      <c r="AL92" s="160">
        <f t="shared" si="352"/>
        <v>112125623</v>
      </c>
      <c r="AM92" s="161">
        <v>0</v>
      </c>
      <c r="AN92" s="161">
        <v>0</v>
      </c>
      <c r="AO92" s="160">
        <f t="shared" si="353"/>
        <v>112125623</v>
      </c>
      <c r="AQ92" s="131" t="s">
        <v>69</v>
      </c>
      <c r="AR92" s="132">
        <f t="shared" si="367"/>
        <v>112125623</v>
      </c>
      <c r="AS92" s="133">
        <v>0</v>
      </c>
      <c r="AT92" s="133">
        <v>0</v>
      </c>
      <c r="AU92" s="132">
        <f t="shared" si="368"/>
        <v>112125623</v>
      </c>
      <c r="AW92" s="189" t="s">
        <v>69</v>
      </c>
      <c r="AX92" s="190">
        <f t="shared" si="356"/>
        <v>112125623</v>
      </c>
      <c r="AY92" s="191">
        <v>0</v>
      </c>
      <c r="AZ92" s="191">
        <v>0</v>
      </c>
      <c r="BA92" s="190">
        <f t="shared" si="357"/>
        <v>112125623</v>
      </c>
      <c r="BC92" s="219" t="s">
        <v>69</v>
      </c>
      <c r="BD92" s="220">
        <f t="shared" si="358"/>
        <v>112125623</v>
      </c>
      <c r="BE92" s="220">
        <v>0</v>
      </c>
      <c r="BF92" s="220">
        <v>0</v>
      </c>
      <c r="BG92" s="220">
        <f t="shared" si="359"/>
        <v>112125623</v>
      </c>
      <c r="BI92" s="167" t="s">
        <v>69</v>
      </c>
      <c r="BJ92" s="161">
        <v>1762740</v>
      </c>
      <c r="BK92" s="161">
        <v>0</v>
      </c>
      <c r="BL92" s="161">
        <v>0</v>
      </c>
      <c r="BM92" s="161">
        <v>1762740</v>
      </c>
      <c r="BO92" s="256" t="s">
        <v>69</v>
      </c>
      <c r="BP92" s="257">
        <f t="shared" si="362"/>
        <v>1762740</v>
      </c>
      <c r="BQ92" s="257">
        <v>0</v>
      </c>
      <c r="BR92" s="257">
        <v>0</v>
      </c>
      <c r="BS92" s="257">
        <f t="shared" si="363"/>
        <v>1762740</v>
      </c>
      <c r="BU92" s="403" t="s">
        <v>69</v>
      </c>
      <c r="BV92" s="402">
        <f t="shared" ref="BV92" si="372">+B92</f>
        <v>112125623</v>
      </c>
      <c r="BW92" s="402">
        <f t="shared" ref="BW92" si="373">+C92+I92+O92+U92+AA92+AG92+AM92+AS92+AY92+BE92+BK92+BQ92</f>
        <v>0</v>
      </c>
      <c r="BX92" s="402">
        <f t="shared" ref="BX92" si="374">+D92+J92+P92+V92+AB92+AH92+AN92+AT92+AZ92+BF92+BL92+BR92</f>
        <v>0</v>
      </c>
      <c r="BY92" s="402">
        <f t="shared" ref="BY92" si="375">+BV92-BW92-BX92</f>
        <v>112125623</v>
      </c>
      <c r="CB92" s="177"/>
    </row>
    <row r="93" spans="1:80" x14ac:dyDescent="0.2">
      <c r="A93" s="13" t="s">
        <v>8</v>
      </c>
      <c r="B93" s="348">
        <v>7400216</v>
      </c>
      <c r="C93" s="63">
        <v>0</v>
      </c>
      <c r="D93" s="63">
        <v>0</v>
      </c>
      <c r="E93" s="63">
        <f t="shared" si="341"/>
        <v>7400216</v>
      </c>
      <c r="F93" s="267"/>
      <c r="G93" s="28" t="s">
        <v>8</v>
      </c>
      <c r="H93" s="29">
        <f t="shared" si="342"/>
        <v>7400216</v>
      </c>
      <c r="I93" s="66">
        <v>0</v>
      </c>
      <c r="J93" s="66">
        <v>0</v>
      </c>
      <c r="K93" s="29">
        <f t="shared" si="343"/>
        <v>7400216</v>
      </c>
      <c r="M93" s="51" t="s">
        <v>8</v>
      </c>
      <c r="N93" s="52">
        <f t="shared" si="344"/>
        <v>7400216</v>
      </c>
      <c r="O93" s="68">
        <v>0</v>
      </c>
      <c r="P93" s="68">
        <v>0</v>
      </c>
      <c r="Q93" s="52">
        <f t="shared" si="345"/>
        <v>7400216</v>
      </c>
      <c r="S93" s="79" t="s">
        <v>8</v>
      </c>
      <c r="T93" s="80">
        <f t="shared" si="346"/>
        <v>7400216</v>
      </c>
      <c r="U93" s="84">
        <v>0</v>
      </c>
      <c r="V93" s="84">
        <v>0</v>
      </c>
      <c r="W93" s="80">
        <f t="shared" si="347"/>
        <v>7400216</v>
      </c>
      <c r="Y93" s="105" t="s">
        <v>8</v>
      </c>
      <c r="Z93" s="106">
        <f t="shared" si="348"/>
        <v>7400216</v>
      </c>
      <c r="AA93" s="107">
        <v>0</v>
      </c>
      <c r="AB93" s="107">
        <v>0</v>
      </c>
      <c r="AC93" s="106">
        <f t="shared" si="349"/>
        <v>7400216</v>
      </c>
      <c r="AE93" s="131" t="s">
        <v>8</v>
      </c>
      <c r="AF93" s="132">
        <f t="shared" si="350"/>
        <v>7400216</v>
      </c>
      <c r="AG93" s="133">
        <v>0</v>
      </c>
      <c r="AH93" s="133">
        <v>0</v>
      </c>
      <c r="AI93" s="132">
        <f t="shared" si="351"/>
        <v>7400216</v>
      </c>
      <c r="AK93" s="159" t="s">
        <v>8</v>
      </c>
      <c r="AL93" s="160">
        <f t="shared" si="352"/>
        <v>7400216</v>
      </c>
      <c r="AM93" s="161">
        <v>0</v>
      </c>
      <c r="AN93" s="161">
        <v>0</v>
      </c>
      <c r="AO93" s="160">
        <f t="shared" si="353"/>
        <v>7400216</v>
      </c>
      <c r="AQ93" s="131" t="s">
        <v>8</v>
      </c>
      <c r="AR93" s="132">
        <f t="shared" si="367"/>
        <v>7400216</v>
      </c>
      <c r="AS93" s="133">
        <v>0</v>
      </c>
      <c r="AT93" s="133">
        <v>0</v>
      </c>
      <c r="AU93" s="132">
        <f t="shared" si="368"/>
        <v>7400216</v>
      </c>
      <c r="AW93" s="189" t="s">
        <v>8</v>
      </c>
      <c r="AX93" s="190">
        <f t="shared" si="356"/>
        <v>7400216</v>
      </c>
      <c r="AY93" s="191">
        <v>0</v>
      </c>
      <c r="AZ93" s="191">
        <v>0</v>
      </c>
      <c r="BA93" s="190">
        <f t="shared" si="357"/>
        <v>7400216</v>
      </c>
      <c r="BC93" s="219" t="s">
        <v>8</v>
      </c>
      <c r="BD93" s="220">
        <f t="shared" si="358"/>
        <v>7400216</v>
      </c>
      <c r="BE93" s="220">
        <v>0</v>
      </c>
      <c r="BF93" s="220">
        <v>0</v>
      </c>
      <c r="BG93" s="220">
        <f t="shared" si="359"/>
        <v>7400216</v>
      </c>
      <c r="BI93" s="167" t="s">
        <v>8</v>
      </c>
      <c r="BJ93" s="161">
        <f t="shared" si="360"/>
        <v>7400216</v>
      </c>
      <c r="BK93" s="161">
        <v>0</v>
      </c>
      <c r="BL93" s="161">
        <v>0</v>
      </c>
      <c r="BM93" s="161">
        <f t="shared" si="361"/>
        <v>7400216</v>
      </c>
      <c r="BO93" s="256" t="s">
        <v>8</v>
      </c>
      <c r="BP93" s="257">
        <f t="shared" si="362"/>
        <v>7400216</v>
      </c>
      <c r="BQ93" s="257">
        <v>0</v>
      </c>
      <c r="BR93" s="257">
        <v>0</v>
      </c>
      <c r="BS93" s="257">
        <f t="shared" si="363"/>
        <v>7400216</v>
      </c>
      <c r="BU93" s="403" t="s">
        <v>8</v>
      </c>
      <c r="BV93" s="402">
        <f t="shared" si="364"/>
        <v>7400216</v>
      </c>
      <c r="BW93" s="402">
        <f t="shared" si="365"/>
        <v>0</v>
      </c>
      <c r="BX93" s="402">
        <f t="shared" si="365"/>
        <v>0</v>
      </c>
      <c r="BY93" s="402">
        <f t="shared" si="366"/>
        <v>7400216</v>
      </c>
      <c r="CB93" s="177"/>
    </row>
    <row r="94" spans="1:80" ht="25.5" x14ac:dyDescent="0.2">
      <c r="A94" s="13" t="s">
        <v>9</v>
      </c>
      <c r="B94" s="348">
        <v>1150592893</v>
      </c>
      <c r="C94" s="63">
        <v>0</v>
      </c>
      <c r="D94" s="63">
        <v>0</v>
      </c>
      <c r="E94" s="63">
        <f t="shared" si="341"/>
        <v>1150592893</v>
      </c>
      <c r="F94" s="267"/>
      <c r="G94" s="28" t="s">
        <v>9</v>
      </c>
      <c r="H94" s="29">
        <f t="shared" si="342"/>
        <v>1150592893</v>
      </c>
      <c r="I94" s="66">
        <v>0</v>
      </c>
      <c r="J94" s="66">
        <v>0</v>
      </c>
      <c r="K94" s="29">
        <f t="shared" si="343"/>
        <v>1150592893</v>
      </c>
      <c r="M94" s="51" t="s">
        <v>9</v>
      </c>
      <c r="N94" s="52">
        <f t="shared" si="344"/>
        <v>1150592893</v>
      </c>
      <c r="O94" s="68">
        <v>0</v>
      </c>
      <c r="P94" s="68">
        <v>0</v>
      </c>
      <c r="Q94" s="52">
        <f t="shared" si="345"/>
        <v>1150592893</v>
      </c>
      <c r="S94" s="79" t="s">
        <v>9</v>
      </c>
      <c r="T94" s="80">
        <f t="shared" si="346"/>
        <v>1150592893</v>
      </c>
      <c r="U94" s="84">
        <v>0</v>
      </c>
      <c r="V94" s="84">
        <v>0</v>
      </c>
      <c r="W94" s="80">
        <f t="shared" si="347"/>
        <v>1150592893</v>
      </c>
      <c r="Y94" s="105" t="s">
        <v>9</v>
      </c>
      <c r="Z94" s="106">
        <f t="shared" si="348"/>
        <v>1150592893</v>
      </c>
      <c r="AA94" s="107">
        <v>0</v>
      </c>
      <c r="AB94" s="107">
        <v>0</v>
      </c>
      <c r="AC94" s="106">
        <f t="shared" si="349"/>
        <v>1150592893</v>
      </c>
      <c r="AE94" s="131" t="s">
        <v>9</v>
      </c>
      <c r="AF94" s="132">
        <f t="shared" si="350"/>
        <v>1150592893</v>
      </c>
      <c r="AG94" s="133">
        <v>0</v>
      </c>
      <c r="AH94" s="133">
        <v>0</v>
      </c>
      <c r="AI94" s="132">
        <f t="shared" si="351"/>
        <v>1150592893</v>
      </c>
      <c r="AK94" s="159" t="s">
        <v>9</v>
      </c>
      <c r="AL94" s="160">
        <f t="shared" si="352"/>
        <v>1150592893</v>
      </c>
      <c r="AM94" s="161">
        <v>0</v>
      </c>
      <c r="AN94" s="161">
        <v>0</v>
      </c>
      <c r="AO94" s="160">
        <f t="shared" si="353"/>
        <v>1150592893</v>
      </c>
      <c r="AQ94" s="131" t="s">
        <v>9</v>
      </c>
      <c r="AR94" s="132">
        <f t="shared" si="367"/>
        <v>1150592893</v>
      </c>
      <c r="AS94" s="133">
        <v>0</v>
      </c>
      <c r="AT94" s="133">
        <v>0</v>
      </c>
      <c r="AU94" s="132">
        <f t="shared" si="368"/>
        <v>1150592893</v>
      </c>
      <c r="AW94" s="189" t="s">
        <v>9</v>
      </c>
      <c r="AX94" s="191">
        <f t="shared" si="356"/>
        <v>1150592893</v>
      </c>
      <c r="AY94" s="191">
        <v>0</v>
      </c>
      <c r="AZ94" s="191">
        <v>0</v>
      </c>
      <c r="BA94" s="191">
        <f>+AX94-AY94-AZ94</f>
        <v>1150592893</v>
      </c>
      <c r="BC94" s="219" t="s">
        <v>9</v>
      </c>
      <c r="BD94" s="220">
        <f t="shared" si="358"/>
        <v>1150592893</v>
      </c>
      <c r="BE94" s="220">
        <v>0</v>
      </c>
      <c r="BF94" s="220">
        <v>0</v>
      </c>
      <c r="BG94" s="220">
        <f t="shared" si="359"/>
        <v>1150592893</v>
      </c>
      <c r="BI94" s="167" t="s">
        <v>9</v>
      </c>
      <c r="BJ94" s="161">
        <f t="shared" si="360"/>
        <v>1150592893</v>
      </c>
      <c r="BK94" s="161">
        <v>0</v>
      </c>
      <c r="BL94" s="161">
        <v>0</v>
      </c>
      <c r="BM94" s="161">
        <f t="shared" si="361"/>
        <v>1150592893</v>
      </c>
      <c r="BO94" s="256" t="s">
        <v>9</v>
      </c>
      <c r="BP94" s="257">
        <f t="shared" si="362"/>
        <v>1150592893</v>
      </c>
      <c r="BQ94" s="257">
        <v>0</v>
      </c>
      <c r="BR94" s="257">
        <v>0</v>
      </c>
      <c r="BS94" s="257">
        <f t="shared" si="363"/>
        <v>1150592893</v>
      </c>
      <c r="BU94" s="403" t="s">
        <v>9</v>
      </c>
      <c r="BV94" s="402">
        <f t="shared" si="364"/>
        <v>1150592893</v>
      </c>
      <c r="BW94" s="402">
        <f t="shared" si="365"/>
        <v>0</v>
      </c>
      <c r="BX94" s="402">
        <f t="shared" si="365"/>
        <v>0</v>
      </c>
      <c r="BY94" s="402">
        <f t="shared" si="366"/>
        <v>1150592893</v>
      </c>
      <c r="CB94" s="177"/>
    </row>
    <row r="95" spans="1:80" ht="38.25" x14ac:dyDescent="0.2">
      <c r="A95" s="13" t="s">
        <v>37</v>
      </c>
      <c r="B95" s="348">
        <v>154679688</v>
      </c>
      <c r="C95" s="63">
        <v>0</v>
      </c>
      <c r="D95" s="63">
        <v>0</v>
      </c>
      <c r="E95" s="63">
        <f t="shared" ref="E95" si="376">+B95-C95-D95</f>
        <v>154679688</v>
      </c>
      <c r="F95" s="267"/>
      <c r="G95" s="28" t="s">
        <v>37</v>
      </c>
      <c r="H95" s="29">
        <f t="shared" si="342"/>
        <v>154679688</v>
      </c>
      <c r="I95" s="66">
        <v>0</v>
      </c>
      <c r="J95" s="66">
        <v>0</v>
      </c>
      <c r="K95" s="29">
        <f t="shared" ref="K95" si="377">+H95-I95-J95</f>
        <v>154679688</v>
      </c>
      <c r="M95" s="51" t="s">
        <v>37</v>
      </c>
      <c r="N95" s="52">
        <f t="shared" ref="N95" si="378">+K95</f>
        <v>154679688</v>
      </c>
      <c r="O95" s="68">
        <v>0</v>
      </c>
      <c r="P95" s="68">
        <v>0</v>
      </c>
      <c r="Q95" s="52">
        <f t="shared" ref="Q95" si="379">+N95-O95-P95</f>
        <v>154679688</v>
      </c>
      <c r="S95" s="79" t="s">
        <v>37</v>
      </c>
      <c r="T95" s="80">
        <f t="shared" ref="T95" si="380">+Q95</f>
        <v>154679688</v>
      </c>
      <c r="U95" s="84">
        <v>0</v>
      </c>
      <c r="V95" s="84">
        <v>0</v>
      </c>
      <c r="W95" s="80">
        <f t="shared" ref="W95" si="381">+T95-U95-V95</f>
        <v>154679688</v>
      </c>
      <c r="Y95" s="105" t="s">
        <v>37</v>
      </c>
      <c r="Z95" s="106">
        <f t="shared" ref="Z95" si="382">+W95</f>
        <v>154679688</v>
      </c>
      <c r="AA95" s="107">
        <v>0</v>
      </c>
      <c r="AB95" s="107">
        <v>0</v>
      </c>
      <c r="AC95" s="106">
        <f t="shared" ref="AC95" si="383">+Z95-AA95-AB95</f>
        <v>154679688</v>
      </c>
      <c r="AE95" s="131" t="s">
        <v>37</v>
      </c>
      <c r="AF95" s="132">
        <f t="shared" ref="AF95" si="384">+AC95</f>
        <v>154679688</v>
      </c>
      <c r="AG95" s="133">
        <v>0</v>
      </c>
      <c r="AH95" s="133">
        <v>0</v>
      </c>
      <c r="AI95" s="132">
        <f t="shared" ref="AI95" si="385">+AF95-AG95-AH95</f>
        <v>154679688</v>
      </c>
      <c r="AK95" s="159" t="s">
        <v>37</v>
      </c>
      <c r="AL95" s="160">
        <f t="shared" ref="AL95" si="386">+AI95</f>
        <v>154679688</v>
      </c>
      <c r="AM95" s="161">
        <v>0</v>
      </c>
      <c r="AN95" s="161">
        <v>0</v>
      </c>
      <c r="AO95" s="160">
        <f t="shared" ref="AO95" si="387">+AL95-AM95-AN95</f>
        <v>154679688</v>
      </c>
      <c r="AQ95" s="131" t="s">
        <v>37</v>
      </c>
      <c r="AR95" s="132">
        <f t="shared" si="367"/>
        <v>154679688</v>
      </c>
      <c r="AS95" s="133">
        <v>0</v>
      </c>
      <c r="AT95" s="133">
        <v>0</v>
      </c>
      <c r="AU95" s="132">
        <f t="shared" si="368"/>
        <v>154679688</v>
      </c>
      <c r="AW95" s="189" t="s">
        <v>37</v>
      </c>
      <c r="AX95" s="190">
        <f t="shared" ref="AX95" si="388">+AU95</f>
        <v>154679688</v>
      </c>
      <c r="AY95" s="191">
        <v>0</v>
      </c>
      <c r="AZ95" s="191">
        <v>0</v>
      </c>
      <c r="BA95" s="190">
        <f t="shared" ref="BA95" si="389">+AX95-AY95-AZ95</f>
        <v>154679688</v>
      </c>
      <c r="BC95" s="219" t="s">
        <v>37</v>
      </c>
      <c r="BD95" s="220">
        <f t="shared" ref="BD95" si="390">+BA95</f>
        <v>154679688</v>
      </c>
      <c r="BE95" s="220">
        <v>0</v>
      </c>
      <c r="BF95" s="220">
        <v>0</v>
      </c>
      <c r="BG95" s="220">
        <f t="shared" ref="BG95" si="391">+BD95-BE95-BF95</f>
        <v>154679688</v>
      </c>
      <c r="BI95" s="167" t="s">
        <v>37</v>
      </c>
      <c r="BJ95" s="161">
        <f t="shared" si="360"/>
        <v>154679688</v>
      </c>
      <c r="BK95" s="161">
        <v>0</v>
      </c>
      <c r="BL95" s="161">
        <v>0</v>
      </c>
      <c r="BM95" s="161">
        <f t="shared" si="361"/>
        <v>154679688</v>
      </c>
      <c r="BO95" s="256" t="s">
        <v>37</v>
      </c>
      <c r="BP95" s="257">
        <f t="shared" ref="BP95" si="392">+BM95</f>
        <v>154679688</v>
      </c>
      <c r="BQ95" s="257">
        <v>0</v>
      </c>
      <c r="BR95" s="257">
        <v>0</v>
      </c>
      <c r="BS95" s="257">
        <f t="shared" ref="BS95" si="393">+BP95-BQ95-BR95</f>
        <v>154679688</v>
      </c>
      <c r="BU95" s="403" t="s">
        <v>37</v>
      </c>
      <c r="BV95" s="402">
        <f t="shared" si="364"/>
        <v>154679688</v>
      </c>
      <c r="BW95" s="402">
        <f t="shared" si="365"/>
        <v>0</v>
      </c>
      <c r="BX95" s="402">
        <f t="shared" si="365"/>
        <v>0</v>
      </c>
      <c r="BY95" s="402">
        <f t="shared" ref="BY95" si="394">+BV95-BW95-BX95</f>
        <v>154679688</v>
      </c>
      <c r="CB95" s="177"/>
    </row>
    <row r="96" spans="1:80" ht="38.25" x14ac:dyDescent="0.2">
      <c r="A96" s="13" t="s">
        <v>38</v>
      </c>
      <c r="B96" s="370">
        <v>191423703</v>
      </c>
      <c r="C96" s="63">
        <v>0</v>
      </c>
      <c r="D96" s="63">
        <v>0</v>
      </c>
      <c r="E96" s="63">
        <f t="shared" si="341"/>
        <v>191423703</v>
      </c>
      <c r="F96" s="267"/>
      <c r="G96" s="28" t="s">
        <v>38</v>
      </c>
      <c r="H96" s="29">
        <f t="shared" si="342"/>
        <v>191423703</v>
      </c>
      <c r="I96" s="66">
        <v>0</v>
      </c>
      <c r="J96" s="66">
        <v>0</v>
      </c>
      <c r="K96" s="29">
        <f t="shared" si="343"/>
        <v>191423703</v>
      </c>
      <c r="M96" s="51" t="s">
        <v>38</v>
      </c>
      <c r="N96" s="52">
        <f t="shared" si="344"/>
        <v>191423703</v>
      </c>
      <c r="O96" s="68">
        <v>0</v>
      </c>
      <c r="P96" s="68">
        <v>0</v>
      </c>
      <c r="Q96" s="52">
        <f t="shared" si="345"/>
        <v>191423703</v>
      </c>
      <c r="S96" s="79" t="s">
        <v>38</v>
      </c>
      <c r="T96" s="80">
        <f t="shared" si="346"/>
        <v>191423703</v>
      </c>
      <c r="U96" s="84">
        <v>0</v>
      </c>
      <c r="V96" s="84">
        <v>0</v>
      </c>
      <c r="W96" s="80">
        <f t="shared" si="347"/>
        <v>191423703</v>
      </c>
      <c r="Y96" s="105" t="s">
        <v>38</v>
      </c>
      <c r="Z96" s="106">
        <f t="shared" si="348"/>
        <v>191423703</v>
      </c>
      <c r="AA96" s="107">
        <v>0</v>
      </c>
      <c r="AB96" s="107">
        <v>0</v>
      </c>
      <c r="AC96" s="106">
        <f t="shared" si="349"/>
        <v>191423703</v>
      </c>
      <c r="AE96" s="131" t="s">
        <v>38</v>
      </c>
      <c r="AF96" s="132">
        <f t="shared" si="350"/>
        <v>191423703</v>
      </c>
      <c r="AG96" s="133">
        <v>0</v>
      </c>
      <c r="AH96" s="133">
        <v>0</v>
      </c>
      <c r="AI96" s="132">
        <f t="shared" si="351"/>
        <v>191423703</v>
      </c>
      <c r="AK96" s="159" t="s">
        <v>38</v>
      </c>
      <c r="AL96" s="160">
        <f t="shared" si="352"/>
        <v>191423703</v>
      </c>
      <c r="AM96" s="161">
        <v>0</v>
      </c>
      <c r="AN96" s="161">
        <v>0</v>
      </c>
      <c r="AO96" s="160">
        <f t="shared" si="353"/>
        <v>191423703</v>
      </c>
      <c r="AQ96" s="131" t="s">
        <v>38</v>
      </c>
      <c r="AR96" s="132">
        <f t="shared" si="367"/>
        <v>191423703</v>
      </c>
      <c r="AS96" s="133">
        <v>0</v>
      </c>
      <c r="AT96" s="133">
        <v>0</v>
      </c>
      <c r="AU96" s="132">
        <f t="shared" si="368"/>
        <v>191423703</v>
      </c>
      <c r="AW96" s="189" t="s">
        <v>38</v>
      </c>
      <c r="AX96" s="190">
        <f t="shared" si="356"/>
        <v>191423703</v>
      </c>
      <c r="AY96" s="191">
        <v>0</v>
      </c>
      <c r="AZ96" s="191">
        <v>0</v>
      </c>
      <c r="BA96" s="190">
        <f t="shared" si="357"/>
        <v>191423703</v>
      </c>
      <c r="BC96" s="219" t="s">
        <v>38</v>
      </c>
      <c r="BD96" s="220">
        <f t="shared" si="358"/>
        <v>191423703</v>
      </c>
      <c r="BE96" s="220">
        <v>0</v>
      </c>
      <c r="BF96" s="220">
        <v>0</v>
      </c>
      <c r="BG96" s="220">
        <f t="shared" si="359"/>
        <v>191423703</v>
      </c>
      <c r="BI96" s="167" t="s">
        <v>38</v>
      </c>
      <c r="BJ96" s="161">
        <f t="shared" si="360"/>
        <v>191423703</v>
      </c>
      <c r="BK96" s="161">
        <v>0</v>
      </c>
      <c r="BL96" s="161">
        <v>0</v>
      </c>
      <c r="BM96" s="161">
        <f t="shared" si="361"/>
        <v>191423703</v>
      </c>
      <c r="BO96" s="256" t="s">
        <v>38</v>
      </c>
      <c r="BP96" s="257">
        <f t="shared" si="362"/>
        <v>191423703</v>
      </c>
      <c r="BQ96" s="257">
        <v>0</v>
      </c>
      <c r="BR96" s="257">
        <v>0</v>
      </c>
      <c r="BS96" s="257">
        <f t="shared" si="363"/>
        <v>191423703</v>
      </c>
      <c r="BU96" s="403" t="s">
        <v>38</v>
      </c>
      <c r="BV96" s="402">
        <f t="shared" si="364"/>
        <v>191423703</v>
      </c>
      <c r="BW96" s="402">
        <f t="shared" si="365"/>
        <v>0</v>
      </c>
      <c r="BX96" s="402">
        <f t="shared" si="365"/>
        <v>0</v>
      </c>
      <c r="BY96" s="402">
        <f t="shared" si="366"/>
        <v>191423703</v>
      </c>
      <c r="CB96" s="177"/>
    </row>
    <row r="97" spans="1:80" x14ac:dyDescent="0.2">
      <c r="A97" s="3"/>
      <c r="B97" s="271"/>
      <c r="C97" s="272"/>
      <c r="D97" s="229"/>
      <c r="E97" s="229"/>
      <c r="F97" s="229"/>
      <c r="G97" s="23"/>
      <c r="H97" s="22"/>
      <c r="I97" s="286"/>
      <c r="J97" s="285"/>
      <c r="K97" s="22"/>
      <c r="M97" s="46"/>
      <c r="N97" s="45"/>
      <c r="O97" s="292"/>
      <c r="P97" s="291"/>
      <c r="Q97" s="45"/>
      <c r="S97" s="74"/>
      <c r="T97" s="73"/>
      <c r="U97" s="297"/>
      <c r="V97" s="296"/>
      <c r="W97" s="73"/>
      <c r="Y97" s="100"/>
      <c r="Z97" s="99"/>
      <c r="AA97" s="305"/>
      <c r="AB97" s="304"/>
      <c r="AC97" s="99"/>
      <c r="AE97" s="126"/>
      <c r="AF97" s="125"/>
      <c r="AG97" s="147"/>
      <c r="AH97" s="148"/>
      <c r="AI97" s="125"/>
      <c r="AK97" s="154"/>
      <c r="AL97" s="153"/>
      <c r="AM97" s="168"/>
      <c r="AN97" s="169"/>
      <c r="AO97" s="153"/>
      <c r="AQ97" s="126"/>
      <c r="AR97" s="125"/>
      <c r="AS97" s="147"/>
      <c r="AT97" s="148"/>
      <c r="AU97" s="125"/>
      <c r="AW97" s="184"/>
      <c r="AX97" s="183"/>
      <c r="AY97" s="198"/>
      <c r="AZ97" s="199"/>
      <c r="BA97" s="183"/>
      <c r="BC97" s="214"/>
      <c r="BD97" s="213"/>
      <c r="BE97" s="223"/>
      <c r="BF97" s="213"/>
      <c r="BG97" s="213"/>
      <c r="BI97" s="235"/>
      <c r="BJ97" s="169"/>
      <c r="BK97" s="168"/>
      <c r="BL97" s="169"/>
      <c r="BM97" s="169"/>
      <c r="BO97" s="251"/>
      <c r="BP97" s="250"/>
      <c r="BQ97" s="260"/>
      <c r="BR97" s="250"/>
      <c r="BS97" s="250"/>
      <c r="BU97" s="23"/>
      <c r="BV97" s="22"/>
      <c r="BW97" s="390"/>
      <c r="BX97" s="22"/>
      <c r="BY97" s="22"/>
      <c r="CB97" s="177"/>
    </row>
    <row r="98" spans="1:80" ht="15.75" x14ac:dyDescent="0.2">
      <c r="A98" s="1" t="s">
        <v>31</v>
      </c>
      <c r="B98" s="271">
        <f>+B100+B104</f>
        <v>6484826</v>
      </c>
      <c r="C98" s="229"/>
      <c r="D98" s="229"/>
      <c r="E98" s="229"/>
      <c r="F98" s="229"/>
      <c r="G98" s="21" t="s">
        <v>52</v>
      </c>
      <c r="H98" s="22"/>
      <c r="I98" s="285"/>
      <c r="J98" s="285"/>
      <c r="K98" s="22"/>
      <c r="M98" s="44" t="s">
        <v>52</v>
      </c>
      <c r="N98" s="45"/>
      <c r="O98" s="291"/>
      <c r="P98" s="291"/>
      <c r="Q98" s="45"/>
      <c r="S98" s="72" t="s">
        <v>52</v>
      </c>
      <c r="T98" s="73"/>
      <c r="U98" s="296"/>
      <c r="V98" s="296"/>
      <c r="W98" s="73"/>
      <c r="Y98" s="98" t="s">
        <v>52</v>
      </c>
      <c r="Z98" s="99"/>
      <c r="AA98" s="304"/>
      <c r="AB98" s="304"/>
      <c r="AC98" s="99"/>
      <c r="AE98" s="124" t="s">
        <v>52</v>
      </c>
      <c r="AF98" s="125"/>
      <c r="AG98" s="148"/>
      <c r="AH98" s="148"/>
      <c r="AI98" s="125"/>
      <c r="AK98" s="152" t="s">
        <v>52</v>
      </c>
      <c r="AL98" s="153"/>
      <c r="AM98" s="169"/>
      <c r="AN98" s="169"/>
      <c r="AO98" s="153"/>
      <c r="AQ98" s="124" t="s">
        <v>52</v>
      </c>
      <c r="AR98" s="125"/>
      <c r="AS98" s="148"/>
      <c r="AT98" s="148"/>
      <c r="AU98" s="125"/>
      <c r="AW98" s="182" t="s">
        <v>52</v>
      </c>
      <c r="AX98" s="183"/>
      <c r="AY98" s="199"/>
      <c r="AZ98" s="199"/>
      <c r="BA98" s="183"/>
      <c r="BC98" s="212" t="s">
        <v>52</v>
      </c>
      <c r="BD98" s="213"/>
      <c r="BE98" s="213"/>
      <c r="BF98" s="213"/>
      <c r="BG98" s="213"/>
      <c r="BI98" s="234" t="s">
        <v>52</v>
      </c>
      <c r="BJ98" s="169"/>
      <c r="BK98" s="169"/>
      <c r="BL98" s="169"/>
      <c r="BM98" s="169"/>
      <c r="BO98" s="249" t="s">
        <v>52</v>
      </c>
      <c r="BP98" s="250"/>
      <c r="BQ98" s="250"/>
      <c r="BR98" s="250"/>
      <c r="BS98" s="250"/>
      <c r="BU98" s="21" t="s">
        <v>31</v>
      </c>
      <c r="BV98" s="22"/>
      <c r="BW98" s="22"/>
      <c r="BX98" s="22"/>
      <c r="BY98" s="22"/>
      <c r="CB98" s="177"/>
    </row>
    <row r="99" spans="1:80" x14ac:dyDescent="0.2">
      <c r="A99" s="3"/>
      <c r="B99" s="271"/>
      <c r="C99" s="229"/>
      <c r="D99" s="271"/>
      <c r="E99" s="229"/>
      <c r="F99" s="229"/>
      <c r="G99" s="23"/>
      <c r="H99" s="22"/>
      <c r="I99" s="285"/>
      <c r="J99" s="285"/>
      <c r="K99" s="22"/>
      <c r="M99" s="46"/>
      <c r="N99" s="45"/>
      <c r="O99" s="291"/>
      <c r="P99" s="291"/>
      <c r="Q99" s="45"/>
      <c r="S99" s="74"/>
      <c r="T99" s="73"/>
      <c r="U99" s="296"/>
      <c r="V99" s="296"/>
      <c r="W99" s="73"/>
      <c r="Y99" s="100"/>
      <c r="Z99" s="99"/>
      <c r="AA99" s="304"/>
      <c r="AB99" s="304"/>
      <c r="AC99" s="99"/>
      <c r="AE99" s="126"/>
      <c r="AF99" s="125"/>
      <c r="AG99" s="148"/>
      <c r="AH99" s="148"/>
      <c r="AI99" s="125"/>
      <c r="AK99" s="154"/>
      <c r="AL99" s="153"/>
      <c r="AM99" s="169"/>
      <c r="AN99" s="169"/>
      <c r="AO99" s="153"/>
      <c r="AQ99" s="126"/>
      <c r="AR99" s="125"/>
      <c r="AS99" s="148"/>
      <c r="AT99" s="148"/>
      <c r="AU99" s="125"/>
      <c r="AW99" s="184"/>
      <c r="AX99" s="183"/>
      <c r="AY99" s="199"/>
      <c r="AZ99" s="199"/>
      <c r="BA99" s="183"/>
      <c r="BC99" s="214"/>
      <c r="BD99" s="213"/>
      <c r="BE99" s="213"/>
      <c r="BF99" s="213"/>
      <c r="BG99" s="213"/>
      <c r="BI99" s="235"/>
      <c r="BJ99" s="169"/>
      <c r="BK99" s="169"/>
      <c r="BL99" s="169"/>
      <c r="BM99" s="169"/>
      <c r="BO99" s="251"/>
      <c r="BP99" s="250"/>
      <c r="BQ99" s="250"/>
      <c r="BR99" s="250"/>
      <c r="BS99" s="250"/>
      <c r="BU99" s="23"/>
      <c r="BV99" s="22"/>
      <c r="BW99" s="22"/>
      <c r="BX99" s="22"/>
      <c r="BY99" s="22"/>
      <c r="CB99" s="177"/>
    </row>
    <row r="100" spans="1:80" s="17" customFormat="1" x14ac:dyDescent="0.2">
      <c r="A100" s="14" t="s">
        <v>4</v>
      </c>
      <c r="B100" s="268">
        <f>SUM(B102:B102)</f>
        <v>5257492</v>
      </c>
      <c r="C100" s="268">
        <f>SUM(C102:C102)</f>
        <v>0</v>
      </c>
      <c r="D100" s="268">
        <f>SUM(D102:D102)</f>
        <v>0</v>
      </c>
      <c r="E100" s="268">
        <f>+B100-C100-D100</f>
        <v>5257492</v>
      </c>
      <c r="F100" s="362"/>
      <c r="G100" s="24" t="s">
        <v>4</v>
      </c>
      <c r="H100" s="25">
        <f>SUM(H102:H102)</f>
        <v>5257492</v>
      </c>
      <c r="I100" s="281">
        <f>SUM(I102:I102)</f>
        <v>0</v>
      </c>
      <c r="J100" s="281">
        <f>SUM(J102:J102)</f>
        <v>0</v>
      </c>
      <c r="K100" s="25">
        <f>+H100-I100-J100</f>
        <v>5257492</v>
      </c>
      <c r="M100" s="47" t="s">
        <v>4</v>
      </c>
      <c r="N100" s="48">
        <f>SUM(N102:N102)</f>
        <v>5257492</v>
      </c>
      <c r="O100" s="287">
        <f>SUM(O102:O102)</f>
        <v>0</v>
      </c>
      <c r="P100" s="287">
        <f>SUM(P102:P102)</f>
        <v>0</v>
      </c>
      <c r="Q100" s="48">
        <f>+N100-O100-P100</f>
        <v>5257492</v>
      </c>
      <c r="S100" s="75" t="s">
        <v>4</v>
      </c>
      <c r="T100" s="76">
        <f>SUM(T102:T102)</f>
        <v>5257492</v>
      </c>
      <c r="U100" s="93">
        <f>SUM(U102:U102)</f>
        <v>0</v>
      </c>
      <c r="V100" s="93">
        <f>SUM(V102:V102)</f>
        <v>0</v>
      </c>
      <c r="W100" s="76">
        <f>+T100-U100-V100</f>
        <v>5257492</v>
      </c>
      <c r="Y100" s="101" t="s">
        <v>4</v>
      </c>
      <c r="Z100" s="102">
        <f>SUM(Z102:Z102)</f>
        <v>5257492</v>
      </c>
      <c r="AA100" s="111">
        <f>SUM(AA102:AA102)</f>
        <v>0</v>
      </c>
      <c r="AB100" s="111">
        <f>SUM(AB102:AB102)</f>
        <v>0</v>
      </c>
      <c r="AC100" s="102">
        <f>+Z100-AA100-AB100</f>
        <v>5257492</v>
      </c>
      <c r="AE100" s="127" t="s">
        <v>4</v>
      </c>
      <c r="AF100" s="128">
        <f>SUM(AF102:AF102)</f>
        <v>5257492</v>
      </c>
      <c r="AG100" s="137">
        <f>SUM(AG102:AG102)</f>
        <v>0</v>
      </c>
      <c r="AH100" s="137">
        <f>SUM(AH102:AH102)</f>
        <v>0</v>
      </c>
      <c r="AI100" s="128">
        <f>+AF100-AG100-AH100</f>
        <v>5257492</v>
      </c>
      <c r="AK100" s="155" t="s">
        <v>4</v>
      </c>
      <c r="AL100" s="156">
        <f>SUM(AL102:AL102)</f>
        <v>5257492</v>
      </c>
      <c r="AM100" s="165">
        <f>SUM(AM102:AM102)</f>
        <v>0</v>
      </c>
      <c r="AN100" s="165">
        <f>SUM(AN102:AN102)</f>
        <v>0</v>
      </c>
      <c r="AO100" s="156">
        <f>+AL100-AM100-AN100</f>
        <v>5257492</v>
      </c>
      <c r="AQ100" s="127" t="s">
        <v>4</v>
      </c>
      <c r="AR100" s="128">
        <f>SUM(AR102:AR102)</f>
        <v>5257492</v>
      </c>
      <c r="AS100" s="137">
        <f>SUM(AS102:AS102)</f>
        <v>0</v>
      </c>
      <c r="AT100" s="137">
        <f>SUM(AT102:AT102)</f>
        <v>0</v>
      </c>
      <c r="AU100" s="128">
        <f>+AR100-AS100-AT100</f>
        <v>5257492</v>
      </c>
      <c r="AW100" s="185" t="s">
        <v>4</v>
      </c>
      <c r="AX100" s="186">
        <f>SUM(AX102:AX102)</f>
        <v>5257492</v>
      </c>
      <c r="AY100" s="195">
        <v>0</v>
      </c>
      <c r="AZ100" s="195">
        <v>0</v>
      </c>
      <c r="BA100" s="186">
        <f>+AX100-AY100-AZ100</f>
        <v>5257492</v>
      </c>
      <c r="BC100" s="215" t="s">
        <v>4</v>
      </c>
      <c r="BD100" s="216">
        <f>SUM(BD102:BD102)</f>
        <v>5257492</v>
      </c>
      <c r="BE100" s="216">
        <f>SUM(BE102:BE102)</f>
        <v>0</v>
      </c>
      <c r="BF100" s="216">
        <f>SUM(BF102:BF102)</f>
        <v>0</v>
      </c>
      <c r="BG100" s="216">
        <f>+BD100-BE100-BF100</f>
        <v>5257492</v>
      </c>
      <c r="BI100" s="236" t="s">
        <v>4</v>
      </c>
      <c r="BJ100" s="165">
        <f>SUM(BJ102:BJ102)</f>
        <v>5257492</v>
      </c>
      <c r="BK100" s="165">
        <f>SUM(BK102:BK102)</f>
        <v>0</v>
      </c>
      <c r="BL100" s="165">
        <f>SUM(BL102:BL102)</f>
        <v>0</v>
      </c>
      <c r="BM100" s="165">
        <f>+BJ100-BK100-BL100</f>
        <v>5257492</v>
      </c>
      <c r="BO100" s="252" t="s">
        <v>4</v>
      </c>
      <c r="BP100" s="253">
        <f>SUM(BP102:BP102)</f>
        <v>5257492</v>
      </c>
      <c r="BQ100" s="253">
        <f>SUM(BQ102:BQ102)</f>
        <v>0</v>
      </c>
      <c r="BR100" s="253">
        <f>SUM(BR102:BR102)</f>
        <v>0</v>
      </c>
      <c r="BS100" s="253">
        <f>+BP100-BQ100-BR100</f>
        <v>5257492</v>
      </c>
      <c r="BU100" s="24" t="s">
        <v>4</v>
      </c>
      <c r="BV100" s="25">
        <f>SUM(BV102:BV102)</f>
        <v>5257492</v>
      </c>
      <c r="BW100" s="25">
        <f>SUM(BW102:BW102)</f>
        <v>0</v>
      </c>
      <c r="BX100" s="25">
        <f>SUM(BX102:BX102)</f>
        <v>0</v>
      </c>
      <c r="BY100" s="25">
        <f>+BV100-BW100-BX100</f>
        <v>5257492</v>
      </c>
      <c r="BZ100" s="178">
        <f>+BY100+BY104</f>
        <v>6484826</v>
      </c>
      <c r="CA100" s="178">
        <f>+BZ101-BZ100</f>
        <v>0</v>
      </c>
      <c r="CB100" s="177"/>
    </row>
    <row r="101" spans="1:80" x14ac:dyDescent="0.2">
      <c r="A101" s="11" t="s">
        <v>0</v>
      </c>
      <c r="B101" s="269"/>
      <c r="C101" s="269"/>
      <c r="D101" s="269"/>
      <c r="E101" s="269"/>
      <c r="F101" s="363"/>
      <c r="G101" s="26" t="s">
        <v>0</v>
      </c>
      <c r="H101" s="27"/>
      <c r="I101" s="282"/>
      <c r="J101" s="282"/>
      <c r="K101" s="27"/>
      <c r="M101" s="49" t="s">
        <v>0</v>
      </c>
      <c r="N101" s="50"/>
      <c r="O101" s="288"/>
      <c r="P101" s="288"/>
      <c r="Q101" s="50"/>
      <c r="S101" s="77" t="s">
        <v>0</v>
      </c>
      <c r="T101" s="78"/>
      <c r="U101" s="94"/>
      <c r="V101" s="94"/>
      <c r="W101" s="78"/>
      <c r="Y101" s="103" t="s">
        <v>0</v>
      </c>
      <c r="Z101" s="104"/>
      <c r="AA101" s="112"/>
      <c r="AB101" s="112"/>
      <c r="AC101" s="104"/>
      <c r="AE101" s="129" t="s">
        <v>0</v>
      </c>
      <c r="AF101" s="130"/>
      <c r="AG101" s="138"/>
      <c r="AH101" s="138"/>
      <c r="AI101" s="130"/>
      <c r="AK101" s="157" t="s">
        <v>0</v>
      </c>
      <c r="AL101" s="158"/>
      <c r="AM101" s="166"/>
      <c r="AN101" s="166"/>
      <c r="AO101" s="158"/>
      <c r="AQ101" s="129" t="s">
        <v>0</v>
      </c>
      <c r="AR101" s="130"/>
      <c r="AS101" s="138"/>
      <c r="AT101" s="138"/>
      <c r="AU101" s="130"/>
      <c r="AW101" s="187" t="s">
        <v>0</v>
      </c>
      <c r="AX101" s="188"/>
      <c r="AY101" s="196"/>
      <c r="AZ101" s="196"/>
      <c r="BA101" s="188"/>
      <c r="BC101" s="217" t="s">
        <v>0</v>
      </c>
      <c r="BD101" s="218"/>
      <c r="BE101" s="218"/>
      <c r="BF101" s="218"/>
      <c r="BG101" s="218"/>
      <c r="BI101" s="237" t="s">
        <v>0</v>
      </c>
      <c r="BJ101" s="166"/>
      <c r="BK101" s="166"/>
      <c r="BL101" s="166"/>
      <c r="BM101" s="166"/>
      <c r="BO101" s="254" t="s">
        <v>0</v>
      </c>
      <c r="BP101" s="255"/>
      <c r="BQ101" s="255"/>
      <c r="BR101" s="255"/>
      <c r="BS101" s="255"/>
      <c r="BU101" s="399" t="s">
        <v>0</v>
      </c>
      <c r="BV101" s="400"/>
      <c r="BW101" s="400"/>
      <c r="BX101" s="400"/>
      <c r="BY101" s="400"/>
      <c r="BZ101" s="177">
        <v>6484826</v>
      </c>
      <c r="CB101" s="177"/>
    </row>
    <row r="102" spans="1:80" ht="38.25" x14ac:dyDescent="0.2">
      <c r="A102" s="13" t="s">
        <v>15</v>
      </c>
      <c r="B102" s="63">
        <v>5257492</v>
      </c>
      <c r="C102" s="63">
        <v>0</v>
      </c>
      <c r="D102" s="63">
        <v>0</v>
      </c>
      <c r="E102" s="63">
        <f>+B102-C102-D102</f>
        <v>5257492</v>
      </c>
      <c r="F102" s="267"/>
      <c r="G102" s="28" t="s">
        <v>15</v>
      </c>
      <c r="H102" s="29">
        <f>+E102</f>
        <v>5257492</v>
      </c>
      <c r="I102" s="66">
        <v>0</v>
      </c>
      <c r="J102" s="66">
        <v>0</v>
      </c>
      <c r="K102" s="29">
        <f>+H102-I102-J102</f>
        <v>5257492</v>
      </c>
      <c r="M102" s="51" t="s">
        <v>15</v>
      </c>
      <c r="N102" s="52">
        <f t="shared" ref="N102" si="395">+K102</f>
        <v>5257492</v>
      </c>
      <c r="O102" s="68">
        <v>0</v>
      </c>
      <c r="P102" s="68">
        <v>0</v>
      </c>
      <c r="Q102" s="52">
        <f>+N102-O102-P102</f>
        <v>5257492</v>
      </c>
      <c r="S102" s="79" t="s">
        <v>15</v>
      </c>
      <c r="T102" s="80">
        <f t="shared" ref="T102" si="396">+Q102</f>
        <v>5257492</v>
      </c>
      <c r="U102" s="84">
        <v>0</v>
      </c>
      <c r="V102" s="84">
        <v>0</v>
      </c>
      <c r="W102" s="80">
        <f>+T102-U102-V102</f>
        <v>5257492</v>
      </c>
      <c r="Y102" s="105" t="s">
        <v>15</v>
      </c>
      <c r="Z102" s="106">
        <f t="shared" ref="Z102" si="397">+W102</f>
        <v>5257492</v>
      </c>
      <c r="AA102" s="107">
        <v>0</v>
      </c>
      <c r="AB102" s="107">
        <v>0</v>
      </c>
      <c r="AC102" s="106">
        <f>+Z102-AA102-AB102</f>
        <v>5257492</v>
      </c>
      <c r="AE102" s="131" t="s">
        <v>15</v>
      </c>
      <c r="AF102" s="132">
        <f t="shared" ref="AF102" si="398">+AC102</f>
        <v>5257492</v>
      </c>
      <c r="AG102" s="133">
        <v>0</v>
      </c>
      <c r="AH102" s="133">
        <v>0</v>
      </c>
      <c r="AI102" s="132">
        <f t="shared" ref="AI102" si="399">+AF102-AG102-AH102</f>
        <v>5257492</v>
      </c>
      <c r="AK102" s="159" t="s">
        <v>15</v>
      </c>
      <c r="AL102" s="160">
        <f t="shared" ref="AL102" si="400">+AI102</f>
        <v>5257492</v>
      </c>
      <c r="AM102" s="161">
        <v>0</v>
      </c>
      <c r="AN102" s="161">
        <v>0</v>
      </c>
      <c r="AO102" s="160">
        <f>+AL102-AM102-AN102</f>
        <v>5257492</v>
      </c>
      <c r="AQ102" s="131" t="s">
        <v>15</v>
      </c>
      <c r="AR102" s="132">
        <f t="shared" ref="AR102" si="401">+AO102</f>
        <v>5257492</v>
      </c>
      <c r="AS102" s="133">
        <v>0</v>
      </c>
      <c r="AT102" s="133">
        <v>0</v>
      </c>
      <c r="AU102" s="132">
        <f>+AR102-AS102-AT102</f>
        <v>5257492</v>
      </c>
      <c r="AW102" s="189" t="s">
        <v>15</v>
      </c>
      <c r="AX102" s="190">
        <f t="shared" ref="AX102" si="402">+AU102</f>
        <v>5257492</v>
      </c>
      <c r="AY102" s="191">
        <v>0</v>
      </c>
      <c r="AZ102" s="191">
        <v>0</v>
      </c>
      <c r="BA102" s="190">
        <f>+AX102-AY102-AZ102</f>
        <v>5257492</v>
      </c>
      <c r="BC102" s="219" t="s">
        <v>15</v>
      </c>
      <c r="BD102" s="220">
        <f t="shared" ref="BD102" si="403">+BA102</f>
        <v>5257492</v>
      </c>
      <c r="BE102" s="220">
        <v>0</v>
      </c>
      <c r="BF102" s="220">
        <v>0</v>
      </c>
      <c r="BG102" s="220">
        <f>+BD102-BE102-BF102</f>
        <v>5257492</v>
      </c>
      <c r="BI102" s="167" t="s">
        <v>15</v>
      </c>
      <c r="BJ102" s="161">
        <f t="shared" ref="BJ102" si="404">+BG102</f>
        <v>5257492</v>
      </c>
      <c r="BK102" s="161">
        <v>0</v>
      </c>
      <c r="BL102" s="161">
        <v>0</v>
      </c>
      <c r="BM102" s="161">
        <f>+BJ102-BK102-BL102</f>
        <v>5257492</v>
      </c>
      <c r="BO102" s="256" t="s">
        <v>15</v>
      </c>
      <c r="BP102" s="257">
        <f t="shared" ref="BP102" si="405">+BM102</f>
        <v>5257492</v>
      </c>
      <c r="BQ102" s="257">
        <v>0</v>
      </c>
      <c r="BR102" s="257">
        <v>0</v>
      </c>
      <c r="BS102" s="257">
        <f>+BP102-BQ102-BR102</f>
        <v>5257492</v>
      </c>
      <c r="BU102" s="403" t="s">
        <v>15</v>
      </c>
      <c r="BV102" s="402">
        <f>+B102</f>
        <v>5257492</v>
      </c>
      <c r="BW102" s="402">
        <f>+C102+I102+O102+U102+AA102+AG102+AM102+AS102+AY102+BE102+BK102+BQ102</f>
        <v>0</v>
      </c>
      <c r="BX102" s="402">
        <f>+D102+J102+P102+V102+AB102+AH102+AN102+AT102+AZ102+BF102+BL102+BR102</f>
        <v>0</v>
      </c>
      <c r="BY102" s="402">
        <f t="shared" ref="BY102" si="406">+BV102-BW102-BX102</f>
        <v>5257492</v>
      </c>
      <c r="CB102" s="177"/>
    </row>
    <row r="103" spans="1:80" x14ac:dyDescent="0.2">
      <c r="A103" s="16"/>
      <c r="B103" s="267"/>
      <c r="C103" s="267"/>
      <c r="D103" s="267"/>
      <c r="E103" s="267"/>
      <c r="F103" s="267"/>
      <c r="G103" s="30"/>
      <c r="H103" s="31"/>
      <c r="I103" s="283"/>
      <c r="J103" s="283"/>
      <c r="K103" s="31"/>
      <c r="M103" s="53"/>
      <c r="N103" s="54"/>
      <c r="O103" s="289"/>
      <c r="P103" s="289"/>
      <c r="Q103" s="54"/>
      <c r="S103" s="81"/>
      <c r="T103" s="82"/>
      <c r="U103" s="92"/>
      <c r="V103" s="92"/>
      <c r="W103" s="82"/>
      <c r="Y103" s="108"/>
      <c r="Z103" s="109"/>
      <c r="AA103" s="110"/>
      <c r="AB103" s="110"/>
      <c r="AC103" s="109"/>
      <c r="AE103" s="134"/>
      <c r="AF103" s="135"/>
      <c r="AG103" s="136"/>
      <c r="AH103" s="136"/>
      <c r="AI103" s="135"/>
      <c r="AK103" s="162"/>
      <c r="AL103" s="163"/>
      <c r="AM103" s="164"/>
      <c r="AN103" s="164"/>
      <c r="AO103" s="163"/>
      <c r="AQ103" s="134"/>
      <c r="AR103" s="135"/>
      <c r="AS103" s="136"/>
      <c r="AT103" s="136"/>
      <c r="AU103" s="135"/>
      <c r="AW103" s="192"/>
      <c r="AX103" s="193"/>
      <c r="AY103" s="194"/>
      <c r="AZ103" s="194"/>
      <c r="BA103" s="193"/>
      <c r="BC103" s="221"/>
      <c r="BD103" s="222"/>
      <c r="BE103" s="222"/>
      <c r="BF103" s="222"/>
      <c r="BG103" s="222"/>
      <c r="BI103" s="238"/>
      <c r="BJ103" s="164"/>
      <c r="BK103" s="164"/>
      <c r="BL103" s="164"/>
      <c r="BM103" s="164"/>
      <c r="BO103" s="258"/>
      <c r="BP103" s="259"/>
      <c r="BQ103" s="259"/>
      <c r="BR103" s="259"/>
      <c r="BS103" s="259"/>
      <c r="BU103" s="403"/>
      <c r="BV103" s="402"/>
      <c r="BW103" s="402"/>
      <c r="BX103" s="402"/>
      <c r="BY103" s="402"/>
      <c r="CB103" s="177"/>
    </row>
    <row r="104" spans="1:80" s="17" customFormat="1" x14ac:dyDescent="0.2">
      <c r="A104" s="14" t="s">
        <v>5</v>
      </c>
      <c r="B104" s="268">
        <f>SUM(B106:B107)</f>
        <v>1227334</v>
      </c>
      <c r="C104" s="268">
        <f>SUM(C106:C107)</f>
        <v>0</v>
      </c>
      <c r="D104" s="268">
        <f>SUM(D106:D107)</f>
        <v>0</v>
      </c>
      <c r="E104" s="268">
        <f>SUM(E106:E107)</f>
        <v>1227334</v>
      </c>
      <c r="F104" s="362"/>
      <c r="G104" s="24" t="s">
        <v>5</v>
      </c>
      <c r="H104" s="25">
        <f>SUM(H106:H107)</f>
        <v>1227334</v>
      </c>
      <c r="I104" s="281">
        <f>SUM(I106:I107)</f>
        <v>0</v>
      </c>
      <c r="J104" s="281">
        <f>SUM(J106:J107)</f>
        <v>0</v>
      </c>
      <c r="K104" s="25">
        <f>SUM(K106:K107)</f>
        <v>1227334</v>
      </c>
      <c r="M104" s="47" t="s">
        <v>5</v>
      </c>
      <c r="N104" s="48">
        <f>SUM(N106:N107)</f>
        <v>1227334</v>
      </c>
      <c r="O104" s="287">
        <f>SUM(O106:O107)</f>
        <v>0</v>
      </c>
      <c r="P104" s="287">
        <f>SUM(P106:P107)</f>
        <v>0</v>
      </c>
      <c r="Q104" s="48">
        <f>SUM(Q106:Q107)</f>
        <v>1227334</v>
      </c>
      <c r="S104" s="75" t="s">
        <v>5</v>
      </c>
      <c r="T104" s="76">
        <f>SUM(T106:T107)</f>
        <v>1227334</v>
      </c>
      <c r="U104" s="93">
        <f>SUM(U106:U107)</f>
        <v>0</v>
      </c>
      <c r="V104" s="93">
        <f>SUM(V106:V107)</f>
        <v>0</v>
      </c>
      <c r="W104" s="76">
        <f>SUM(W106:W107)</f>
        <v>1227334</v>
      </c>
      <c r="Y104" s="101" t="s">
        <v>5</v>
      </c>
      <c r="Z104" s="102">
        <f>SUM(Z106:Z107)</f>
        <v>1227334</v>
      </c>
      <c r="AA104" s="111">
        <f>SUM(AA106:AA107)</f>
        <v>0</v>
      </c>
      <c r="AB104" s="111">
        <f>SUM(AB106:AB107)</f>
        <v>0</v>
      </c>
      <c r="AC104" s="102">
        <f>SUM(AC106:AC107)</f>
        <v>1227334</v>
      </c>
      <c r="AE104" s="127" t="s">
        <v>5</v>
      </c>
      <c r="AF104" s="128">
        <f>SUM(AF106:AF107)</f>
        <v>1227334</v>
      </c>
      <c r="AG104" s="137">
        <f>SUM(AG106:AG107)</f>
        <v>0</v>
      </c>
      <c r="AH104" s="137">
        <f>SUM(AH106:AH107)</f>
        <v>0</v>
      </c>
      <c r="AI104" s="128">
        <f>SUM(AI106:AI107)</f>
        <v>1227334</v>
      </c>
      <c r="AK104" s="155" t="s">
        <v>5</v>
      </c>
      <c r="AL104" s="156">
        <f>SUM(AL106:AL107)</f>
        <v>1227334</v>
      </c>
      <c r="AM104" s="165">
        <f>SUM(AM106:AM107)</f>
        <v>0</v>
      </c>
      <c r="AN104" s="165">
        <f>SUM(AN106:AN107)</f>
        <v>0</v>
      </c>
      <c r="AO104" s="156">
        <f>SUM(AO106:AO107)</f>
        <v>1227334</v>
      </c>
      <c r="AQ104" s="127" t="s">
        <v>5</v>
      </c>
      <c r="AR104" s="128">
        <f>SUM(AR106:AR107)</f>
        <v>1227334</v>
      </c>
      <c r="AS104" s="137">
        <f>SUM(AS106:AS107)</f>
        <v>0</v>
      </c>
      <c r="AT104" s="137">
        <f>SUM(AT106:AT107)</f>
        <v>0</v>
      </c>
      <c r="AU104" s="128">
        <f>SUM(AU106:AU107)</f>
        <v>1227334</v>
      </c>
      <c r="AW104" s="185" t="s">
        <v>5</v>
      </c>
      <c r="AX104" s="186">
        <f>SUM(AX106:AX107)</f>
        <v>1227334</v>
      </c>
      <c r="AY104" s="195">
        <v>0</v>
      </c>
      <c r="AZ104" s="195">
        <v>0</v>
      </c>
      <c r="BA104" s="186">
        <f>SUM(BA106:BA107)</f>
        <v>1227334</v>
      </c>
      <c r="BC104" s="215" t="s">
        <v>5</v>
      </c>
      <c r="BD104" s="216">
        <f>SUM(BD106:BD107)</f>
        <v>1227334</v>
      </c>
      <c r="BE104" s="216">
        <f>SUM(BE106:BE107)</f>
        <v>0</v>
      </c>
      <c r="BF104" s="216">
        <f>SUM(BF106:BF107)</f>
        <v>0</v>
      </c>
      <c r="BG104" s="216">
        <f>SUM(BG106:BG107)</f>
        <v>1227334</v>
      </c>
      <c r="BI104" s="236" t="s">
        <v>5</v>
      </c>
      <c r="BJ104" s="165">
        <f>SUM(BJ106:BJ107)</f>
        <v>1227334</v>
      </c>
      <c r="BK104" s="165">
        <f>SUM(BK106:BK107)</f>
        <v>0</v>
      </c>
      <c r="BL104" s="165">
        <f>SUM(BL106:BL107)</f>
        <v>0</v>
      </c>
      <c r="BM104" s="165">
        <f>SUM(BM106:BM107)</f>
        <v>1227334</v>
      </c>
      <c r="BO104" s="252" t="s">
        <v>5</v>
      </c>
      <c r="BP104" s="253">
        <f>SUM(BP106:BP107)</f>
        <v>1227334</v>
      </c>
      <c r="BQ104" s="253">
        <f>SUM(BQ106:BQ107)</f>
        <v>0</v>
      </c>
      <c r="BR104" s="253">
        <f>SUM(BR106:BR107)</f>
        <v>0</v>
      </c>
      <c r="BS104" s="253">
        <f>SUM(BS106:BS107)</f>
        <v>1227334</v>
      </c>
      <c r="BU104" s="24" t="s">
        <v>5</v>
      </c>
      <c r="BV104" s="25">
        <f>SUM(BV106:BV107)</f>
        <v>1227334</v>
      </c>
      <c r="BW104" s="25">
        <f>SUM(BW106:BW107)</f>
        <v>0</v>
      </c>
      <c r="BX104" s="25">
        <f>SUM(BX106:BX107)</f>
        <v>0</v>
      </c>
      <c r="BY104" s="25">
        <f>SUM(BY106:BY107)</f>
        <v>1227334</v>
      </c>
      <c r="CB104" s="177"/>
    </row>
    <row r="105" spans="1:80" x14ac:dyDescent="0.2">
      <c r="A105" s="11" t="s">
        <v>0</v>
      </c>
      <c r="B105" s="269"/>
      <c r="C105" s="269"/>
      <c r="D105" s="269"/>
      <c r="E105" s="269"/>
      <c r="F105" s="363"/>
      <c r="G105" s="26" t="s">
        <v>0</v>
      </c>
      <c r="H105" s="27"/>
      <c r="I105" s="282"/>
      <c r="J105" s="282"/>
      <c r="K105" s="27"/>
      <c r="M105" s="49" t="s">
        <v>0</v>
      </c>
      <c r="N105" s="50"/>
      <c r="O105" s="288"/>
      <c r="P105" s="288"/>
      <c r="Q105" s="50"/>
      <c r="S105" s="77" t="s">
        <v>0</v>
      </c>
      <c r="T105" s="78"/>
      <c r="U105" s="94"/>
      <c r="V105" s="94"/>
      <c r="W105" s="78"/>
      <c r="Y105" s="103" t="s">
        <v>0</v>
      </c>
      <c r="Z105" s="104"/>
      <c r="AA105" s="112"/>
      <c r="AB105" s="112"/>
      <c r="AC105" s="104"/>
      <c r="AE105" s="129" t="s">
        <v>0</v>
      </c>
      <c r="AF105" s="130"/>
      <c r="AG105" s="138"/>
      <c r="AH105" s="138"/>
      <c r="AI105" s="130"/>
      <c r="AK105" s="157" t="s">
        <v>0</v>
      </c>
      <c r="AL105" s="158"/>
      <c r="AM105" s="166"/>
      <c r="AN105" s="166"/>
      <c r="AO105" s="158"/>
      <c r="AQ105" s="129" t="s">
        <v>0</v>
      </c>
      <c r="AR105" s="130"/>
      <c r="AS105" s="138"/>
      <c r="AT105" s="138"/>
      <c r="AU105" s="130"/>
      <c r="AW105" s="187" t="s">
        <v>0</v>
      </c>
      <c r="AX105" s="188"/>
      <c r="AY105" s="196"/>
      <c r="AZ105" s="196"/>
      <c r="BA105" s="188"/>
      <c r="BC105" s="217" t="s">
        <v>0</v>
      </c>
      <c r="BD105" s="218"/>
      <c r="BE105" s="218"/>
      <c r="BF105" s="218"/>
      <c r="BG105" s="218"/>
      <c r="BI105" s="237" t="s">
        <v>0</v>
      </c>
      <c r="BJ105" s="166"/>
      <c r="BK105" s="166"/>
      <c r="BL105" s="166"/>
      <c r="BM105" s="166"/>
      <c r="BO105" s="254" t="s">
        <v>0</v>
      </c>
      <c r="BP105" s="255"/>
      <c r="BQ105" s="255"/>
      <c r="BR105" s="255"/>
      <c r="BS105" s="255"/>
      <c r="BU105" s="399" t="s">
        <v>0</v>
      </c>
      <c r="BV105" s="400"/>
      <c r="BW105" s="400"/>
      <c r="BX105" s="400"/>
      <c r="BY105" s="400"/>
      <c r="CB105" s="177"/>
    </row>
    <row r="106" spans="1:80" ht="25.5" x14ac:dyDescent="0.2">
      <c r="A106" s="13" t="s">
        <v>10</v>
      </c>
      <c r="B106" s="63">
        <v>509115</v>
      </c>
      <c r="C106" s="63">
        <v>0</v>
      </c>
      <c r="D106" s="63">
        <v>0</v>
      </c>
      <c r="E106" s="63">
        <f t="shared" ref="E106:E107" si="407">+B106-C106-D106</f>
        <v>509115</v>
      </c>
      <c r="F106" s="267"/>
      <c r="G106" s="28" t="s">
        <v>10</v>
      </c>
      <c r="H106" s="29">
        <f>+E106</f>
        <v>509115</v>
      </c>
      <c r="I106" s="66">
        <v>0</v>
      </c>
      <c r="J106" s="66">
        <v>0</v>
      </c>
      <c r="K106" s="29">
        <f t="shared" ref="K106:K107" si="408">+H106-I106-J106</f>
        <v>509115</v>
      </c>
      <c r="M106" s="51" t="s">
        <v>10</v>
      </c>
      <c r="N106" s="52">
        <f t="shared" ref="N106:N107" si="409">+K106</f>
        <v>509115</v>
      </c>
      <c r="O106" s="68">
        <v>0</v>
      </c>
      <c r="P106" s="68">
        <v>0</v>
      </c>
      <c r="Q106" s="52">
        <f t="shared" ref="Q106:Q107" si="410">+N106-O106-P106</f>
        <v>509115</v>
      </c>
      <c r="S106" s="79" t="s">
        <v>10</v>
      </c>
      <c r="T106" s="80">
        <f t="shared" ref="T106:T107" si="411">+Q106</f>
        <v>509115</v>
      </c>
      <c r="U106" s="84">
        <v>0</v>
      </c>
      <c r="V106" s="84">
        <v>0</v>
      </c>
      <c r="W106" s="80">
        <f t="shared" ref="W106:W107" si="412">+T106-U106-V106</f>
        <v>509115</v>
      </c>
      <c r="Y106" s="105" t="s">
        <v>10</v>
      </c>
      <c r="Z106" s="106">
        <f t="shared" ref="Z106:Z107" si="413">+W106</f>
        <v>509115</v>
      </c>
      <c r="AA106" s="107">
        <v>0</v>
      </c>
      <c r="AB106" s="107">
        <v>0</v>
      </c>
      <c r="AC106" s="106">
        <f t="shared" ref="AC106:AC107" si="414">+Z106-AA106-AB106</f>
        <v>509115</v>
      </c>
      <c r="AE106" s="131" t="s">
        <v>10</v>
      </c>
      <c r="AF106" s="132">
        <f t="shared" ref="AF106:AF107" si="415">+AC106</f>
        <v>509115</v>
      </c>
      <c r="AG106" s="133">
        <v>0</v>
      </c>
      <c r="AH106" s="133">
        <v>0</v>
      </c>
      <c r="AI106" s="132">
        <f t="shared" ref="AI106:AI107" si="416">+AF106-AG106-AH106</f>
        <v>509115</v>
      </c>
      <c r="AK106" s="159" t="s">
        <v>10</v>
      </c>
      <c r="AL106" s="160">
        <f t="shared" ref="AL106:AL107" si="417">+AI106</f>
        <v>509115</v>
      </c>
      <c r="AM106" s="161">
        <v>0</v>
      </c>
      <c r="AN106" s="161">
        <v>0</v>
      </c>
      <c r="AO106" s="160">
        <f t="shared" ref="AO106:AO107" si="418">+AL106-AM106-AN106</f>
        <v>509115</v>
      </c>
      <c r="AQ106" s="131" t="s">
        <v>10</v>
      </c>
      <c r="AR106" s="132">
        <f t="shared" ref="AR106:AR107" si="419">+AO106</f>
        <v>509115</v>
      </c>
      <c r="AS106" s="133">
        <v>0</v>
      </c>
      <c r="AT106" s="133">
        <v>0</v>
      </c>
      <c r="AU106" s="132">
        <f t="shared" ref="AU106:AU107" si="420">+AR106-AS106-AT106</f>
        <v>509115</v>
      </c>
      <c r="AW106" s="189" t="s">
        <v>10</v>
      </c>
      <c r="AX106" s="190">
        <f t="shared" ref="AX106:AX107" si="421">+AU106</f>
        <v>509115</v>
      </c>
      <c r="AY106" s="191">
        <v>0</v>
      </c>
      <c r="AZ106" s="191">
        <v>0</v>
      </c>
      <c r="BA106" s="190">
        <f t="shared" ref="BA106:BA107" si="422">+AX106-AY106-AZ106</f>
        <v>509115</v>
      </c>
      <c r="BC106" s="219" t="s">
        <v>10</v>
      </c>
      <c r="BD106" s="220">
        <f t="shared" ref="BD106:BD107" si="423">+BA106</f>
        <v>509115</v>
      </c>
      <c r="BE106" s="220">
        <v>0</v>
      </c>
      <c r="BF106" s="220">
        <v>0</v>
      </c>
      <c r="BG106" s="220">
        <f t="shared" ref="BG106:BG107" si="424">+BD106-BE106-BF106</f>
        <v>509115</v>
      </c>
      <c r="BI106" s="167" t="s">
        <v>10</v>
      </c>
      <c r="BJ106" s="161">
        <f t="shared" ref="BJ106:BJ107" si="425">+BG106</f>
        <v>509115</v>
      </c>
      <c r="BK106" s="161">
        <v>0</v>
      </c>
      <c r="BL106" s="161">
        <v>0</v>
      </c>
      <c r="BM106" s="161">
        <f t="shared" ref="BM106:BM107" si="426">+BJ106-BK106-BL106</f>
        <v>509115</v>
      </c>
      <c r="BO106" s="256" t="s">
        <v>10</v>
      </c>
      <c r="BP106" s="257">
        <f t="shared" ref="BP106:BP107" si="427">+BM106</f>
        <v>509115</v>
      </c>
      <c r="BQ106" s="257">
        <v>0</v>
      </c>
      <c r="BR106" s="257">
        <v>0</v>
      </c>
      <c r="BS106" s="257">
        <f t="shared" ref="BS106:BS107" si="428">+BP106-BQ106-BR106</f>
        <v>509115</v>
      </c>
      <c r="BU106" s="403" t="s">
        <v>10</v>
      </c>
      <c r="BV106" s="402">
        <f>+B106</f>
        <v>509115</v>
      </c>
      <c r="BW106" s="402">
        <f>+C106+I106+O106+U106+AA106+AG106+AM106+AS106+AY106+BE106+BK106+BQ106</f>
        <v>0</v>
      </c>
      <c r="BX106" s="402">
        <f>+D106+J106+P106+V106+AB106+AH106+AN106+AT106+AZ106+BF106+BL106+BR106</f>
        <v>0</v>
      </c>
      <c r="BY106" s="402">
        <f t="shared" ref="BY106:BY107" si="429">+BV106-BW106-BX106</f>
        <v>509115</v>
      </c>
      <c r="CB106" s="177"/>
    </row>
    <row r="107" spans="1:80" ht="63.75" x14ac:dyDescent="0.2">
      <c r="A107" s="13" t="s">
        <v>46</v>
      </c>
      <c r="B107" s="63">
        <v>718219</v>
      </c>
      <c r="C107" s="63">
        <v>0</v>
      </c>
      <c r="D107" s="63">
        <v>0</v>
      </c>
      <c r="E107" s="63">
        <f t="shared" si="407"/>
        <v>718219</v>
      </c>
      <c r="F107" s="267"/>
      <c r="G107" s="28" t="s">
        <v>46</v>
      </c>
      <c r="H107" s="29">
        <f>+E107</f>
        <v>718219</v>
      </c>
      <c r="I107" s="66">
        <v>0</v>
      </c>
      <c r="J107" s="66">
        <v>0</v>
      </c>
      <c r="K107" s="29">
        <f t="shared" si="408"/>
        <v>718219</v>
      </c>
      <c r="M107" s="51" t="s">
        <v>46</v>
      </c>
      <c r="N107" s="52">
        <f t="shared" si="409"/>
        <v>718219</v>
      </c>
      <c r="O107" s="68">
        <v>0</v>
      </c>
      <c r="P107" s="68">
        <v>0</v>
      </c>
      <c r="Q107" s="52">
        <f t="shared" si="410"/>
        <v>718219</v>
      </c>
      <c r="S107" s="79" t="s">
        <v>46</v>
      </c>
      <c r="T107" s="80">
        <f t="shared" si="411"/>
        <v>718219</v>
      </c>
      <c r="U107" s="84">
        <v>0</v>
      </c>
      <c r="V107" s="84">
        <v>0</v>
      </c>
      <c r="W107" s="80">
        <f t="shared" si="412"/>
        <v>718219</v>
      </c>
      <c r="Y107" s="105" t="s">
        <v>46</v>
      </c>
      <c r="Z107" s="106">
        <f t="shared" si="413"/>
        <v>718219</v>
      </c>
      <c r="AA107" s="107">
        <v>0</v>
      </c>
      <c r="AB107" s="107">
        <v>0</v>
      </c>
      <c r="AC107" s="106">
        <f t="shared" si="414"/>
        <v>718219</v>
      </c>
      <c r="AE107" s="131" t="s">
        <v>46</v>
      </c>
      <c r="AF107" s="132">
        <f t="shared" si="415"/>
        <v>718219</v>
      </c>
      <c r="AG107" s="133">
        <v>0</v>
      </c>
      <c r="AH107" s="133">
        <v>0</v>
      </c>
      <c r="AI107" s="132">
        <f t="shared" si="416"/>
        <v>718219</v>
      </c>
      <c r="AK107" s="159" t="s">
        <v>46</v>
      </c>
      <c r="AL107" s="160">
        <f t="shared" si="417"/>
        <v>718219</v>
      </c>
      <c r="AM107" s="161">
        <v>0</v>
      </c>
      <c r="AN107" s="161">
        <v>0</v>
      </c>
      <c r="AO107" s="160">
        <f t="shared" si="418"/>
        <v>718219</v>
      </c>
      <c r="AQ107" s="131" t="s">
        <v>46</v>
      </c>
      <c r="AR107" s="132">
        <f t="shared" si="419"/>
        <v>718219</v>
      </c>
      <c r="AS107" s="133">
        <v>0</v>
      </c>
      <c r="AT107" s="133">
        <v>0</v>
      </c>
      <c r="AU107" s="132">
        <f t="shared" si="420"/>
        <v>718219</v>
      </c>
      <c r="AW107" s="189" t="s">
        <v>46</v>
      </c>
      <c r="AX107" s="190">
        <f t="shared" si="421"/>
        <v>718219</v>
      </c>
      <c r="AY107" s="191">
        <v>0</v>
      </c>
      <c r="AZ107" s="191">
        <v>0</v>
      </c>
      <c r="BA107" s="190">
        <f t="shared" si="422"/>
        <v>718219</v>
      </c>
      <c r="BC107" s="219" t="s">
        <v>46</v>
      </c>
      <c r="BD107" s="220">
        <f t="shared" si="423"/>
        <v>718219</v>
      </c>
      <c r="BE107" s="220">
        <v>0</v>
      </c>
      <c r="BF107" s="220">
        <v>0</v>
      </c>
      <c r="BG107" s="220">
        <f t="shared" si="424"/>
        <v>718219</v>
      </c>
      <c r="BI107" s="167" t="s">
        <v>46</v>
      </c>
      <c r="BJ107" s="161">
        <f t="shared" si="425"/>
        <v>718219</v>
      </c>
      <c r="BK107" s="161">
        <v>0</v>
      </c>
      <c r="BL107" s="161">
        <v>0</v>
      </c>
      <c r="BM107" s="161">
        <f t="shared" si="426"/>
        <v>718219</v>
      </c>
      <c r="BO107" s="256" t="s">
        <v>46</v>
      </c>
      <c r="BP107" s="257">
        <f t="shared" si="427"/>
        <v>718219</v>
      </c>
      <c r="BQ107" s="257">
        <v>0</v>
      </c>
      <c r="BR107" s="257">
        <v>0</v>
      </c>
      <c r="BS107" s="257">
        <f t="shared" si="428"/>
        <v>718219</v>
      </c>
      <c r="BU107" s="403" t="s">
        <v>46</v>
      </c>
      <c r="BV107" s="402">
        <f>+B107</f>
        <v>718219</v>
      </c>
      <c r="BW107" s="402">
        <f>+C107+I107+O107+U107+AA107+AG107+AM107+AS107+AY107+BE107+BK107+BQ107</f>
        <v>0</v>
      </c>
      <c r="BX107" s="402">
        <f>+D107+J107+P107+V107+AB107+AH107+AN107+AT107+AZ107+BF107+BL107+BR107</f>
        <v>0</v>
      </c>
      <c r="BY107" s="402">
        <f t="shared" si="429"/>
        <v>718219</v>
      </c>
      <c r="CB107" s="177"/>
    </row>
    <row r="108" spans="1:80" x14ac:dyDescent="0.2">
      <c r="A108" s="3"/>
      <c r="C108" s="272"/>
      <c r="D108" s="229"/>
      <c r="E108" s="229"/>
      <c r="F108" s="229"/>
      <c r="G108" s="23"/>
      <c r="H108" s="22"/>
      <c r="I108" s="286"/>
      <c r="J108" s="285"/>
      <c r="K108" s="22"/>
      <c r="M108" s="46"/>
      <c r="N108" s="45"/>
      <c r="O108" s="292"/>
      <c r="P108" s="291"/>
      <c r="Q108" s="45"/>
      <c r="S108" s="74"/>
      <c r="T108" s="73"/>
      <c r="U108" s="297"/>
      <c r="V108" s="296"/>
      <c r="W108" s="73"/>
      <c r="Y108" s="100"/>
      <c r="Z108" s="99"/>
      <c r="AA108" s="305"/>
      <c r="AB108" s="304"/>
      <c r="AC108" s="99"/>
      <c r="AE108" s="126"/>
      <c r="AF108" s="125"/>
      <c r="AG108" s="147"/>
      <c r="AH108" s="148"/>
      <c r="AI108" s="125"/>
      <c r="AK108" s="154"/>
      <c r="AL108" s="153"/>
      <c r="AM108" s="168"/>
      <c r="AN108" s="169"/>
      <c r="AO108" s="153"/>
      <c r="AQ108" s="126"/>
      <c r="AR108" s="125"/>
      <c r="AS108" s="147"/>
      <c r="AT108" s="148"/>
      <c r="AU108" s="125"/>
      <c r="AW108" s="184"/>
      <c r="AX108" s="183"/>
      <c r="AY108" s="198"/>
      <c r="AZ108" s="199"/>
      <c r="BA108" s="183"/>
      <c r="BC108" s="214"/>
      <c r="BD108" s="213"/>
      <c r="BE108" s="223"/>
      <c r="BF108" s="213"/>
      <c r="BG108" s="213"/>
      <c r="BI108" s="235"/>
      <c r="BJ108" s="169"/>
      <c r="BK108" s="168"/>
      <c r="BL108" s="169"/>
      <c r="BM108" s="169"/>
      <c r="BO108" s="251"/>
      <c r="BP108" s="250"/>
      <c r="BQ108" s="260"/>
      <c r="BR108" s="250"/>
      <c r="BS108" s="250"/>
      <c r="BU108" s="23"/>
      <c r="BV108" s="22"/>
      <c r="BW108" s="390"/>
      <c r="BX108" s="22"/>
      <c r="BY108" s="22"/>
      <c r="CB108" s="177"/>
    </row>
    <row r="109" spans="1:80" ht="15.75" x14ac:dyDescent="0.2">
      <c r="A109" s="1" t="s">
        <v>1</v>
      </c>
      <c r="B109" s="275"/>
      <c r="C109" s="229"/>
      <c r="D109" s="229"/>
      <c r="E109" s="229"/>
      <c r="F109" s="229"/>
      <c r="G109" s="21" t="s">
        <v>1</v>
      </c>
      <c r="H109" s="22"/>
      <c r="I109" s="285"/>
      <c r="J109" s="285"/>
      <c r="K109" s="22"/>
      <c r="M109" s="44" t="s">
        <v>1</v>
      </c>
      <c r="N109" s="45"/>
      <c r="O109" s="291"/>
      <c r="P109" s="291"/>
      <c r="Q109" s="45"/>
      <c r="S109" s="72" t="s">
        <v>1</v>
      </c>
      <c r="T109" s="73"/>
      <c r="U109" s="296"/>
      <c r="V109" s="296"/>
      <c r="W109" s="73"/>
      <c r="Y109" s="98" t="s">
        <v>1</v>
      </c>
      <c r="Z109" s="99"/>
      <c r="AA109" s="304"/>
      <c r="AB109" s="304"/>
      <c r="AC109" s="99"/>
      <c r="AE109" s="124" t="s">
        <v>1</v>
      </c>
      <c r="AF109" s="125"/>
      <c r="AG109" s="148"/>
      <c r="AH109" s="148"/>
      <c r="AI109" s="125"/>
      <c r="AK109" s="152" t="s">
        <v>1</v>
      </c>
      <c r="AL109" s="153"/>
      <c r="AM109" s="169"/>
      <c r="AN109" s="169"/>
      <c r="AO109" s="153"/>
      <c r="AQ109" s="124" t="s">
        <v>1</v>
      </c>
      <c r="AR109" s="125"/>
      <c r="AS109" s="148"/>
      <c r="AT109" s="148"/>
      <c r="AU109" s="125"/>
      <c r="AW109" s="182" t="s">
        <v>1</v>
      </c>
      <c r="AX109" s="183"/>
      <c r="AY109" s="199"/>
      <c r="AZ109" s="199"/>
      <c r="BA109" s="183"/>
      <c r="BC109" s="212" t="s">
        <v>1</v>
      </c>
      <c r="BD109" s="213"/>
      <c r="BE109" s="213"/>
      <c r="BF109" s="213"/>
      <c r="BG109" s="213"/>
      <c r="BI109" s="234" t="s">
        <v>1</v>
      </c>
      <c r="BJ109" s="169"/>
      <c r="BK109" s="169"/>
      <c r="BL109" s="169"/>
      <c r="BM109" s="169"/>
      <c r="BO109" s="249" t="s">
        <v>1</v>
      </c>
      <c r="BP109" s="250"/>
      <c r="BQ109" s="250"/>
      <c r="BR109" s="250"/>
      <c r="BS109" s="250"/>
      <c r="BU109" s="21" t="s">
        <v>1</v>
      </c>
      <c r="BV109" s="22"/>
      <c r="BW109" s="22"/>
      <c r="BX109" s="22"/>
      <c r="BY109" s="22"/>
      <c r="CB109" s="177"/>
    </row>
    <row r="110" spans="1:80" x14ac:dyDescent="0.2">
      <c r="A110" s="5"/>
      <c r="C110" s="229"/>
      <c r="D110" s="229"/>
      <c r="E110" s="229"/>
      <c r="F110" s="229"/>
      <c r="G110" s="34"/>
      <c r="H110" s="22"/>
      <c r="I110" s="285"/>
      <c r="J110" s="285"/>
      <c r="K110" s="22"/>
      <c r="M110" s="57"/>
      <c r="N110" s="45"/>
      <c r="O110" s="291"/>
      <c r="P110" s="291"/>
      <c r="Q110" s="45"/>
      <c r="S110" s="87"/>
      <c r="T110" s="73"/>
      <c r="U110" s="296"/>
      <c r="V110" s="296"/>
      <c r="W110" s="73"/>
      <c r="Y110" s="116"/>
      <c r="Z110" s="99"/>
      <c r="AA110" s="304"/>
      <c r="AB110" s="304"/>
      <c r="AC110" s="99"/>
      <c r="AE110" s="142"/>
      <c r="AF110" s="125"/>
      <c r="AG110" s="148"/>
      <c r="AH110" s="148"/>
      <c r="AI110" s="125"/>
      <c r="AK110" s="172"/>
      <c r="AL110" s="153"/>
      <c r="AM110" s="169"/>
      <c r="AN110" s="169"/>
      <c r="AO110" s="153"/>
      <c r="AQ110" s="142"/>
      <c r="AR110" s="125"/>
      <c r="AS110" s="148"/>
      <c r="AT110" s="148"/>
      <c r="AU110" s="125"/>
      <c r="AW110" s="202"/>
      <c r="AX110" s="183"/>
      <c r="AY110" s="199"/>
      <c r="AZ110" s="199"/>
      <c r="BA110" s="183"/>
      <c r="BC110" s="214"/>
      <c r="BD110" s="213"/>
      <c r="BE110" s="213"/>
      <c r="BF110" s="213"/>
      <c r="BG110" s="213"/>
      <c r="BI110" s="235"/>
      <c r="BJ110" s="169"/>
      <c r="BK110" s="169"/>
      <c r="BL110" s="169"/>
      <c r="BM110" s="169"/>
      <c r="BO110" s="251"/>
      <c r="BP110" s="250"/>
      <c r="BQ110" s="250"/>
      <c r="BR110" s="250"/>
      <c r="BS110" s="250"/>
      <c r="BU110" s="34"/>
      <c r="BV110" s="22"/>
      <c r="BW110" s="22"/>
      <c r="BX110" s="22"/>
      <c r="BY110" s="22"/>
      <c r="CB110" s="177"/>
    </row>
    <row r="111" spans="1:80" s="17" customFormat="1" x14ac:dyDescent="0.2">
      <c r="A111" s="14" t="s">
        <v>5</v>
      </c>
      <c r="B111" s="268">
        <f>SUM(B113:B113)</f>
        <v>743046399</v>
      </c>
      <c r="C111" s="268">
        <f>SUM(C113:C113)</f>
        <v>0</v>
      </c>
      <c r="D111" s="268">
        <f>SUM(D113:D113)</f>
        <v>0</v>
      </c>
      <c r="E111" s="268">
        <f>+B111-C111-D111</f>
        <v>743046399</v>
      </c>
      <c r="F111" s="362"/>
      <c r="G111" s="24" t="s">
        <v>5</v>
      </c>
      <c r="H111" s="25">
        <f>SUM(H113:H113)</f>
        <v>743046399</v>
      </c>
      <c r="I111" s="281">
        <f>SUM(I113:I113)</f>
        <v>0</v>
      </c>
      <c r="J111" s="281">
        <f>SUM(J113:J113)</f>
        <v>0</v>
      </c>
      <c r="K111" s="25">
        <f>+H111-I111-J111</f>
        <v>743046399</v>
      </c>
      <c r="M111" s="47" t="s">
        <v>5</v>
      </c>
      <c r="N111" s="48">
        <f>SUM(N113:N113)</f>
        <v>743046399</v>
      </c>
      <c r="O111" s="287">
        <f>SUM(O113:O113)</f>
        <v>0</v>
      </c>
      <c r="P111" s="287">
        <f>SUM(P113:P113)</f>
        <v>0</v>
      </c>
      <c r="Q111" s="48">
        <f>+N111-O111-P111</f>
        <v>743046399</v>
      </c>
      <c r="S111" s="75" t="s">
        <v>5</v>
      </c>
      <c r="T111" s="76">
        <f>SUM(T113:T113)</f>
        <v>743046399</v>
      </c>
      <c r="U111" s="93">
        <f>SUM(U113:U113)</f>
        <v>0</v>
      </c>
      <c r="V111" s="93">
        <f>SUM(V113:V113)</f>
        <v>0</v>
      </c>
      <c r="W111" s="76">
        <f>+T111-U111-V111</f>
        <v>743046399</v>
      </c>
      <c r="Y111" s="101" t="s">
        <v>5</v>
      </c>
      <c r="Z111" s="102">
        <f>SUM(Z113:Z113)</f>
        <v>743046399</v>
      </c>
      <c r="AA111" s="111">
        <f>SUM(AA113:AA113)</f>
        <v>0</v>
      </c>
      <c r="AB111" s="111">
        <f>SUM(AB113:AB113)</f>
        <v>0</v>
      </c>
      <c r="AC111" s="102">
        <f>+Z111-AA111-AB111</f>
        <v>743046399</v>
      </c>
      <c r="AE111" s="127" t="s">
        <v>5</v>
      </c>
      <c r="AF111" s="128">
        <f>SUM(AF113:AF113)</f>
        <v>743046399</v>
      </c>
      <c r="AG111" s="137">
        <f>SUM(AG113:AG113)</f>
        <v>0</v>
      </c>
      <c r="AH111" s="137">
        <f>SUM(AH113:AH113)</f>
        <v>0</v>
      </c>
      <c r="AI111" s="128">
        <f>+AF111-AG111-AH111</f>
        <v>743046399</v>
      </c>
      <c r="AK111" s="155" t="s">
        <v>5</v>
      </c>
      <c r="AL111" s="156">
        <f>SUM(AL113:AL113)</f>
        <v>743046399</v>
      </c>
      <c r="AM111" s="165">
        <f>SUM(AM113:AM113)</f>
        <v>0</v>
      </c>
      <c r="AN111" s="165">
        <f>SUM(AN113:AN113)</f>
        <v>0</v>
      </c>
      <c r="AO111" s="156">
        <f>+AL111-AM111-AN111</f>
        <v>743046399</v>
      </c>
      <c r="AQ111" s="127" t="s">
        <v>5</v>
      </c>
      <c r="AR111" s="128">
        <f>SUM(AR113:AR113)</f>
        <v>743046399</v>
      </c>
      <c r="AS111" s="137">
        <f>SUM(AS113:AS113)</f>
        <v>0</v>
      </c>
      <c r="AT111" s="137">
        <f>SUM(AT113:AT113)</f>
        <v>0</v>
      </c>
      <c r="AU111" s="128">
        <f>+AR111-AS111-AT111</f>
        <v>743046399</v>
      </c>
      <c r="AW111" s="185" t="s">
        <v>5</v>
      </c>
      <c r="AX111" s="186">
        <f>SUM(AX113:AX113)</f>
        <v>743046399</v>
      </c>
      <c r="AY111" s="195">
        <v>0</v>
      </c>
      <c r="AZ111" s="195">
        <v>0</v>
      </c>
      <c r="BA111" s="186">
        <f>+AX111-AY111-AZ111</f>
        <v>743046399</v>
      </c>
      <c r="BC111" s="215" t="s">
        <v>5</v>
      </c>
      <c r="BD111" s="216">
        <f>SUM(BD113:BD113)</f>
        <v>743046399</v>
      </c>
      <c r="BE111" s="216">
        <f>SUM(BE113:BE113)</f>
        <v>0</v>
      </c>
      <c r="BF111" s="216">
        <f>SUM(BF113:BF113)</f>
        <v>0</v>
      </c>
      <c r="BG111" s="216">
        <f>+BD111-BE111-BF111</f>
        <v>743046399</v>
      </c>
      <c r="BI111" s="236" t="s">
        <v>5</v>
      </c>
      <c r="BJ111" s="165">
        <f>SUM(BJ113:BJ113)</f>
        <v>743046399</v>
      </c>
      <c r="BK111" s="165">
        <f>SUM(BK113:BK113)</f>
        <v>0</v>
      </c>
      <c r="BL111" s="165">
        <f>SUM(BL113:BL113)</f>
        <v>0</v>
      </c>
      <c r="BM111" s="165">
        <f>+BJ111-BK111-BL111</f>
        <v>743046399</v>
      </c>
      <c r="BO111" s="252" t="s">
        <v>5</v>
      </c>
      <c r="BP111" s="253">
        <f>SUM(BP113:BP113)</f>
        <v>743046399</v>
      </c>
      <c r="BQ111" s="253">
        <f>SUM(BQ113:BQ113)</f>
        <v>0</v>
      </c>
      <c r="BR111" s="253">
        <f>SUM(BR113:BR113)</f>
        <v>0</v>
      </c>
      <c r="BS111" s="253">
        <f>+BP111-BQ111-BR111</f>
        <v>743046399</v>
      </c>
      <c r="BU111" s="24" t="s">
        <v>5</v>
      </c>
      <c r="BV111" s="25">
        <f>SUM(BV113:BV113)</f>
        <v>743046399</v>
      </c>
      <c r="BW111" s="25">
        <f>SUM(BW113:BW113)</f>
        <v>0</v>
      </c>
      <c r="BX111" s="25">
        <f>SUM(BX113:BX113)</f>
        <v>0</v>
      </c>
      <c r="BY111" s="25">
        <f>+BV111-BW111-BX111</f>
        <v>743046399</v>
      </c>
      <c r="BZ111" s="244">
        <f>+BY111</f>
        <v>743046399</v>
      </c>
      <c r="CA111" s="178">
        <f>+BZ112-BZ111</f>
        <v>0</v>
      </c>
      <c r="CB111" s="177"/>
    </row>
    <row r="112" spans="1:80" x14ac:dyDescent="0.2">
      <c r="A112" s="11" t="s">
        <v>0</v>
      </c>
      <c r="B112" s="269"/>
      <c r="C112" s="269"/>
      <c r="D112" s="269"/>
      <c r="E112" s="269"/>
      <c r="F112" s="363"/>
      <c r="G112" s="26" t="s">
        <v>0</v>
      </c>
      <c r="H112" s="27"/>
      <c r="I112" s="282"/>
      <c r="J112" s="282"/>
      <c r="K112" s="27"/>
      <c r="M112" s="49" t="s">
        <v>0</v>
      </c>
      <c r="N112" s="50"/>
      <c r="O112" s="288"/>
      <c r="P112" s="288"/>
      <c r="Q112" s="50"/>
      <c r="S112" s="77" t="s">
        <v>0</v>
      </c>
      <c r="T112" s="78"/>
      <c r="U112" s="94"/>
      <c r="V112" s="94"/>
      <c r="W112" s="78"/>
      <c r="Y112" s="103" t="s">
        <v>0</v>
      </c>
      <c r="Z112" s="104"/>
      <c r="AA112" s="112"/>
      <c r="AB112" s="112"/>
      <c r="AC112" s="104"/>
      <c r="AE112" s="129" t="s">
        <v>0</v>
      </c>
      <c r="AF112" s="130"/>
      <c r="AG112" s="138"/>
      <c r="AH112" s="138"/>
      <c r="AI112" s="130"/>
      <c r="AK112" s="157" t="s">
        <v>0</v>
      </c>
      <c r="AL112" s="158"/>
      <c r="AM112" s="166"/>
      <c r="AN112" s="166"/>
      <c r="AO112" s="158"/>
      <c r="AQ112" s="129" t="s">
        <v>0</v>
      </c>
      <c r="AR112" s="130"/>
      <c r="AS112" s="138"/>
      <c r="AT112" s="138"/>
      <c r="AU112" s="130"/>
      <c r="AW112" s="187" t="s">
        <v>0</v>
      </c>
      <c r="AX112" s="188"/>
      <c r="AY112" s="196"/>
      <c r="AZ112" s="196"/>
      <c r="BA112" s="188"/>
      <c r="BC112" s="217" t="s">
        <v>0</v>
      </c>
      <c r="BD112" s="218"/>
      <c r="BE112" s="218"/>
      <c r="BF112" s="218"/>
      <c r="BG112" s="218"/>
      <c r="BI112" s="237" t="s">
        <v>0</v>
      </c>
      <c r="BJ112" s="166"/>
      <c r="BK112" s="166"/>
      <c r="BL112" s="166"/>
      <c r="BM112" s="166"/>
      <c r="BO112" s="254" t="s">
        <v>0</v>
      </c>
      <c r="BP112" s="255"/>
      <c r="BQ112" s="255"/>
      <c r="BR112" s="255"/>
      <c r="BS112" s="255"/>
      <c r="BU112" s="399" t="s">
        <v>0</v>
      </c>
      <c r="BV112" s="400"/>
      <c r="BW112" s="400"/>
      <c r="BX112" s="400"/>
      <c r="BY112" s="400"/>
      <c r="BZ112" s="177">
        <v>743046399</v>
      </c>
      <c r="CB112" s="177"/>
    </row>
    <row r="113" spans="1:80" x14ac:dyDescent="0.2">
      <c r="A113" s="13" t="s">
        <v>16</v>
      </c>
      <c r="B113" s="349">
        <v>743046399</v>
      </c>
      <c r="C113" s="274">
        <v>0</v>
      </c>
      <c r="D113" s="274">
        <v>0</v>
      </c>
      <c r="E113" s="63">
        <f t="shared" ref="E113" si="430">+B113-C113-D113</f>
        <v>743046399</v>
      </c>
      <c r="F113" s="267"/>
      <c r="G113" s="28" t="s">
        <v>16</v>
      </c>
      <c r="H113" s="29">
        <f>+E113</f>
        <v>743046399</v>
      </c>
      <c r="I113" s="66">
        <v>0</v>
      </c>
      <c r="J113" s="66">
        <v>0</v>
      </c>
      <c r="K113" s="29">
        <f>+H113-I113-J113</f>
        <v>743046399</v>
      </c>
      <c r="M113" s="51" t="s">
        <v>16</v>
      </c>
      <c r="N113" s="52">
        <f>+K113</f>
        <v>743046399</v>
      </c>
      <c r="O113" s="68">
        <v>0</v>
      </c>
      <c r="P113" s="68">
        <v>0</v>
      </c>
      <c r="Q113" s="52">
        <f>+N113-O113-P113</f>
        <v>743046399</v>
      </c>
      <c r="S113" s="79" t="s">
        <v>16</v>
      </c>
      <c r="T113" s="80">
        <f>+Q113</f>
        <v>743046399</v>
      </c>
      <c r="U113" s="84">
        <v>0</v>
      </c>
      <c r="V113" s="84">
        <v>0</v>
      </c>
      <c r="W113" s="80">
        <f>+T113-U113-V113</f>
        <v>743046399</v>
      </c>
      <c r="Y113" s="105" t="s">
        <v>16</v>
      </c>
      <c r="Z113" s="106">
        <f t="shared" ref="Z113" si="431">+W113</f>
        <v>743046399</v>
      </c>
      <c r="AA113" s="357">
        <v>0</v>
      </c>
      <c r="AB113" s="357">
        <v>0</v>
      </c>
      <c r="AC113" s="106">
        <f t="shared" ref="AC113" si="432">+Z113-AA113-AB113</f>
        <v>743046399</v>
      </c>
      <c r="AE113" s="131" t="s">
        <v>16</v>
      </c>
      <c r="AF113" s="132">
        <f t="shared" ref="AF113" si="433">+AC113</f>
        <v>743046399</v>
      </c>
      <c r="AG113" s="133">
        <v>0</v>
      </c>
      <c r="AH113" s="133">
        <v>0</v>
      </c>
      <c r="AI113" s="132">
        <f t="shared" ref="AI113" si="434">+AF113-AG113-AH113</f>
        <v>743046399</v>
      </c>
      <c r="AK113" s="159" t="s">
        <v>16</v>
      </c>
      <c r="AL113" s="160">
        <f>+AI113</f>
        <v>743046399</v>
      </c>
      <c r="AM113" s="161">
        <v>0</v>
      </c>
      <c r="AN113" s="161">
        <v>0</v>
      </c>
      <c r="AO113" s="160">
        <f>+AL113-AM113-AN113</f>
        <v>743046399</v>
      </c>
      <c r="AQ113" s="131" t="s">
        <v>16</v>
      </c>
      <c r="AR113" s="132">
        <f>+AO113</f>
        <v>743046399</v>
      </c>
      <c r="AS113" s="133">
        <v>0</v>
      </c>
      <c r="AT113" s="133">
        <v>0</v>
      </c>
      <c r="AU113" s="132">
        <f>+AR113-AS113-AT113</f>
        <v>743046399</v>
      </c>
      <c r="AW113" s="189" t="s">
        <v>16</v>
      </c>
      <c r="AX113" s="190">
        <f>+AU113</f>
        <v>743046399</v>
      </c>
      <c r="AY113" s="191">
        <v>0</v>
      </c>
      <c r="AZ113" s="191">
        <v>0</v>
      </c>
      <c r="BA113" s="190">
        <f>+AX113-AY113-AZ113</f>
        <v>743046399</v>
      </c>
      <c r="BC113" s="219" t="s">
        <v>16</v>
      </c>
      <c r="BD113" s="220">
        <f>+BA113</f>
        <v>743046399</v>
      </c>
      <c r="BE113" s="220">
        <v>0</v>
      </c>
      <c r="BF113" s="220">
        <v>0</v>
      </c>
      <c r="BG113" s="220">
        <f>+BD113-BE113-BF113</f>
        <v>743046399</v>
      </c>
      <c r="BI113" s="167" t="s">
        <v>16</v>
      </c>
      <c r="BJ113" s="161">
        <f>+BG113</f>
        <v>743046399</v>
      </c>
      <c r="BK113" s="161">
        <v>0</v>
      </c>
      <c r="BL113" s="161">
        <v>0</v>
      </c>
      <c r="BM113" s="161">
        <f>+BJ113-BK113-BL113</f>
        <v>743046399</v>
      </c>
      <c r="BO113" s="256" t="s">
        <v>16</v>
      </c>
      <c r="BP113" s="257">
        <f>+BM113</f>
        <v>743046399</v>
      </c>
      <c r="BQ113" s="257">
        <v>0</v>
      </c>
      <c r="BR113" s="257">
        <v>0</v>
      </c>
      <c r="BS113" s="257">
        <f>+BP113-BQ113-BR113</f>
        <v>743046399</v>
      </c>
      <c r="BU113" s="403" t="s">
        <v>16</v>
      </c>
      <c r="BV113" s="402">
        <f>+B113</f>
        <v>743046399</v>
      </c>
      <c r="BW113" s="402">
        <f>+C113+I113+O113+U113+AA113+AG113+AM113+AS113+AY113+BE113+BK113+BQ113</f>
        <v>0</v>
      </c>
      <c r="BX113" s="402">
        <f>+D113+J113+P113+V113+AB113+AH113+AN113+AT113+AZ113+BF113+BL113+BR113</f>
        <v>0</v>
      </c>
      <c r="BY113" s="402">
        <f t="shared" ref="BY113" si="435">+BV113-BW113-BX113</f>
        <v>743046399</v>
      </c>
      <c r="CB113" s="177"/>
    </row>
    <row r="114" spans="1:80" x14ac:dyDescent="0.2">
      <c r="A114" s="3"/>
      <c r="C114" s="229"/>
      <c r="D114" s="229"/>
      <c r="E114" s="229"/>
      <c r="F114" s="229"/>
      <c r="G114" s="23"/>
      <c r="H114" s="22"/>
      <c r="I114" s="285"/>
      <c r="J114" s="285"/>
      <c r="K114" s="22"/>
      <c r="M114" s="46"/>
      <c r="N114" s="45"/>
      <c r="O114" s="291"/>
      <c r="P114" s="291"/>
      <c r="Q114" s="45"/>
      <c r="S114" s="74"/>
      <c r="T114" s="73"/>
      <c r="U114" s="296"/>
      <c r="V114" s="296"/>
      <c r="W114" s="73"/>
      <c r="Y114" s="100"/>
      <c r="Z114" s="99"/>
      <c r="AA114" s="304"/>
      <c r="AB114" s="304"/>
      <c r="AC114" s="99"/>
      <c r="AE114" s="126"/>
      <c r="AF114" s="125"/>
      <c r="AG114" s="148"/>
      <c r="AH114" s="148"/>
      <c r="AI114" s="125"/>
      <c r="AK114" s="154"/>
      <c r="AL114" s="153"/>
      <c r="AM114" s="169"/>
      <c r="AN114" s="169"/>
      <c r="AO114" s="153"/>
      <c r="AQ114" s="126"/>
      <c r="AR114" s="125"/>
      <c r="AS114" s="148"/>
      <c r="AT114" s="148"/>
      <c r="AU114" s="125"/>
      <c r="AW114" s="184"/>
      <c r="AX114" s="183"/>
      <c r="AY114" s="199"/>
      <c r="AZ114" s="199"/>
      <c r="BA114" s="183"/>
      <c r="BC114" s="214"/>
      <c r="BD114" s="213"/>
      <c r="BE114" s="213"/>
      <c r="BF114" s="213"/>
      <c r="BG114" s="213"/>
      <c r="BI114" s="235"/>
      <c r="BJ114" s="169"/>
      <c r="BK114" s="169"/>
      <c r="BL114" s="169"/>
      <c r="BM114" s="169"/>
      <c r="BO114" s="251"/>
      <c r="BP114" s="250"/>
      <c r="BQ114" s="250"/>
      <c r="BR114" s="250"/>
      <c r="BS114" s="250"/>
      <c r="BU114" s="404"/>
      <c r="BV114" s="398"/>
      <c r="BW114" s="398"/>
      <c r="BX114" s="398"/>
      <c r="BY114" s="398"/>
      <c r="CB114" s="177"/>
    </row>
    <row r="115" spans="1:80" ht="15.75" x14ac:dyDescent="0.2">
      <c r="A115" s="1" t="s">
        <v>2</v>
      </c>
      <c r="C115" s="229"/>
      <c r="D115" s="229"/>
      <c r="E115" s="229"/>
      <c r="F115" s="229"/>
      <c r="G115" s="21" t="s">
        <v>2</v>
      </c>
      <c r="H115" s="22"/>
      <c r="I115" s="285"/>
      <c r="J115" s="285"/>
      <c r="K115" s="22"/>
      <c r="M115" s="44" t="s">
        <v>2</v>
      </c>
      <c r="N115" s="45"/>
      <c r="O115" s="291"/>
      <c r="P115" s="291"/>
      <c r="Q115" s="45"/>
      <c r="S115" s="72" t="s">
        <v>2</v>
      </c>
      <c r="T115" s="73"/>
      <c r="U115" s="296"/>
      <c r="V115" s="296"/>
      <c r="W115" s="73"/>
      <c r="Y115" s="98" t="s">
        <v>2</v>
      </c>
      <c r="Z115" s="99"/>
      <c r="AA115" s="304"/>
      <c r="AB115" s="304"/>
      <c r="AC115" s="99"/>
      <c r="AE115" s="124" t="s">
        <v>2</v>
      </c>
      <c r="AF115" s="125"/>
      <c r="AG115" s="148"/>
      <c r="AH115" s="148"/>
      <c r="AI115" s="125"/>
      <c r="AK115" s="152" t="s">
        <v>2</v>
      </c>
      <c r="AL115" s="153"/>
      <c r="AM115" s="169"/>
      <c r="AN115" s="169"/>
      <c r="AO115" s="153"/>
      <c r="AQ115" s="124" t="s">
        <v>2</v>
      </c>
      <c r="AR115" s="125"/>
      <c r="AS115" s="148"/>
      <c r="AT115" s="148"/>
      <c r="AU115" s="125"/>
      <c r="AW115" s="182" t="s">
        <v>2</v>
      </c>
      <c r="AX115" s="183"/>
      <c r="AY115" s="199"/>
      <c r="AZ115" s="199"/>
      <c r="BA115" s="183"/>
      <c r="BC115" s="212" t="s">
        <v>2</v>
      </c>
      <c r="BD115" s="213"/>
      <c r="BE115" s="213"/>
      <c r="BF115" s="213"/>
      <c r="BG115" s="213"/>
      <c r="BI115" s="234" t="s">
        <v>2</v>
      </c>
      <c r="BJ115" s="169"/>
      <c r="BK115" s="169"/>
      <c r="BL115" s="169"/>
      <c r="BM115" s="169"/>
      <c r="BO115" s="249" t="s">
        <v>2</v>
      </c>
      <c r="BP115" s="250"/>
      <c r="BQ115" s="250"/>
      <c r="BR115" s="250"/>
      <c r="BS115" s="250"/>
      <c r="BU115" s="396" t="s">
        <v>2</v>
      </c>
      <c r="BV115" s="398"/>
      <c r="BW115" s="398"/>
      <c r="BX115" s="398"/>
      <c r="BY115" s="398"/>
      <c r="CB115" s="177"/>
    </row>
    <row r="116" spans="1:80" x14ac:dyDescent="0.2">
      <c r="A116" s="3"/>
      <c r="C116" s="229"/>
      <c r="D116" s="229"/>
      <c r="E116" s="229"/>
      <c r="F116" s="229"/>
      <c r="G116" s="23"/>
      <c r="H116" s="22"/>
      <c r="I116" s="285"/>
      <c r="J116" s="285"/>
      <c r="K116" s="22"/>
      <c r="M116" s="46"/>
      <c r="N116" s="45"/>
      <c r="O116" s="291"/>
      <c r="P116" s="291"/>
      <c r="Q116" s="45"/>
      <c r="S116" s="74"/>
      <c r="T116" s="73"/>
      <c r="U116" s="296"/>
      <c r="V116" s="296"/>
      <c r="W116" s="73"/>
      <c r="Y116" s="100"/>
      <c r="Z116" s="99"/>
      <c r="AA116" s="304"/>
      <c r="AB116" s="304"/>
      <c r="AC116" s="99"/>
      <c r="AE116" s="126"/>
      <c r="AF116" s="125"/>
      <c r="AG116" s="148"/>
      <c r="AH116" s="148"/>
      <c r="AI116" s="125"/>
      <c r="AK116" s="154"/>
      <c r="AL116" s="153"/>
      <c r="AM116" s="169"/>
      <c r="AN116" s="169"/>
      <c r="AO116" s="153"/>
      <c r="AQ116" s="126"/>
      <c r="AR116" s="125"/>
      <c r="AS116" s="148"/>
      <c r="AT116" s="148"/>
      <c r="AU116" s="125"/>
      <c r="AW116" s="184"/>
      <c r="AX116" s="183"/>
      <c r="AY116" s="199"/>
      <c r="AZ116" s="199"/>
      <c r="BA116" s="183"/>
      <c r="BC116" s="214"/>
      <c r="BD116" s="213"/>
      <c r="BE116" s="213"/>
      <c r="BF116" s="213"/>
      <c r="BG116" s="213"/>
      <c r="BI116" s="235"/>
      <c r="BJ116" s="169"/>
      <c r="BK116" s="169"/>
      <c r="BL116" s="169"/>
      <c r="BM116" s="169"/>
      <c r="BO116" s="251"/>
      <c r="BP116" s="250"/>
      <c r="BQ116" s="250"/>
      <c r="BR116" s="250"/>
      <c r="BS116" s="250"/>
      <c r="BU116" s="404"/>
      <c r="BV116" s="398"/>
      <c r="BW116" s="398"/>
      <c r="BX116" s="398"/>
      <c r="BY116" s="398"/>
      <c r="CB116" s="177"/>
    </row>
    <row r="117" spans="1:80" s="17" customFormat="1" x14ac:dyDescent="0.2">
      <c r="A117" s="14" t="s">
        <v>5</v>
      </c>
      <c r="B117" s="268">
        <f>SUM(B119:B119)</f>
        <v>505916880</v>
      </c>
      <c r="C117" s="268">
        <f>SUM(C119:C119)</f>
        <v>0</v>
      </c>
      <c r="D117" s="268">
        <f>SUM(D119:D119)</f>
        <v>0</v>
      </c>
      <c r="E117" s="268">
        <f>+B117-C117-D117</f>
        <v>505916880</v>
      </c>
      <c r="F117" s="362"/>
      <c r="G117" s="24" t="s">
        <v>5</v>
      </c>
      <c r="H117" s="25">
        <f>SUM(H119:H119)</f>
        <v>505916880</v>
      </c>
      <c r="I117" s="281">
        <f>SUM(I119:I119)</f>
        <v>0</v>
      </c>
      <c r="J117" s="281">
        <f>SUM(J119:J119)</f>
        <v>0</v>
      </c>
      <c r="K117" s="25">
        <f>+H117-I117-J117</f>
        <v>505916880</v>
      </c>
      <c r="M117" s="47" t="s">
        <v>5</v>
      </c>
      <c r="N117" s="48">
        <f>SUM(N119:N119)</f>
        <v>505916880</v>
      </c>
      <c r="O117" s="287">
        <f>SUM(O119:O119)</f>
        <v>0</v>
      </c>
      <c r="P117" s="287">
        <f>SUM(P119:P119)</f>
        <v>0</v>
      </c>
      <c r="Q117" s="48">
        <f>+N117-O117-P117</f>
        <v>505916880</v>
      </c>
      <c r="S117" s="75" t="s">
        <v>5</v>
      </c>
      <c r="T117" s="76">
        <f>SUM(T119:T119)</f>
        <v>505916880</v>
      </c>
      <c r="U117" s="93">
        <f>SUM(U119:U119)</f>
        <v>0</v>
      </c>
      <c r="V117" s="93">
        <f>SUM(V119:V119)</f>
        <v>0</v>
      </c>
      <c r="W117" s="76">
        <f>+T117-U117-V117</f>
        <v>505916880</v>
      </c>
      <c r="Y117" s="101" t="s">
        <v>5</v>
      </c>
      <c r="Z117" s="102">
        <f>SUM(Z119:Z119)</f>
        <v>505916880</v>
      </c>
      <c r="AA117" s="111">
        <f>SUM(AA119:AA119)</f>
        <v>0</v>
      </c>
      <c r="AB117" s="111">
        <f>SUM(AB119:AB119)</f>
        <v>0</v>
      </c>
      <c r="AC117" s="102">
        <f>+Z117-AA117-AB117</f>
        <v>505916880</v>
      </c>
      <c r="AE117" s="127" t="s">
        <v>5</v>
      </c>
      <c r="AF117" s="128">
        <f>SUM(AF119:AF119)</f>
        <v>505916880</v>
      </c>
      <c r="AG117" s="137">
        <f>SUM(AG119:AG119)</f>
        <v>0</v>
      </c>
      <c r="AH117" s="137">
        <f>SUM(AH119:AH119)</f>
        <v>0</v>
      </c>
      <c r="AI117" s="128">
        <f>+AF117-AG117-AH117</f>
        <v>505916880</v>
      </c>
      <c r="AK117" s="155" t="s">
        <v>5</v>
      </c>
      <c r="AL117" s="156">
        <f>SUM(AL119:AL119)</f>
        <v>505916880</v>
      </c>
      <c r="AM117" s="165">
        <f>SUM(AM119:AM119)</f>
        <v>0</v>
      </c>
      <c r="AN117" s="165">
        <f>SUM(AN119:AN119)</f>
        <v>0</v>
      </c>
      <c r="AO117" s="156">
        <f>+AL117-AM117-AN117</f>
        <v>505916880</v>
      </c>
      <c r="AQ117" s="127" t="s">
        <v>5</v>
      </c>
      <c r="AR117" s="128">
        <f>SUM(AR119:AR119)</f>
        <v>505916880</v>
      </c>
      <c r="AS117" s="137">
        <f>SUM(AS119:AS119)</f>
        <v>0</v>
      </c>
      <c r="AT117" s="137">
        <f>SUM(AT119:AT119)</f>
        <v>0</v>
      </c>
      <c r="AU117" s="128">
        <f>+AR117-AS117-AT117</f>
        <v>505916880</v>
      </c>
      <c r="AW117" s="185" t="s">
        <v>5</v>
      </c>
      <c r="AX117" s="186">
        <f>SUM(AX119:AX119)</f>
        <v>505916880</v>
      </c>
      <c r="AY117" s="195">
        <v>0</v>
      </c>
      <c r="AZ117" s="195">
        <v>0</v>
      </c>
      <c r="BA117" s="186">
        <f>+AX117-AY117-AZ117</f>
        <v>505916880</v>
      </c>
      <c r="BC117" s="215" t="s">
        <v>5</v>
      </c>
      <c r="BD117" s="216">
        <f>SUM(BD119:BD119)</f>
        <v>505916880</v>
      </c>
      <c r="BE117" s="216">
        <f>SUM(BE119:BE119)</f>
        <v>0</v>
      </c>
      <c r="BF117" s="216">
        <f>SUM(BF119:BF119)</f>
        <v>0</v>
      </c>
      <c r="BG117" s="216">
        <f>+BD117-BE117-BF117</f>
        <v>505916880</v>
      </c>
      <c r="BI117" s="236" t="s">
        <v>5</v>
      </c>
      <c r="BJ117" s="165">
        <f>SUM(BJ119:BJ119)</f>
        <v>505916880</v>
      </c>
      <c r="BK117" s="165">
        <f>SUM(BK119:BK119)</f>
        <v>0</v>
      </c>
      <c r="BL117" s="165">
        <f>SUM(BL119:BL119)</f>
        <v>0</v>
      </c>
      <c r="BM117" s="165">
        <f>+BJ117-BK117-BL117</f>
        <v>505916880</v>
      </c>
      <c r="BO117" s="252" t="s">
        <v>5</v>
      </c>
      <c r="BP117" s="253">
        <f>SUM(BP119:BP119)</f>
        <v>505916880</v>
      </c>
      <c r="BQ117" s="253">
        <f>SUM(BQ119:BQ119)</f>
        <v>0</v>
      </c>
      <c r="BR117" s="253">
        <f>SUM(BR119:BR119)</f>
        <v>0</v>
      </c>
      <c r="BS117" s="253">
        <f>+BP117-BQ117-BR117</f>
        <v>505916880</v>
      </c>
      <c r="BU117" s="24" t="s">
        <v>5</v>
      </c>
      <c r="BV117" s="25">
        <f>SUM(BV119:BV119)</f>
        <v>505916880</v>
      </c>
      <c r="BW117" s="25">
        <f>SUM(BW119:BW119)</f>
        <v>0</v>
      </c>
      <c r="BX117" s="25">
        <f>SUM(BX119:BX119)</f>
        <v>0</v>
      </c>
      <c r="BY117" s="25">
        <f>+BV117-BW117-BX117</f>
        <v>505916880</v>
      </c>
      <c r="BZ117" s="244">
        <f>+BY117</f>
        <v>505916880</v>
      </c>
      <c r="CA117" s="178">
        <f>+BZ118-BZ117</f>
        <v>0</v>
      </c>
      <c r="CB117" s="177"/>
    </row>
    <row r="118" spans="1:80" x14ac:dyDescent="0.2">
      <c r="A118" s="11" t="s">
        <v>0</v>
      </c>
      <c r="B118" s="269"/>
      <c r="C118" s="269"/>
      <c r="D118" s="269"/>
      <c r="E118" s="269"/>
      <c r="F118" s="363"/>
      <c r="G118" s="26" t="s">
        <v>0</v>
      </c>
      <c r="H118" s="27"/>
      <c r="I118" s="282"/>
      <c r="J118" s="282"/>
      <c r="K118" s="27"/>
      <c r="M118" s="49" t="s">
        <v>0</v>
      </c>
      <c r="N118" s="50"/>
      <c r="O118" s="288"/>
      <c r="P118" s="288"/>
      <c r="Q118" s="50"/>
      <c r="S118" s="77" t="s">
        <v>0</v>
      </c>
      <c r="T118" s="78"/>
      <c r="U118" s="94"/>
      <c r="V118" s="94"/>
      <c r="W118" s="78"/>
      <c r="Y118" s="103" t="s">
        <v>0</v>
      </c>
      <c r="Z118" s="104"/>
      <c r="AA118" s="112"/>
      <c r="AB118" s="112"/>
      <c r="AC118" s="104"/>
      <c r="AE118" s="129" t="s">
        <v>0</v>
      </c>
      <c r="AF118" s="130"/>
      <c r="AG118" s="138"/>
      <c r="AH118" s="138"/>
      <c r="AI118" s="130"/>
      <c r="AK118" s="157" t="s">
        <v>0</v>
      </c>
      <c r="AL118" s="158"/>
      <c r="AM118" s="166"/>
      <c r="AN118" s="166"/>
      <c r="AO118" s="158"/>
      <c r="AQ118" s="129" t="s">
        <v>0</v>
      </c>
      <c r="AR118" s="130"/>
      <c r="AS118" s="138"/>
      <c r="AT118" s="138"/>
      <c r="AU118" s="130"/>
      <c r="AW118" s="187" t="s">
        <v>0</v>
      </c>
      <c r="AX118" s="188"/>
      <c r="AY118" s="196"/>
      <c r="AZ118" s="196"/>
      <c r="BA118" s="188"/>
      <c r="BC118" s="217" t="s">
        <v>0</v>
      </c>
      <c r="BD118" s="218"/>
      <c r="BE118" s="218"/>
      <c r="BF118" s="218"/>
      <c r="BG118" s="218"/>
      <c r="BI118" s="237" t="s">
        <v>0</v>
      </c>
      <c r="BJ118" s="166"/>
      <c r="BK118" s="166"/>
      <c r="BL118" s="166"/>
      <c r="BM118" s="166"/>
      <c r="BO118" s="254" t="s">
        <v>0</v>
      </c>
      <c r="BP118" s="255"/>
      <c r="BQ118" s="255"/>
      <c r="BR118" s="255"/>
      <c r="BS118" s="255"/>
      <c r="BU118" s="399" t="s">
        <v>0</v>
      </c>
      <c r="BV118" s="400"/>
      <c r="BW118" s="400"/>
      <c r="BX118" s="400"/>
      <c r="BY118" s="400"/>
      <c r="BZ118" s="177">
        <v>505916880</v>
      </c>
      <c r="CB118" s="177"/>
    </row>
    <row r="119" spans="1:80" x14ac:dyDescent="0.2">
      <c r="A119" s="13" t="s">
        <v>16</v>
      </c>
      <c r="B119" s="349">
        <v>505916880</v>
      </c>
      <c r="C119" s="274">
        <v>0</v>
      </c>
      <c r="D119" s="274">
        <v>0</v>
      </c>
      <c r="E119" s="63">
        <f t="shared" ref="E119" si="436">+B119-C119-D119</f>
        <v>505916880</v>
      </c>
      <c r="F119" s="267"/>
      <c r="G119" s="28" t="s">
        <v>16</v>
      </c>
      <c r="H119" s="29">
        <f>+E119</f>
        <v>505916880</v>
      </c>
      <c r="I119" s="66">
        <v>0</v>
      </c>
      <c r="J119" s="66">
        <v>0</v>
      </c>
      <c r="K119" s="29">
        <f>+H119-I119-J119</f>
        <v>505916880</v>
      </c>
      <c r="M119" s="51" t="s">
        <v>16</v>
      </c>
      <c r="N119" s="52">
        <f t="shared" ref="N119" si="437">+K119</f>
        <v>505916880</v>
      </c>
      <c r="O119" s="68">
        <v>0</v>
      </c>
      <c r="P119" s="68">
        <v>0</v>
      </c>
      <c r="Q119" s="52">
        <f>+N119-O119-P119</f>
        <v>505916880</v>
      </c>
      <c r="S119" s="79" t="s">
        <v>16</v>
      </c>
      <c r="T119" s="80">
        <f t="shared" ref="T119" si="438">+Q119</f>
        <v>505916880</v>
      </c>
      <c r="U119" s="84">
        <v>0</v>
      </c>
      <c r="V119" s="84">
        <v>0</v>
      </c>
      <c r="W119" s="80">
        <f>+T119-U119-V119</f>
        <v>505916880</v>
      </c>
      <c r="Y119" s="105" t="s">
        <v>16</v>
      </c>
      <c r="Z119" s="106">
        <f t="shared" ref="Z119" si="439">+W119</f>
        <v>505916880</v>
      </c>
      <c r="AA119" s="107">
        <v>0</v>
      </c>
      <c r="AB119" s="107">
        <v>0</v>
      </c>
      <c r="AC119" s="106">
        <f>+Z119-AA119-AB119</f>
        <v>505916880</v>
      </c>
      <c r="AE119" s="131" t="s">
        <v>16</v>
      </c>
      <c r="AF119" s="132">
        <f t="shared" ref="AF119" si="440">+AC119</f>
        <v>505916880</v>
      </c>
      <c r="AG119" s="133">
        <v>0</v>
      </c>
      <c r="AH119" s="133">
        <v>0</v>
      </c>
      <c r="AI119" s="132">
        <f t="shared" ref="AI119" si="441">+AF119-AG119-AH119</f>
        <v>505916880</v>
      </c>
      <c r="AK119" s="159" t="s">
        <v>16</v>
      </c>
      <c r="AL119" s="160">
        <f t="shared" ref="AL119" si="442">+AI119</f>
        <v>505916880</v>
      </c>
      <c r="AM119" s="161">
        <v>0</v>
      </c>
      <c r="AN119" s="161">
        <v>0</v>
      </c>
      <c r="AO119" s="160">
        <f>+AL119-AM119-AN119</f>
        <v>505916880</v>
      </c>
      <c r="AQ119" s="131" t="s">
        <v>16</v>
      </c>
      <c r="AR119" s="132">
        <f t="shared" ref="AR119" si="443">+AO119</f>
        <v>505916880</v>
      </c>
      <c r="AS119" s="133">
        <v>0</v>
      </c>
      <c r="AT119" s="133">
        <v>0</v>
      </c>
      <c r="AU119" s="132">
        <f>+AR119-AS119-AT119</f>
        <v>505916880</v>
      </c>
      <c r="AW119" s="189" t="s">
        <v>16</v>
      </c>
      <c r="AX119" s="190">
        <f t="shared" ref="AX119" si="444">+AU119</f>
        <v>505916880</v>
      </c>
      <c r="AY119" s="191">
        <v>0</v>
      </c>
      <c r="AZ119" s="191">
        <v>0</v>
      </c>
      <c r="BA119" s="190">
        <f>+AX119-AY119-AZ119</f>
        <v>505916880</v>
      </c>
      <c r="BC119" s="219" t="s">
        <v>16</v>
      </c>
      <c r="BD119" s="220">
        <f t="shared" ref="BD119" si="445">+BA119</f>
        <v>505916880</v>
      </c>
      <c r="BE119" s="220">
        <v>0</v>
      </c>
      <c r="BF119" s="220">
        <v>0</v>
      </c>
      <c r="BG119" s="220">
        <f>+BD119-BE119-BF119</f>
        <v>505916880</v>
      </c>
      <c r="BI119" s="167" t="s">
        <v>16</v>
      </c>
      <c r="BJ119" s="161">
        <f t="shared" ref="BJ119" si="446">+BG119</f>
        <v>505916880</v>
      </c>
      <c r="BK119" s="161">
        <v>0</v>
      </c>
      <c r="BL119" s="161">
        <v>0</v>
      </c>
      <c r="BM119" s="161">
        <f>+BJ119-BK119-BL119</f>
        <v>505916880</v>
      </c>
      <c r="BO119" s="256" t="s">
        <v>16</v>
      </c>
      <c r="BP119" s="257">
        <f t="shared" ref="BP119" si="447">+BM119</f>
        <v>505916880</v>
      </c>
      <c r="BQ119" s="257">
        <v>0</v>
      </c>
      <c r="BR119" s="257">
        <v>0</v>
      </c>
      <c r="BS119" s="257">
        <f>+BP119-BQ119-BR119</f>
        <v>505916880</v>
      </c>
      <c r="BU119" s="403" t="s">
        <v>16</v>
      </c>
      <c r="BV119" s="402">
        <f>+B119</f>
        <v>505916880</v>
      </c>
      <c r="BW119" s="402">
        <f>+C119+I119+O119+U119+AA119+AG119+AM119+AS119+AY119+BE119+BK119+BQ119</f>
        <v>0</v>
      </c>
      <c r="BX119" s="402">
        <f>+D119+J119+P119+V119+AB119+AH119+AN119+AT119+AZ119+BF119+BL119+BR119</f>
        <v>0</v>
      </c>
      <c r="BY119" s="402">
        <f t="shared" ref="BY119" si="448">+BV119-BW119-BX119</f>
        <v>505916880</v>
      </c>
      <c r="CB119" s="177"/>
    </row>
    <row r="120" spans="1:80" x14ac:dyDescent="0.2">
      <c r="A120" s="3"/>
      <c r="C120" s="229"/>
      <c r="D120" s="229"/>
      <c r="E120" s="229"/>
      <c r="F120" s="229"/>
      <c r="G120" s="23"/>
      <c r="H120" s="22"/>
      <c r="I120" s="285"/>
      <c r="J120" s="285"/>
      <c r="K120" s="22"/>
      <c r="M120" s="46"/>
      <c r="N120" s="45"/>
      <c r="O120" s="291"/>
      <c r="P120" s="291"/>
      <c r="Q120" s="45"/>
      <c r="S120" s="74"/>
      <c r="T120" s="73"/>
      <c r="U120" s="296"/>
      <c r="V120" s="296"/>
      <c r="W120" s="73"/>
      <c r="Y120" s="100"/>
      <c r="Z120" s="99"/>
      <c r="AA120" s="304"/>
      <c r="AB120" s="304"/>
      <c r="AC120" s="99"/>
      <c r="AE120" s="126"/>
      <c r="AF120" s="125"/>
      <c r="AG120" s="148"/>
      <c r="AH120" s="148"/>
      <c r="AI120" s="125"/>
      <c r="AK120" s="154"/>
      <c r="AL120" s="153"/>
      <c r="AM120" s="169"/>
      <c r="AN120" s="169"/>
      <c r="AO120" s="153"/>
      <c r="AQ120" s="126"/>
      <c r="AR120" s="125"/>
      <c r="AS120" s="148"/>
      <c r="AT120" s="148"/>
      <c r="AU120" s="125"/>
      <c r="AW120" s="184"/>
      <c r="AX120" s="183"/>
      <c r="AY120" s="199"/>
      <c r="AZ120" s="199"/>
      <c r="BA120" s="183"/>
      <c r="BC120" s="214"/>
      <c r="BD120" s="213"/>
      <c r="BE120" s="213"/>
      <c r="BF120" s="213"/>
      <c r="BG120" s="213"/>
      <c r="BI120" s="235"/>
      <c r="BJ120" s="169"/>
      <c r="BK120" s="169"/>
      <c r="BL120" s="169"/>
      <c r="BM120" s="169"/>
      <c r="BO120" s="251"/>
      <c r="BP120" s="250"/>
      <c r="BQ120" s="250"/>
      <c r="BR120" s="250"/>
      <c r="BS120" s="250"/>
      <c r="BU120" s="404"/>
      <c r="BV120" s="398"/>
      <c r="BW120" s="398"/>
      <c r="BX120" s="398"/>
      <c r="BY120" s="398"/>
      <c r="CB120" s="177"/>
    </row>
    <row r="121" spans="1:80" ht="15.75" x14ac:dyDescent="0.2">
      <c r="A121" s="1" t="s">
        <v>3</v>
      </c>
      <c r="C121" s="229"/>
      <c r="D121" s="229"/>
      <c r="E121" s="229"/>
      <c r="F121" s="229"/>
      <c r="G121" s="21" t="s">
        <v>3</v>
      </c>
      <c r="H121" s="22"/>
      <c r="I121" s="285"/>
      <c r="J121" s="285"/>
      <c r="K121" s="22"/>
      <c r="M121" s="44" t="s">
        <v>3</v>
      </c>
      <c r="N121" s="45"/>
      <c r="O121" s="291"/>
      <c r="P121" s="291"/>
      <c r="Q121" s="45"/>
      <c r="S121" s="72" t="s">
        <v>3</v>
      </c>
      <c r="T121" s="73"/>
      <c r="U121" s="296"/>
      <c r="V121" s="296"/>
      <c r="W121" s="73"/>
      <c r="Y121" s="98" t="s">
        <v>3</v>
      </c>
      <c r="Z121" s="99"/>
      <c r="AA121" s="304"/>
      <c r="AB121" s="304"/>
      <c r="AC121" s="99"/>
      <c r="AE121" s="124" t="s">
        <v>3</v>
      </c>
      <c r="AF121" s="125"/>
      <c r="AG121" s="148"/>
      <c r="AH121" s="148"/>
      <c r="AI121" s="125"/>
      <c r="AK121" s="152" t="s">
        <v>3</v>
      </c>
      <c r="AL121" s="153"/>
      <c r="AM121" s="169"/>
      <c r="AN121" s="169"/>
      <c r="AO121" s="153"/>
      <c r="AQ121" s="124" t="s">
        <v>3</v>
      </c>
      <c r="AR121" s="125"/>
      <c r="AS121" s="148"/>
      <c r="AT121" s="148"/>
      <c r="AU121" s="125"/>
      <c r="AW121" s="182" t="s">
        <v>3</v>
      </c>
      <c r="AX121" s="183"/>
      <c r="AY121" s="199"/>
      <c r="AZ121" s="199"/>
      <c r="BA121" s="183"/>
      <c r="BC121" s="212" t="s">
        <v>3</v>
      </c>
      <c r="BD121" s="213"/>
      <c r="BE121" s="213"/>
      <c r="BF121" s="213"/>
      <c r="BG121" s="213"/>
      <c r="BI121" s="234" t="s">
        <v>3</v>
      </c>
      <c r="BJ121" s="169"/>
      <c r="BK121" s="169"/>
      <c r="BL121" s="169"/>
      <c r="BM121" s="169"/>
      <c r="BO121" s="249" t="s">
        <v>3</v>
      </c>
      <c r="BP121" s="250"/>
      <c r="BQ121" s="250"/>
      <c r="BR121" s="250"/>
      <c r="BS121" s="250"/>
      <c r="BU121" s="396" t="s">
        <v>3</v>
      </c>
      <c r="BV121" s="398"/>
      <c r="BW121" s="398"/>
      <c r="BX121" s="398"/>
      <c r="BY121" s="398"/>
      <c r="CB121" s="177"/>
    </row>
    <row r="122" spans="1:80" x14ac:dyDescent="0.2">
      <c r="A122" s="3"/>
      <c r="C122" s="229"/>
      <c r="D122" s="229"/>
      <c r="E122" s="229"/>
      <c r="F122" s="229"/>
      <c r="G122" s="23"/>
      <c r="H122" s="22"/>
      <c r="I122" s="285"/>
      <c r="J122" s="285"/>
      <c r="K122" s="22"/>
      <c r="M122" s="46"/>
      <c r="N122" s="45"/>
      <c r="O122" s="291"/>
      <c r="P122" s="291"/>
      <c r="Q122" s="45"/>
      <c r="S122" s="74"/>
      <c r="T122" s="73"/>
      <c r="U122" s="296"/>
      <c r="V122" s="296"/>
      <c r="W122" s="73"/>
      <c r="Y122" s="100"/>
      <c r="Z122" s="99"/>
      <c r="AA122" s="304"/>
      <c r="AB122" s="304"/>
      <c r="AC122" s="99"/>
      <c r="AE122" s="126"/>
      <c r="AF122" s="125"/>
      <c r="AG122" s="148"/>
      <c r="AH122" s="148"/>
      <c r="AI122" s="125"/>
      <c r="AK122" s="154"/>
      <c r="AL122" s="153"/>
      <c r="AM122" s="169"/>
      <c r="AN122" s="169"/>
      <c r="AO122" s="153"/>
      <c r="AQ122" s="126"/>
      <c r="AR122" s="125"/>
      <c r="AS122" s="148"/>
      <c r="AT122" s="148"/>
      <c r="AU122" s="125"/>
      <c r="AW122" s="184"/>
      <c r="AX122" s="183"/>
      <c r="AY122" s="199"/>
      <c r="AZ122" s="199"/>
      <c r="BA122" s="183"/>
      <c r="BC122" s="214"/>
      <c r="BD122" s="213"/>
      <c r="BE122" s="213"/>
      <c r="BF122" s="213"/>
      <c r="BG122" s="213"/>
      <c r="BI122" s="235"/>
      <c r="BJ122" s="169"/>
      <c r="BK122" s="169"/>
      <c r="BL122" s="169"/>
      <c r="BM122" s="169"/>
      <c r="BO122" s="251"/>
      <c r="BP122" s="250"/>
      <c r="BQ122" s="250"/>
      <c r="BR122" s="250"/>
      <c r="BS122" s="250"/>
      <c r="BU122" s="404"/>
      <c r="BV122" s="398"/>
      <c r="BW122" s="398"/>
      <c r="BX122" s="398"/>
      <c r="BY122" s="398"/>
      <c r="CB122" s="177"/>
    </row>
    <row r="123" spans="1:80" s="17" customFormat="1" x14ac:dyDescent="0.2">
      <c r="A123" s="14" t="s">
        <v>5</v>
      </c>
      <c r="B123" s="268">
        <f>SUM(B125:B125)</f>
        <v>10640042653</v>
      </c>
      <c r="C123" s="268">
        <f>SUM(C125:C125)</f>
        <v>0</v>
      </c>
      <c r="D123" s="268">
        <f>SUM(D125:D125)</f>
        <v>0</v>
      </c>
      <c r="E123" s="268">
        <f>+B123-C123-D123</f>
        <v>10640042653</v>
      </c>
      <c r="F123" s="362"/>
      <c r="G123" s="24" t="s">
        <v>5</v>
      </c>
      <c r="H123" s="25">
        <f>SUM(H125:H125)</f>
        <v>10640042653</v>
      </c>
      <c r="I123" s="281">
        <f>SUM(I125:I125)</f>
        <v>0</v>
      </c>
      <c r="J123" s="281">
        <f>SUM(J125:J125)</f>
        <v>0</v>
      </c>
      <c r="K123" s="25">
        <f>+H123-I123-J123</f>
        <v>10640042653</v>
      </c>
      <c r="M123" s="47" t="s">
        <v>5</v>
      </c>
      <c r="N123" s="48">
        <f>SUM(N125:N125)</f>
        <v>10640042653</v>
      </c>
      <c r="O123" s="287">
        <f>SUM(O125:O125)</f>
        <v>0</v>
      </c>
      <c r="P123" s="287">
        <f>SUM(P125:P125)</f>
        <v>0</v>
      </c>
      <c r="Q123" s="48">
        <f>+N123-O123-P123</f>
        <v>10640042653</v>
      </c>
      <c r="S123" s="75" t="s">
        <v>5</v>
      </c>
      <c r="T123" s="76">
        <f>SUM(T125:T125)</f>
        <v>10640042653</v>
      </c>
      <c r="U123" s="93">
        <f>SUM(U125:U125)</f>
        <v>0</v>
      </c>
      <c r="V123" s="93">
        <f>SUM(V125:V125)</f>
        <v>0</v>
      </c>
      <c r="W123" s="76">
        <f>+T123-U123-V123</f>
        <v>10640042653</v>
      </c>
      <c r="Y123" s="101" t="s">
        <v>5</v>
      </c>
      <c r="Z123" s="102">
        <f>SUM(Z125:Z125)</f>
        <v>10640042653</v>
      </c>
      <c r="AA123" s="111">
        <f>SUM(AA125:AA125)</f>
        <v>0</v>
      </c>
      <c r="AB123" s="111">
        <f>SUM(AB125:AB125)</f>
        <v>0</v>
      </c>
      <c r="AC123" s="102">
        <f>+Z123-AA123-AB123</f>
        <v>10640042653</v>
      </c>
      <c r="AE123" s="127" t="s">
        <v>5</v>
      </c>
      <c r="AF123" s="128">
        <f>SUM(AF125:AF125)</f>
        <v>10640042653</v>
      </c>
      <c r="AG123" s="137">
        <f>SUM(AG125:AG125)</f>
        <v>0</v>
      </c>
      <c r="AH123" s="137">
        <f>SUM(AH125:AH125)</f>
        <v>0</v>
      </c>
      <c r="AI123" s="128">
        <f>+AF123-AG123-AH123</f>
        <v>10640042653</v>
      </c>
      <c r="AK123" s="155" t="s">
        <v>5</v>
      </c>
      <c r="AL123" s="156">
        <f>SUM(AL125:AL125)</f>
        <v>10640042653</v>
      </c>
      <c r="AM123" s="165">
        <f>SUM(AM125:AM125)</f>
        <v>0</v>
      </c>
      <c r="AN123" s="165">
        <f>SUM(AN125:AN125)</f>
        <v>0</v>
      </c>
      <c r="AO123" s="156">
        <f>+AL123-AM123-AN123</f>
        <v>10640042653</v>
      </c>
      <c r="AQ123" s="127" t="s">
        <v>5</v>
      </c>
      <c r="AR123" s="128">
        <f>SUM(AR125:AR125)</f>
        <v>10640042653</v>
      </c>
      <c r="AS123" s="137">
        <f>SUM(AS125:AS125)</f>
        <v>0</v>
      </c>
      <c r="AT123" s="137">
        <f>SUM(AT125:AT125)</f>
        <v>0</v>
      </c>
      <c r="AU123" s="128">
        <f>+AR123-AS123-AT123</f>
        <v>10640042653</v>
      </c>
      <c r="AW123" s="185" t="s">
        <v>5</v>
      </c>
      <c r="AX123" s="186">
        <f>SUM(AX125:AX125)</f>
        <v>10640042653</v>
      </c>
      <c r="AY123" s="195">
        <v>0</v>
      </c>
      <c r="AZ123" s="195">
        <v>0</v>
      </c>
      <c r="BA123" s="186">
        <f>+AX123-AY123-AZ123</f>
        <v>10640042653</v>
      </c>
      <c r="BC123" s="215" t="s">
        <v>5</v>
      </c>
      <c r="BD123" s="216">
        <f>SUM(BD125:BD125)</f>
        <v>10640042653</v>
      </c>
      <c r="BE123" s="216">
        <f>SUM(BE125:BE125)</f>
        <v>0</v>
      </c>
      <c r="BF123" s="216">
        <f>SUM(BF125:BF125)</f>
        <v>0</v>
      </c>
      <c r="BG123" s="216">
        <f>+BD123-BE123-BF123</f>
        <v>10640042653</v>
      </c>
      <c r="BI123" s="236" t="s">
        <v>5</v>
      </c>
      <c r="BJ123" s="165">
        <f>SUM(BJ125:BJ125)</f>
        <v>10640042653</v>
      </c>
      <c r="BK123" s="165">
        <f>SUM(BK125:BK125)</f>
        <v>0</v>
      </c>
      <c r="BL123" s="165">
        <f>SUM(BL125:BL125)</f>
        <v>0</v>
      </c>
      <c r="BM123" s="165">
        <f>+BJ123-BK123-BL123</f>
        <v>10640042653</v>
      </c>
      <c r="BO123" s="252" t="s">
        <v>5</v>
      </c>
      <c r="BP123" s="253">
        <f>SUM(BP125:BP125)</f>
        <v>10640042653</v>
      </c>
      <c r="BQ123" s="253">
        <f>SUM(BQ125:BQ125)</f>
        <v>0</v>
      </c>
      <c r="BR123" s="253">
        <f>SUM(BR125:BR125)</f>
        <v>0</v>
      </c>
      <c r="BS123" s="253">
        <f>+BP123-BQ123-BR123</f>
        <v>10640042653</v>
      </c>
      <c r="BU123" s="24" t="s">
        <v>5</v>
      </c>
      <c r="BV123" s="25">
        <f>SUM(BV125:BV125)</f>
        <v>10640042653</v>
      </c>
      <c r="BW123" s="25">
        <f>SUM(BW125:BW125)</f>
        <v>0</v>
      </c>
      <c r="BX123" s="25">
        <f>SUM(BX125:BX125)</f>
        <v>0</v>
      </c>
      <c r="BY123" s="25">
        <f>+BV123-BW123-BX123</f>
        <v>10640042653</v>
      </c>
      <c r="BZ123" s="244">
        <f>+BY123</f>
        <v>10640042653</v>
      </c>
      <c r="CA123" s="178">
        <f>+BZ124-BZ123</f>
        <v>0</v>
      </c>
      <c r="CB123" s="177"/>
    </row>
    <row r="124" spans="1:80" x14ac:dyDescent="0.2">
      <c r="A124" s="11" t="s">
        <v>0</v>
      </c>
      <c r="B124" s="269"/>
      <c r="C124" s="269"/>
      <c r="D124" s="269"/>
      <c r="E124" s="269"/>
      <c r="F124" s="363"/>
      <c r="G124" s="26" t="s">
        <v>0</v>
      </c>
      <c r="H124" s="27"/>
      <c r="I124" s="282"/>
      <c r="J124" s="282"/>
      <c r="K124" s="27"/>
      <c r="M124" s="49" t="s">
        <v>0</v>
      </c>
      <c r="N124" s="50"/>
      <c r="O124" s="288"/>
      <c r="P124" s="288"/>
      <c r="Q124" s="50"/>
      <c r="S124" s="77" t="s">
        <v>0</v>
      </c>
      <c r="T124" s="78"/>
      <c r="U124" s="94"/>
      <c r="V124" s="94"/>
      <c r="W124" s="78"/>
      <c r="Y124" s="103" t="s">
        <v>0</v>
      </c>
      <c r="Z124" s="104"/>
      <c r="AA124" s="112"/>
      <c r="AB124" s="112"/>
      <c r="AC124" s="104"/>
      <c r="AE124" s="129" t="s">
        <v>0</v>
      </c>
      <c r="AF124" s="130"/>
      <c r="AG124" s="138"/>
      <c r="AH124" s="138"/>
      <c r="AI124" s="130"/>
      <c r="AK124" s="157" t="s">
        <v>0</v>
      </c>
      <c r="AL124" s="158"/>
      <c r="AM124" s="166"/>
      <c r="AN124" s="166"/>
      <c r="AO124" s="158"/>
      <c r="AQ124" s="129" t="s">
        <v>0</v>
      </c>
      <c r="AR124" s="130"/>
      <c r="AS124" s="138"/>
      <c r="AT124" s="138"/>
      <c r="AU124" s="130"/>
      <c r="AW124" s="187" t="s">
        <v>0</v>
      </c>
      <c r="AX124" s="188"/>
      <c r="AY124" s="196"/>
      <c r="AZ124" s="196"/>
      <c r="BA124" s="188"/>
      <c r="BC124" s="217" t="s">
        <v>0</v>
      </c>
      <c r="BD124" s="218"/>
      <c r="BE124" s="218"/>
      <c r="BF124" s="218"/>
      <c r="BG124" s="218"/>
      <c r="BI124" s="237" t="s">
        <v>0</v>
      </c>
      <c r="BJ124" s="166"/>
      <c r="BK124" s="166"/>
      <c r="BL124" s="166"/>
      <c r="BM124" s="166"/>
      <c r="BO124" s="254" t="s">
        <v>0</v>
      </c>
      <c r="BP124" s="255"/>
      <c r="BQ124" s="255"/>
      <c r="BR124" s="255"/>
      <c r="BS124" s="255"/>
      <c r="BU124" s="399" t="s">
        <v>0</v>
      </c>
      <c r="BV124" s="400"/>
      <c r="BW124" s="400"/>
      <c r="BX124" s="400"/>
      <c r="BY124" s="400"/>
      <c r="BZ124" s="177">
        <v>10640042653</v>
      </c>
      <c r="CB124" s="177"/>
    </row>
    <row r="125" spans="1:80" x14ac:dyDescent="0.2">
      <c r="A125" s="13" t="s">
        <v>16</v>
      </c>
      <c r="B125" s="349">
        <v>10640042653</v>
      </c>
      <c r="C125" s="274">
        <v>0</v>
      </c>
      <c r="D125" s="274">
        <v>0</v>
      </c>
      <c r="E125" s="63">
        <f t="shared" ref="E125" si="449">+B125-C125-D125</f>
        <v>10640042653</v>
      </c>
      <c r="F125" s="267"/>
      <c r="G125" s="28" t="s">
        <v>16</v>
      </c>
      <c r="H125" s="29">
        <f>+E125</f>
        <v>10640042653</v>
      </c>
      <c r="I125" s="66">
        <v>0</v>
      </c>
      <c r="J125" s="66">
        <v>0</v>
      </c>
      <c r="K125" s="29">
        <f>+H125-I125-J125</f>
        <v>10640042653</v>
      </c>
      <c r="M125" s="51" t="s">
        <v>16</v>
      </c>
      <c r="N125" s="52">
        <f t="shared" ref="N125" si="450">+K125</f>
        <v>10640042653</v>
      </c>
      <c r="O125" s="68">
        <v>0</v>
      </c>
      <c r="P125" s="68">
        <v>0</v>
      </c>
      <c r="Q125" s="52">
        <f>+N125-O125-P125</f>
        <v>10640042653</v>
      </c>
      <c r="S125" s="79" t="s">
        <v>16</v>
      </c>
      <c r="T125" s="80">
        <f t="shared" ref="T125" si="451">+Q125</f>
        <v>10640042653</v>
      </c>
      <c r="U125" s="84">
        <v>0</v>
      </c>
      <c r="V125" s="84">
        <v>0</v>
      </c>
      <c r="W125" s="80">
        <f>+T125-U125-V125</f>
        <v>10640042653</v>
      </c>
      <c r="Y125" s="105" t="s">
        <v>16</v>
      </c>
      <c r="Z125" s="106">
        <f t="shared" ref="Z125" si="452">+W125</f>
        <v>10640042653</v>
      </c>
      <c r="AA125" s="107">
        <v>0</v>
      </c>
      <c r="AB125" s="107">
        <v>0</v>
      </c>
      <c r="AC125" s="106">
        <f>+Z125-AA125-AB125</f>
        <v>10640042653</v>
      </c>
      <c r="AE125" s="131" t="s">
        <v>16</v>
      </c>
      <c r="AF125" s="132">
        <f t="shared" ref="AF125" si="453">+AC125</f>
        <v>10640042653</v>
      </c>
      <c r="AG125" s="133">
        <v>0</v>
      </c>
      <c r="AH125" s="133">
        <v>0</v>
      </c>
      <c r="AI125" s="132">
        <f t="shared" ref="AI125" si="454">+AF125-AG125-AH125</f>
        <v>10640042653</v>
      </c>
      <c r="AK125" s="159" t="s">
        <v>16</v>
      </c>
      <c r="AL125" s="160">
        <f t="shared" ref="AL125" si="455">+AI125</f>
        <v>10640042653</v>
      </c>
      <c r="AM125" s="161">
        <v>0</v>
      </c>
      <c r="AN125" s="161">
        <v>0</v>
      </c>
      <c r="AO125" s="160">
        <f>+AL125-AM125-AN125</f>
        <v>10640042653</v>
      </c>
      <c r="AQ125" s="131" t="s">
        <v>16</v>
      </c>
      <c r="AR125" s="132">
        <f t="shared" ref="AR125" si="456">+AO125</f>
        <v>10640042653</v>
      </c>
      <c r="AS125" s="133">
        <v>0</v>
      </c>
      <c r="AT125" s="133">
        <v>0</v>
      </c>
      <c r="AU125" s="132">
        <f>+AR125-AS125-AT125</f>
        <v>10640042653</v>
      </c>
      <c r="AW125" s="189" t="s">
        <v>16</v>
      </c>
      <c r="AX125" s="190">
        <f t="shared" ref="AX125" si="457">+AU125</f>
        <v>10640042653</v>
      </c>
      <c r="AY125" s="191">
        <v>0</v>
      </c>
      <c r="AZ125" s="191">
        <v>0</v>
      </c>
      <c r="BA125" s="190">
        <f>+AX125-AY125-AZ125</f>
        <v>10640042653</v>
      </c>
      <c r="BC125" s="219" t="s">
        <v>16</v>
      </c>
      <c r="BD125" s="220">
        <f t="shared" ref="BD125" si="458">+BA125</f>
        <v>10640042653</v>
      </c>
      <c r="BE125" s="220">
        <v>0</v>
      </c>
      <c r="BF125" s="220">
        <v>0</v>
      </c>
      <c r="BG125" s="220">
        <f>+BD125-BE125-BF125</f>
        <v>10640042653</v>
      </c>
      <c r="BI125" s="167" t="s">
        <v>16</v>
      </c>
      <c r="BJ125" s="161">
        <f t="shared" ref="BJ125" si="459">+BG125</f>
        <v>10640042653</v>
      </c>
      <c r="BK125" s="161">
        <v>0</v>
      </c>
      <c r="BL125" s="161">
        <v>0</v>
      </c>
      <c r="BM125" s="161">
        <f>+BJ125-BK125-BL125</f>
        <v>10640042653</v>
      </c>
      <c r="BO125" s="256" t="s">
        <v>16</v>
      </c>
      <c r="BP125" s="257">
        <f t="shared" ref="BP125" si="460">+BM125</f>
        <v>10640042653</v>
      </c>
      <c r="BQ125" s="257">
        <v>0</v>
      </c>
      <c r="BR125" s="257">
        <v>0</v>
      </c>
      <c r="BS125" s="257">
        <f>+BP125-BQ125-BR125</f>
        <v>10640042653</v>
      </c>
      <c r="BU125" s="403" t="s">
        <v>16</v>
      </c>
      <c r="BV125" s="402">
        <f>+B125</f>
        <v>10640042653</v>
      </c>
      <c r="BW125" s="402">
        <f>+C125+I125+O125+U125+AA125+AG125+AM125+AS125+AY125+BE125+BK125+BQ125</f>
        <v>0</v>
      </c>
      <c r="BX125" s="402">
        <f>+D125+J125+P125+V125+AB125+AH125+AN125+AT125+AZ125+BF125+BL125+BR125</f>
        <v>0</v>
      </c>
      <c r="BY125" s="402">
        <f t="shared" ref="BY125" si="461">+BV125-BW125-BX125</f>
        <v>10640042653</v>
      </c>
      <c r="CB125" s="177"/>
    </row>
    <row r="126" spans="1:80" x14ac:dyDescent="0.2">
      <c r="A126" s="2"/>
      <c r="C126" s="229"/>
      <c r="D126" s="229"/>
      <c r="E126" s="229"/>
      <c r="F126" s="229"/>
      <c r="G126" s="33"/>
      <c r="H126" s="22"/>
      <c r="I126" s="285"/>
      <c r="J126" s="285"/>
      <c r="K126" s="22"/>
      <c r="M126" s="56"/>
      <c r="N126" s="45"/>
      <c r="O126" s="291"/>
      <c r="P126" s="291"/>
      <c r="Q126" s="45"/>
      <c r="S126" s="86"/>
      <c r="T126" s="73"/>
      <c r="U126" s="296"/>
      <c r="V126" s="296"/>
      <c r="W126" s="73"/>
      <c r="Y126" s="115"/>
      <c r="Z126" s="99"/>
      <c r="AA126" s="304"/>
      <c r="AB126" s="304"/>
      <c r="AC126" s="99"/>
      <c r="AE126" s="141"/>
      <c r="AF126" s="125"/>
      <c r="AG126" s="148"/>
      <c r="AH126" s="148"/>
      <c r="AI126" s="125"/>
      <c r="AK126" s="171"/>
      <c r="AL126" s="153"/>
      <c r="AM126" s="169"/>
      <c r="AN126" s="169"/>
      <c r="AO126" s="153"/>
      <c r="AQ126" s="141"/>
      <c r="AR126" s="125"/>
      <c r="AS126" s="148"/>
      <c r="AT126" s="148"/>
      <c r="AU126" s="125"/>
      <c r="AW126" s="201"/>
      <c r="AX126" s="183"/>
      <c r="AY126" s="199"/>
      <c r="AZ126" s="199"/>
      <c r="BA126" s="183"/>
      <c r="BC126" s="225"/>
      <c r="BD126" s="213"/>
      <c r="BE126" s="213"/>
      <c r="BF126" s="213"/>
      <c r="BG126" s="213"/>
      <c r="BI126" s="240"/>
      <c r="BJ126" s="169"/>
      <c r="BK126" s="169"/>
      <c r="BL126" s="169"/>
      <c r="BM126" s="169"/>
      <c r="BO126" s="262"/>
      <c r="BP126" s="250"/>
      <c r="BQ126" s="250"/>
      <c r="BR126" s="250"/>
      <c r="BS126" s="250"/>
      <c r="BU126" s="33"/>
      <c r="BV126" s="22"/>
      <c r="BW126" s="22"/>
      <c r="BX126" s="22"/>
      <c r="BY126" s="22"/>
      <c r="CB126" s="177"/>
    </row>
    <row r="127" spans="1:80" x14ac:dyDescent="0.2">
      <c r="A127" s="3"/>
      <c r="C127" s="229"/>
      <c r="D127" s="229"/>
      <c r="E127" s="229"/>
      <c r="F127" s="229"/>
      <c r="G127" s="23"/>
      <c r="H127" s="22"/>
      <c r="I127" s="285"/>
      <c r="J127" s="285"/>
      <c r="K127" s="22"/>
      <c r="M127" s="46"/>
      <c r="N127" s="45"/>
      <c r="O127" s="291"/>
      <c r="P127" s="291"/>
      <c r="Q127" s="45"/>
      <c r="S127" s="74"/>
      <c r="T127" s="73"/>
      <c r="U127" s="296"/>
      <c r="V127" s="296"/>
      <c r="W127" s="73"/>
      <c r="Y127" s="100"/>
      <c r="Z127" s="99"/>
      <c r="AA127" s="304"/>
      <c r="AB127" s="304"/>
      <c r="AC127" s="99"/>
      <c r="AE127" s="126"/>
      <c r="AF127" s="125"/>
      <c r="AG127" s="148"/>
      <c r="AH127" s="148"/>
      <c r="AI127" s="125"/>
      <c r="AK127" s="154"/>
      <c r="AL127" s="153"/>
      <c r="AM127" s="169"/>
      <c r="AN127" s="169"/>
      <c r="AO127" s="153"/>
      <c r="AQ127" s="126"/>
      <c r="AR127" s="125"/>
      <c r="AS127" s="148"/>
      <c r="AT127" s="148"/>
      <c r="AU127" s="125"/>
      <c r="AW127" s="184"/>
      <c r="AX127" s="183"/>
      <c r="AY127" s="199"/>
      <c r="AZ127" s="199"/>
      <c r="BA127" s="183"/>
      <c r="BC127" s="214"/>
      <c r="BD127" s="213"/>
      <c r="BE127" s="213"/>
      <c r="BF127" s="213"/>
      <c r="BG127" s="213"/>
      <c r="BI127" s="235"/>
      <c r="BJ127" s="169"/>
      <c r="BK127" s="169"/>
      <c r="BL127" s="169"/>
      <c r="BM127" s="169"/>
      <c r="BO127" s="251"/>
      <c r="BP127" s="250"/>
      <c r="BQ127" s="250"/>
      <c r="BR127" s="250"/>
      <c r="BS127" s="250"/>
      <c r="BU127" s="23"/>
      <c r="BV127" s="22"/>
      <c r="BW127" s="22"/>
      <c r="BX127" s="22"/>
      <c r="BY127" s="22"/>
      <c r="CB127" s="177"/>
    </row>
    <row r="128" spans="1:80" x14ac:dyDescent="0.2">
      <c r="A128" s="3"/>
      <c r="C128" s="229"/>
      <c r="D128" s="229"/>
      <c r="E128" s="229"/>
      <c r="F128" s="229"/>
      <c r="G128" s="23"/>
      <c r="H128" s="22"/>
      <c r="I128" s="285"/>
      <c r="J128" s="285"/>
      <c r="K128" s="22"/>
      <c r="M128" s="46"/>
      <c r="N128" s="45"/>
      <c r="O128" s="291"/>
      <c r="P128" s="291"/>
      <c r="Q128" s="45"/>
      <c r="S128" s="74"/>
      <c r="T128" s="73"/>
      <c r="U128" s="296"/>
      <c r="V128" s="296"/>
      <c r="W128" s="73"/>
      <c r="Y128" s="100"/>
      <c r="Z128" s="99"/>
      <c r="AA128" s="304"/>
      <c r="AB128" s="304"/>
      <c r="AC128" s="99"/>
      <c r="AE128" s="126"/>
      <c r="AF128" s="125"/>
      <c r="AG128" s="148"/>
      <c r="AH128" s="148"/>
      <c r="AI128" s="125"/>
      <c r="AK128" s="154"/>
      <c r="AL128" s="153"/>
      <c r="AM128" s="169"/>
      <c r="AN128" s="169"/>
      <c r="AO128" s="153"/>
      <c r="AQ128" s="126"/>
      <c r="AR128" s="125"/>
      <c r="AS128" s="148"/>
      <c r="AT128" s="148"/>
      <c r="AU128" s="125"/>
      <c r="AW128" s="184"/>
      <c r="AX128" s="183"/>
      <c r="AY128" s="199"/>
      <c r="AZ128" s="199"/>
      <c r="BA128" s="183"/>
      <c r="BC128" s="214"/>
      <c r="BD128" s="213"/>
      <c r="BE128" s="213"/>
      <c r="BF128" s="213"/>
      <c r="BG128" s="213"/>
      <c r="BI128" s="235"/>
      <c r="BJ128" s="169"/>
      <c r="BK128" s="169"/>
      <c r="BL128" s="169"/>
      <c r="BM128" s="169"/>
      <c r="BO128" s="251"/>
      <c r="BP128" s="250"/>
      <c r="BQ128" s="250"/>
      <c r="BR128" s="250"/>
      <c r="BS128" s="250"/>
      <c r="BU128" s="23"/>
      <c r="BV128" s="22"/>
      <c r="BW128" s="22"/>
      <c r="BX128" s="22"/>
      <c r="BY128" s="22"/>
      <c r="CB128" s="177"/>
    </row>
    <row r="129" spans="1:80" x14ac:dyDescent="0.2">
      <c r="A129" s="3"/>
      <c r="C129" s="229"/>
      <c r="D129" s="229"/>
      <c r="E129" s="229"/>
      <c r="F129" s="229"/>
      <c r="G129" s="23"/>
      <c r="H129" s="22"/>
      <c r="I129" s="285"/>
      <c r="J129" s="285"/>
      <c r="K129" s="22"/>
      <c r="M129" s="46"/>
      <c r="N129" s="45"/>
      <c r="O129" s="291"/>
      <c r="P129" s="291"/>
      <c r="Q129" s="45"/>
      <c r="S129" s="74"/>
      <c r="T129" s="73"/>
      <c r="U129" s="296"/>
      <c r="V129" s="296"/>
      <c r="W129" s="73"/>
      <c r="Y129" s="100"/>
      <c r="Z129" s="99"/>
      <c r="AA129" s="304"/>
      <c r="AB129" s="304"/>
      <c r="AC129" s="99"/>
      <c r="AE129" s="126"/>
      <c r="AF129" s="125"/>
      <c r="AG129" s="148"/>
      <c r="AH129" s="148"/>
      <c r="AI129" s="125"/>
      <c r="AK129" s="154"/>
      <c r="AL129" s="153"/>
      <c r="AM129" s="169"/>
      <c r="AN129" s="169"/>
      <c r="AO129" s="153"/>
      <c r="AQ129" s="126"/>
      <c r="AR129" s="125"/>
      <c r="AS129" s="148"/>
      <c r="AT129" s="148"/>
      <c r="AU129" s="125"/>
      <c r="AW129" s="184"/>
      <c r="AX129" s="183"/>
      <c r="AY129" s="199"/>
      <c r="AZ129" s="199"/>
      <c r="BA129" s="183"/>
      <c r="BC129" s="214"/>
      <c r="BD129" s="213"/>
      <c r="BE129" s="213"/>
      <c r="BF129" s="213"/>
      <c r="BG129" s="213"/>
      <c r="BI129" s="235"/>
      <c r="BJ129" s="169"/>
      <c r="BK129" s="169"/>
      <c r="BL129" s="169"/>
      <c r="BM129" s="169"/>
      <c r="BO129" s="251"/>
      <c r="BP129" s="250"/>
      <c r="BQ129" s="250"/>
      <c r="BR129" s="250"/>
      <c r="BS129" s="250"/>
      <c r="BU129" s="23"/>
      <c r="BV129" s="22"/>
      <c r="BW129" s="22"/>
      <c r="BX129" s="22"/>
      <c r="BY129" s="22"/>
      <c r="CB129" s="177"/>
    </row>
    <row r="130" spans="1:80" ht="15.75" x14ac:dyDescent="0.25">
      <c r="B130" s="276"/>
      <c r="C130" s="277" t="str">
        <f>+C2</f>
        <v>ENERO 2023</v>
      </c>
      <c r="D130" s="276"/>
      <c r="E130" s="276"/>
      <c r="F130" s="276"/>
      <c r="G130" s="18"/>
      <c r="H130" s="19"/>
      <c r="I130" s="350" t="str">
        <f>+I2</f>
        <v>FEBRERO 2023</v>
      </c>
      <c r="J130" s="351"/>
      <c r="K130" s="19"/>
      <c r="M130" s="40"/>
      <c r="N130" s="41"/>
      <c r="O130" s="365" t="str">
        <f>+O2</f>
        <v>MARZO 2023</v>
      </c>
      <c r="P130" s="366"/>
      <c r="Q130" s="41"/>
      <c r="S130" s="69"/>
      <c r="T130" s="70"/>
      <c r="U130" s="293" t="str">
        <f>+U2</f>
        <v>ABRIL 2023</v>
      </c>
      <c r="V130" s="294"/>
      <c r="W130" s="70"/>
      <c r="Y130" s="95"/>
      <c r="Z130" s="96"/>
      <c r="AA130" s="301" t="str">
        <f>+AA2</f>
        <v>MAYO 2023</v>
      </c>
      <c r="AB130" s="302"/>
      <c r="AC130" s="96"/>
      <c r="AE130" s="121"/>
      <c r="AF130" s="122"/>
      <c r="AG130" s="335" t="str">
        <f>+AG2</f>
        <v>JUNIO 2023</v>
      </c>
      <c r="AH130" s="336"/>
      <c r="AI130" s="122"/>
      <c r="AK130" s="149"/>
      <c r="AL130" s="150"/>
      <c r="AM130" s="232" t="str">
        <f>+AM2</f>
        <v>JULIO 2023</v>
      </c>
      <c r="AN130" s="231"/>
      <c r="AO130" s="150"/>
      <c r="AQ130" s="121"/>
      <c r="AR130" s="122"/>
      <c r="AS130" s="335" t="str">
        <f>+AS2</f>
        <v>AGOSTO 2023</v>
      </c>
      <c r="AT130" s="336"/>
      <c r="AU130" s="122"/>
      <c r="AW130" s="179"/>
      <c r="AX130" s="180"/>
      <c r="AY130" s="340" t="str">
        <f>+AY2</f>
        <v>SEPTIEMBRE 2023</v>
      </c>
      <c r="AZ130" s="341"/>
      <c r="BA130" s="180"/>
      <c r="BC130" s="208"/>
      <c r="BD130" s="209"/>
      <c r="BE130" s="210" t="str">
        <f>+BE2</f>
        <v>OCTUBRE 2023</v>
      </c>
      <c r="BF130" s="209"/>
      <c r="BG130" s="209"/>
      <c r="BI130" s="230"/>
      <c r="BJ130" s="231"/>
      <c r="BK130" s="232" t="str">
        <f>+BK2</f>
        <v>NOVIEMBRE 2023</v>
      </c>
      <c r="BL130" s="231"/>
      <c r="BM130" s="231"/>
      <c r="BO130" s="245"/>
      <c r="BP130" s="246"/>
      <c r="BQ130" s="247" t="str">
        <f>+BQ2</f>
        <v>DICIEMBRE 2023</v>
      </c>
      <c r="BR130" s="246"/>
      <c r="BS130" s="246"/>
      <c r="BU130" s="18"/>
      <c r="BV130" s="19"/>
      <c r="BW130" s="388" t="str">
        <f>+BW2</f>
        <v>ACUMULADO 2023</v>
      </c>
      <c r="BX130" s="19"/>
      <c r="BY130" s="19"/>
      <c r="CB130" s="177"/>
    </row>
    <row r="131" spans="1:80" ht="15.75" x14ac:dyDescent="0.2">
      <c r="A131" s="1" t="s">
        <v>12</v>
      </c>
      <c r="B131" s="278" t="s">
        <v>20</v>
      </c>
      <c r="C131" s="278" t="s">
        <v>22</v>
      </c>
      <c r="D131" s="278" t="s">
        <v>23</v>
      </c>
      <c r="E131" s="278" t="s">
        <v>7</v>
      </c>
      <c r="F131" s="278"/>
      <c r="G131" s="18"/>
      <c r="H131" s="20" t="s">
        <v>24</v>
      </c>
      <c r="I131" s="284" t="s">
        <v>22</v>
      </c>
      <c r="J131" s="284" t="s">
        <v>23</v>
      </c>
      <c r="K131" s="20" t="s">
        <v>7</v>
      </c>
      <c r="M131" s="40"/>
      <c r="N131" s="43" t="s">
        <v>24</v>
      </c>
      <c r="O131" s="290" t="s">
        <v>22</v>
      </c>
      <c r="P131" s="290" t="s">
        <v>23</v>
      </c>
      <c r="Q131" s="43" t="s">
        <v>7</v>
      </c>
      <c r="S131" s="69"/>
      <c r="T131" s="71" t="s">
        <v>24</v>
      </c>
      <c r="U131" s="295" t="s">
        <v>22</v>
      </c>
      <c r="V131" s="295" t="s">
        <v>23</v>
      </c>
      <c r="W131" s="71" t="s">
        <v>7</v>
      </c>
      <c r="Y131" s="95"/>
      <c r="Z131" s="97" t="s">
        <v>24</v>
      </c>
      <c r="AA131" s="303" t="s">
        <v>22</v>
      </c>
      <c r="AB131" s="303" t="s">
        <v>23</v>
      </c>
      <c r="AC131" s="97" t="s">
        <v>7</v>
      </c>
      <c r="AE131" s="121"/>
      <c r="AF131" s="123" t="s">
        <v>24</v>
      </c>
      <c r="AG131" s="309" t="s">
        <v>22</v>
      </c>
      <c r="AH131" s="309" t="s">
        <v>23</v>
      </c>
      <c r="AI131" s="123" t="s">
        <v>7</v>
      </c>
      <c r="AK131" s="149"/>
      <c r="AL131" s="151" t="s">
        <v>24</v>
      </c>
      <c r="AM131" s="233" t="s">
        <v>22</v>
      </c>
      <c r="AN131" s="233" t="s">
        <v>23</v>
      </c>
      <c r="AO131" s="151" t="s">
        <v>7</v>
      </c>
      <c r="AQ131" s="121"/>
      <c r="AR131" s="123" t="s">
        <v>24</v>
      </c>
      <c r="AS131" s="309" t="s">
        <v>22</v>
      </c>
      <c r="AT131" s="309" t="s">
        <v>23</v>
      </c>
      <c r="AU131" s="123" t="s">
        <v>7</v>
      </c>
      <c r="AW131" s="179"/>
      <c r="AX131" s="181" t="s">
        <v>24</v>
      </c>
      <c r="AY131" s="342" t="s">
        <v>22</v>
      </c>
      <c r="AZ131" s="342" t="s">
        <v>23</v>
      </c>
      <c r="BA131" s="181" t="s">
        <v>7</v>
      </c>
      <c r="BC131" s="208"/>
      <c r="BD131" s="211" t="s">
        <v>24</v>
      </c>
      <c r="BE131" s="211" t="s">
        <v>22</v>
      </c>
      <c r="BF131" s="211" t="s">
        <v>23</v>
      </c>
      <c r="BG131" s="211" t="s">
        <v>7</v>
      </c>
      <c r="BI131" s="230"/>
      <c r="BJ131" s="233" t="s">
        <v>24</v>
      </c>
      <c r="BK131" s="233" t="s">
        <v>22</v>
      </c>
      <c r="BL131" s="233" t="s">
        <v>23</v>
      </c>
      <c r="BM131" s="233" t="s">
        <v>7</v>
      </c>
      <c r="BO131" s="245"/>
      <c r="BP131" s="248" t="s">
        <v>24</v>
      </c>
      <c r="BQ131" s="248" t="s">
        <v>22</v>
      </c>
      <c r="BR131" s="248" t="s">
        <v>23</v>
      </c>
      <c r="BS131" s="248" t="s">
        <v>7</v>
      </c>
      <c r="BU131" s="21" t="s">
        <v>12</v>
      </c>
      <c r="BV131" s="20" t="s">
        <v>21</v>
      </c>
      <c r="BW131" s="20" t="s">
        <v>18</v>
      </c>
      <c r="BX131" s="20" t="s">
        <v>19</v>
      </c>
      <c r="BY131" s="20" t="s">
        <v>20</v>
      </c>
      <c r="CB131" s="177"/>
    </row>
    <row r="132" spans="1:80" ht="15.75" x14ac:dyDescent="0.2">
      <c r="A132" s="1" t="s">
        <v>11</v>
      </c>
      <c r="C132" s="229"/>
      <c r="D132" s="229"/>
      <c r="E132" s="229"/>
      <c r="F132" s="229"/>
      <c r="G132" s="21" t="s">
        <v>11</v>
      </c>
      <c r="H132" s="22"/>
      <c r="I132" s="285"/>
      <c r="J132" s="285"/>
      <c r="K132" s="22"/>
      <c r="M132" s="44" t="s">
        <v>11</v>
      </c>
      <c r="N132" s="45"/>
      <c r="O132" s="291"/>
      <c r="P132" s="291"/>
      <c r="Q132" s="45"/>
      <c r="S132" s="72" t="s">
        <v>11</v>
      </c>
      <c r="T132" s="73"/>
      <c r="U132" s="296"/>
      <c r="V132" s="296"/>
      <c r="W132" s="73"/>
      <c r="Y132" s="98" t="s">
        <v>11</v>
      </c>
      <c r="Z132" s="99"/>
      <c r="AA132" s="304"/>
      <c r="AB132" s="304"/>
      <c r="AC132" s="99"/>
      <c r="AE132" s="124" t="s">
        <v>11</v>
      </c>
      <c r="AF132" s="125"/>
      <c r="AG132" s="148"/>
      <c r="AH132" s="148"/>
      <c r="AI132" s="125"/>
      <c r="AK132" s="152" t="s">
        <v>11</v>
      </c>
      <c r="AL132" s="153"/>
      <c r="AM132" s="169"/>
      <c r="AN132" s="169"/>
      <c r="AO132" s="153"/>
      <c r="AQ132" s="124" t="s">
        <v>11</v>
      </c>
      <c r="AR132" s="125"/>
      <c r="AS132" s="148"/>
      <c r="AT132" s="148"/>
      <c r="AU132" s="125"/>
      <c r="AW132" s="182" t="s">
        <v>11</v>
      </c>
      <c r="AX132" s="183"/>
      <c r="AY132" s="199"/>
      <c r="AZ132" s="199"/>
      <c r="BA132" s="183"/>
      <c r="BC132" s="212" t="s">
        <v>11</v>
      </c>
      <c r="BD132" s="213"/>
      <c r="BE132" s="213"/>
      <c r="BF132" s="213"/>
      <c r="BG132" s="213"/>
      <c r="BI132" s="234" t="s">
        <v>11</v>
      </c>
      <c r="BJ132" s="169"/>
      <c r="BK132" s="169"/>
      <c r="BL132" s="169"/>
      <c r="BM132" s="169"/>
      <c r="BO132" s="249" t="s">
        <v>11</v>
      </c>
      <c r="BP132" s="250"/>
      <c r="BQ132" s="250"/>
      <c r="BR132" s="250"/>
      <c r="BS132" s="250"/>
      <c r="BU132" s="21" t="s">
        <v>11</v>
      </c>
      <c r="BV132" s="22"/>
      <c r="BW132" s="22"/>
      <c r="BX132" s="22"/>
      <c r="BY132" s="22"/>
      <c r="CB132" s="177"/>
    </row>
    <row r="133" spans="1:80" x14ac:dyDescent="0.2">
      <c r="A133" s="3"/>
      <c r="C133" s="229"/>
      <c r="D133" s="229"/>
      <c r="E133" s="229"/>
      <c r="F133" s="229"/>
      <c r="G133" s="23"/>
      <c r="H133" s="22"/>
      <c r="I133" s="285"/>
      <c r="J133" s="285"/>
      <c r="K133" s="22"/>
      <c r="M133" s="46"/>
      <c r="N133" s="45"/>
      <c r="O133" s="291"/>
      <c r="P133" s="291"/>
      <c r="Q133" s="45"/>
      <c r="S133" s="74"/>
      <c r="T133" s="73"/>
      <c r="U133" s="296"/>
      <c r="V133" s="296"/>
      <c r="W133" s="73"/>
      <c r="Y133" s="100"/>
      <c r="Z133" s="99"/>
      <c r="AA133" s="304"/>
      <c r="AB133" s="304"/>
      <c r="AC133" s="99"/>
      <c r="AE133" s="126"/>
      <c r="AF133" s="125"/>
      <c r="AG133" s="148"/>
      <c r="AH133" s="148"/>
      <c r="AI133" s="125"/>
      <c r="AK133" s="154"/>
      <c r="AL133" s="153"/>
      <c r="AM133" s="169"/>
      <c r="AN133" s="169"/>
      <c r="AO133" s="153"/>
      <c r="AQ133" s="126"/>
      <c r="AR133" s="125"/>
      <c r="AS133" s="148"/>
      <c r="AT133" s="148"/>
      <c r="AU133" s="125"/>
      <c r="AW133" s="184"/>
      <c r="AX133" s="183"/>
      <c r="AY133" s="199"/>
      <c r="AZ133" s="199"/>
      <c r="BA133" s="183"/>
      <c r="BC133" s="214"/>
      <c r="BD133" s="213"/>
      <c r="BE133" s="213"/>
      <c r="BF133" s="213"/>
      <c r="BG133" s="213"/>
      <c r="BI133" s="235"/>
      <c r="BJ133" s="169"/>
      <c r="BK133" s="169"/>
      <c r="BL133" s="169"/>
      <c r="BM133" s="169"/>
      <c r="BO133" s="251"/>
      <c r="BP133" s="250"/>
      <c r="BQ133" s="250"/>
      <c r="BR133" s="250"/>
      <c r="BS133" s="250"/>
      <c r="BU133" s="23"/>
      <c r="BV133" s="22"/>
      <c r="BW133" s="22"/>
      <c r="BX133" s="22"/>
      <c r="BY133" s="22"/>
      <c r="CB133" s="177"/>
    </row>
    <row r="134" spans="1:80" ht="25.5" x14ac:dyDescent="0.2">
      <c r="A134" s="9" t="s">
        <v>6</v>
      </c>
      <c r="B134" s="279">
        <f>+B7+B37+B58+B77</f>
        <v>2580900029</v>
      </c>
      <c r="C134" s="279">
        <f>+C7+C37+C58+C77</f>
        <v>0</v>
      </c>
      <c r="D134" s="279">
        <f>+D7+D37+D58+D77</f>
        <v>0</v>
      </c>
      <c r="E134" s="279">
        <f>+E7+E37+E58+E77</f>
        <v>2580900029</v>
      </c>
      <c r="F134" s="364"/>
      <c r="G134" s="35" t="s">
        <v>6</v>
      </c>
      <c r="H134" s="36">
        <f>+H7+H37+H58+H77</f>
        <v>2580900029</v>
      </c>
      <c r="I134" s="353">
        <f>+I7+I37+I58+I77</f>
        <v>0</v>
      </c>
      <c r="J134" s="353">
        <f>+J7+J37+J58+J77</f>
        <v>0</v>
      </c>
      <c r="K134" s="36">
        <f>+K7+K37+K58+K77</f>
        <v>2580900029</v>
      </c>
      <c r="M134" s="58" t="s">
        <v>6</v>
      </c>
      <c r="N134" s="59">
        <f>+N7+N37+N58+N77</f>
        <v>2580900029</v>
      </c>
      <c r="O134" s="367">
        <f>+O7+O37+O58+O77</f>
        <v>1187426520</v>
      </c>
      <c r="P134" s="367">
        <f>+P7+P37+P58+P77</f>
        <v>0</v>
      </c>
      <c r="Q134" s="59">
        <f>+Q7+Q37+Q58+Q77</f>
        <v>1393473509</v>
      </c>
      <c r="S134" s="88" t="s">
        <v>6</v>
      </c>
      <c r="T134" s="89">
        <f>+T7+T37+T58+T77</f>
        <v>1393473509</v>
      </c>
      <c r="U134" s="299">
        <f>+U7+U37+U58+U77</f>
        <v>79851450</v>
      </c>
      <c r="V134" s="299">
        <f>+V7+V37+V58+V77</f>
        <v>0</v>
      </c>
      <c r="W134" s="89">
        <f>+W7+W37+W58+W77</f>
        <v>1313622059</v>
      </c>
      <c r="Y134" s="117" t="s">
        <v>6</v>
      </c>
      <c r="Z134" s="118">
        <f>+Z7+Z37+Z58+Z77</f>
        <v>1313622059</v>
      </c>
      <c r="AA134" s="307">
        <f>+AA7+AA37+AA58+AA77</f>
        <v>284861576</v>
      </c>
      <c r="AB134" s="307">
        <f>+AB7+AB37+AB58+AB77</f>
        <v>0</v>
      </c>
      <c r="AC134" s="118">
        <f>+AC7+AC37+AC58+AC77</f>
        <v>1028760483</v>
      </c>
      <c r="AE134" s="143" t="s">
        <v>6</v>
      </c>
      <c r="AF134" s="144">
        <f>+AF7+AF37+AF58+AF77</f>
        <v>1028760483</v>
      </c>
      <c r="AG134" s="338">
        <f>+AG7+AG37+AG58+AG77</f>
        <v>0</v>
      </c>
      <c r="AH134" s="338">
        <f>+AH7+AH37+AH58+AH77</f>
        <v>0</v>
      </c>
      <c r="AI134" s="144">
        <f>+AI7+AI37+AI58+AI77</f>
        <v>1028760483</v>
      </c>
      <c r="AK134" s="173" t="s">
        <v>6</v>
      </c>
      <c r="AL134" s="174">
        <f>+AL7+AL37+AL58+AL77</f>
        <v>1028760483</v>
      </c>
      <c r="AM134" s="242">
        <f>+AM7+AM37+AM58+AM77</f>
        <v>0</v>
      </c>
      <c r="AN134" s="242">
        <f>+AN7+AN37+AN58+AN77</f>
        <v>0</v>
      </c>
      <c r="AO134" s="174">
        <f>+AO7+AO37+AO58+AO77</f>
        <v>1028760483</v>
      </c>
      <c r="AQ134" s="143" t="s">
        <v>6</v>
      </c>
      <c r="AR134" s="144">
        <f>+AR7+AR37+AR58+AR77</f>
        <v>1028760483</v>
      </c>
      <c r="AS134" s="338">
        <f>+AS7+AS37+AS58+AS77</f>
        <v>0</v>
      </c>
      <c r="AT134" s="338">
        <f>+AT7+AT37+AT58+AT77</f>
        <v>0</v>
      </c>
      <c r="AU134" s="144">
        <f>+AU7+AU37+AU58+AU77</f>
        <v>1028760483</v>
      </c>
      <c r="AW134" s="203" t="s">
        <v>6</v>
      </c>
      <c r="AX134" s="204">
        <f>+AX7+AX37+AX58+AX77</f>
        <v>1028760483</v>
      </c>
      <c r="AY134" s="343">
        <f>+AY7+AY37+AY58+AY77</f>
        <v>0</v>
      </c>
      <c r="AZ134" s="343">
        <f>+AZ7+AZ37+AZ58+AZ77</f>
        <v>0</v>
      </c>
      <c r="BA134" s="204">
        <f>+BA7+BA37+BA58+BA77</f>
        <v>1028760483</v>
      </c>
      <c r="BC134" s="226" t="s">
        <v>6</v>
      </c>
      <c r="BD134" s="227">
        <f>+BD7+BD37+BD58+BD77</f>
        <v>1028760483</v>
      </c>
      <c r="BE134" s="227">
        <f>+BE7+BE37+BE58+BE77</f>
        <v>0</v>
      </c>
      <c r="BF134" s="227">
        <f>+BF7+BF37+BF58+BF77</f>
        <v>0</v>
      </c>
      <c r="BG134" s="227">
        <f>+BG7+BG37+BG58+BG77</f>
        <v>1028760483</v>
      </c>
      <c r="BI134" s="241" t="s">
        <v>6</v>
      </c>
      <c r="BJ134" s="242">
        <f>+BJ7+BJ37+BJ58+BJ77</f>
        <v>1028760483</v>
      </c>
      <c r="BK134" s="242">
        <f>+BK7+BK37+BK58+BK77</f>
        <v>0</v>
      </c>
      <c r="BL134" s="242">
        <f>+BL7+BL37+BL58+BL77</f>
        <v>0</v>
      </c>
      <c r="BM134" s="242">
        <f>+BM7+BM37+BM58+BM77</f>
        <v>1028760483</v>
      </c>
      <c r="BO134" s="263" t="s">
        <v>6</v>
      </c>
      <c r="BP134" s="264">
        <f>+BP7+BP37+BP58+BP77</f>
        <v>1028760483</v>
      </c>
      <c r="BQ134" s="264">
        <f>+BQ7+BQ37+BQ58+BQ77</f>
        <v>0</v>
      </c>
      <c r="BR134" s="264">
        <f>+BR7+BR37+BR58+BR77</f>
        <v>0</v>
      </c>
      <c r="BS134" s="264">
        <f>+BS7+BS37+BS58+BS77</f>
        <v>1028760483</v>
      </c>
      <c r="BU134" s="35" t="s">
        <v>6</v>
      </c>
      <c r="BV134" s="36">
        <f>+BV7+BV37+BV58+BV77</f>
        <v>2580900029</v>
      </c>
      <c r="BW134" s="36">
        <f>+BW7+BW37+BW58+BW77</f>
        <v>1552139546</v>
      </c>
      <c r="BX134" s="36">
        <f>+BX7+BX37+BX58+BX77</f>
        <v>0</v>
      </c>
      <c r="BY134" s="36">
        <f>+BY7+BY37+BY58+BY77</f>
        <v>1028760483</v>
      </c>
      <c r="CA134" s="177"/>
      <c r="CB134" s="177"/>
    </row>
    <row r="135" spans="1:80" x14ac:dyDescent="0.2">
      <c r="A135" s="4"/>
      <c r="B135" s="280"/>
      <c r="C135" s="280"/>
      <c r="D135" s="280"/>
      <c r="E135" s="280"/>
      <c r="F135" s="280"/>
      <c r="G135" s="37"/>
      <c r="H135" s="38"/>
      <c r="I135" s="354"/>
      <c r="J135" s="354"/>
      <c r="K135" s="38"/>
      <c r="M135" s="60"/>
      <c r="N135" s="61"/>
      <c r="O135" s="368"/>
      <c r="P135" s="368"/>
      <c r="Q135" s="61"/>
      <c r="S135" s="90"/>
      <c r="T135" s="91"/>
      <c r="U135" s="300"/>
      <c r="V135" s="300"/>
      <c r="W135" s="91"/>
      <c r="Y135" s="119"/>
      <c r="Z135" s="120"/>
      <c r="AA135" s="308"/>
      <c r="AB135" s="308"/>
      <c r="AC135" s="120"/>
      <c r="AE135" s="145"/>
      <c r="AF135" s="146"/>
      <c r="AG135" s="339"/>
      <c r="AH135" s="339"/>
      <c r="AI135" s="146"/>
      <c r="AK135" s="175"/>
      <c r="AL135" s="176"/>
      <c r="AM135" s="243"/>
      <c r="AN135" s="243"/>
      <c r="AO135" s="176"/>
      <c r="AQ135" s="145"/>
      <c r="AR135" s="146"/>
      <c r="AS135" s="339"/>
      <c r="AT135" s="339"/>
      <c r="AU135" s="146"/>
      <c r="AW135" s="205"/>
      <c r="AX135" s="206"/>
      <c r="AY135" s="344"/>
      <c r="AZ135" s="344"/>
      <c r="BA135" s="206"/>
      <c r="BC135" s="225"/>
      <c r="BD135" s="228"/>
      <c r="BE135" s="228"/>
      <c r="BF135" s="228"/>
      <c r="BG135" s="228"/>
      <c r="BI135" s="240"/>
      <c r="BJ135" s="243"/>
      <c r="BK135" s="243"/>
      <c r="BL135" s="243"/>
      <c r="BM135" s="243"/>
      <c r="BO135" s="262"/>
      <c r="BP135" s="265"/>
      <c r="BQ135" s="265"/>
      <c r="BR135" s="265"/>
      <c r="BS135" s="265"/>
      <c r="BU135" s="37"/>
      <c r="BV135" s="38"/>
      <c r="BW135" s="38"/>
      <c r="BX135" s="38"/>
      <c r="BY135" s="38"/>
      <c r="CA135" s="177"/>
      <c r="CB135" s="177"/>
    </row>
    <row r="136" spans="1:80" x14ac:dyDescent="0.2">
      <c r="A136" s="9" t="s">
        <v>4</v>
      </c>
      <c r="B136" s="279">
        <f>+B12+B42+B62+B82+B100</f>
        <v>15948621782</v>
      </c>
      <c r="C136" s="279">
        <f>+C12+C42+C62+C82+C100</f>
        <v>428652910</v>
      </c>
      <c r="D136" s="279">
        <f>+D12+D42+D62+D82+D100</f>
        <v>0</v>
      </c>
      <c r="E136" s="279">
        <f>+E12+E42+E62+E82+E100</f>
        <v>15519968872</v>
      </c>
      <c r="F136" s="364"/>
      <c r="G136" s="35" t="s">
        <v>4</v>
      </c>
      <c r="H136" s="36">
        <f>+H12+H42+H62+H82+H100</f>
        <v>15519968872</v>
      </c>
      <c r="I136" s="353">
        <f>+I12+I42+I62+I82+I100</f>
        <v>2433780603</v>
      </c>
      <c r="J136" s="353">
        <f>+J12+J42+J62+J82+J100</f>
        <v>8030682</v>
      </c>
      <c r="K136" s="36">
        <f>+K12+K42+K62+K82+K100</f>
        <v>13078157587</v>
      </c>
      <c r="M136" s="58" t="s">
        <v>4</v>
      </c>
      <c r="N136" s="59">
        <f>+N12+N42+N62+N82+N100</f>
        <v>13078157587</v>
      </c>
      <c r="O136" s="367">
        <f>+O12+O42+O62+O82+O100</f>
        <v>5064776109</v>
      </c>
      <c r="P136" s="367">
        <f>+P12+P42+P62+P82+P100</f>
        <v>2223607</v>
      </c>
      <c r="Q136" s="59">
        <f>+Q12+Q42+Q62+Q82+Q100</f>
        <v>8011157871</v>
      </c>
      <c r="S136" s="88" t="s">
        <v>4</v>
      </c>
      <c r="T136" s="89">
        <f>+T12+T42+T62+T82+T100</f>
        <v>8011157871</v>
      </c>
      <c r="U136" s="299">
        <f>+U12+U42+U62+U82+U100</f>
        <v>582096869</v>
      </c>
      <c r="V136" s="299">
        <f>+V12+V42+V62+V82+V100</f>
        <v>4318885</v>
      </c>
      <c r="W136" s="89">
        <f>+W12+W42+W62+W82+W100</f>
        <v>7424742117</v>
      </c>
      <c r="Y136" s="117" t="s">
        <v>4</v>
      </c>
      <c r="Z136" s="118">
        <f>+Z12+Z42+Z62+Z82+Z100</f>
        <v>7424742117</v>
      </c>
      <c r="AA136" s="307">
        <f>+AA12+AA42+AA62+AA82+AA100</f>
        <v>794809397</v>
      </c>
      <c r="AB136" s="307">
        <f>+AB12+AB42+AB62+AB82+AB100</f>
        <v>1050</v>
      </c>
      <c r="AC136" s="118">
        <f>+AC12+AC42+AC62+AC82+AC100</f>
        <v>6629931670</v>
      </c>
      <c r="AE136" s="143" t="s">
        <v>4</v>
      </c>
      <c r="AF136" s="144">
        <f>+AF12+AF42+AF62+AF82+AF100</f>
        <v>6629931670</v>
      </c>
      <c r="AG136" s="338">
        <f>+AG12+AG42+AG62+AG82+AG100</f>
        <v>179927898</v>
      </c>
      <c r="AH136" s="338">
        <f>+AH12+AH42+AH62+AH82+AH100</f>
        <v>151548314</v>
      </c>
      <c r="AI136" s="144">
        <f>+AI12+AI42+AI62+AI82+AI100</f>
        <v>6298455458</v>
      </c>
      <c r="AK136" s="173" t="s">
        <v>4</v>
      </c>
      <c r="AL136" s="174">
        <f>+AL12+AL42+AL62+AL82+AL100</f>
        <v>15820422521</v>
      </c>
      <c r="AM136" s="242">
        <f>+AM12+AM42+AM62+AM82+AM100</f>
        <v>0</v>
      </c>
      <c r="AN136" s="242">
        <f>+AN12+AN42+AN62+AN82+AN100</f>
        <v>0</v>
      </c>
      <c r="AO136" s="174">
        <f>+AO12+AO42+AO62+AO82+AO100</f>
        <v>15820422521</v>
      </c>
      <c r="AQ136" s="143" t="s">
        <v>4</v>
      </c>
      <c r="AR136" s="144">
        <f>+AR12+AR42+AR62+AR82+AR100</f>
        <v>15820422521</v>
      </c>
      <c r="AS136" s="338">
        <f>+AS12+AS42+AS62+AS82+AS100</f>
        <v>0</v>
      </c>
      <c r="AT136" s="338">
        <f>+AT12+AT42+AT62+AT82+AT100</f>
        <v>0</v>
      </c>
      <c r="AU136" s="144">
        <f>+AU12+AU42+AU62+AU82+AU100</f>
        <v>15820422521</v>
      </c>
      <c r="AW136" s="203" t="s">
        <v>4</v>
      </c>
      <c r="AX136" s="204">
        <f>+AX12+AX42+AX62+AX82+AX100</f>
        <v>6298455458</v>
      </c>
      <c r="AY136" s="343">
        <f>+AY12+AY42+AY62+AY82+AY100</f>
        <v>0</v>
      </c>
      <c r="AZ136" s="343">
        <f>+AZ12+AZ42+AZ62+AZ82+AZ100</f>
        <v>0</v>
      </c>
      <c r="BA136" s="204">
        <f>+BA12+BA42+BA62+BA82+BA100</f>
        <v>6298455458</v>
      </c>
      <c r="BC136" s="226" t="s">
        <v>4</v>
      </c>
      <c r="BD136" s="227">
        <f>+BD12+BD42+BD62+BD82+BD100</f>
        <v>6298455458</v>
      </c>
      <c r="BE136" s="227">
        <f>+BE12+BE42+BE62+BE82+BE100</f>
        <v>0</v>
      </c>
      <c r="BF136" s="227">
        <f>+BF12+BF42+BF62+BF82+BF100</f>
        <v>0</v>
      </c>
      <c r="BG136" s="227">
        <f>+BG12+BG42+BG62+BG82+BG100</f>
        <v>6298455458</v>
      </c>
      <c r="BI136" s="241" t="s">
        <v>4</v>
      </c>
      <c r="BJ136" s="242">
        <f>+BJ12+BJ42+BJ62+BJ82+BJ100</f>
        <v>6298455458</v>
      </c>
      <c r="BK136" s="242">
        <f>+BK12+BK42+BK62+BK82+BK100</f>
        <v>0</v>
      </c>
      <c r="BL136" s="242">
        <f>+BL12+BL42+BL62+BL82+BL100</f>
        <v>0</v>
      </c>
      <c r="BM136" s="242">
        <f>+BM12+BM42+BM62+BM82+BM100</f>
        <v>6298455458</v>
      </c>
      <c r="BO136" s="263" t="s">
        <v>4</v>
      </c>
      <c r="BP136" s="264">
        <f>+BP12+BP42+BP62+BP82+BP100</f>
        <v>6298455458</v>
      </c>
      <c r="BQ136" s="264">
        <f>+BQ12+BQ42+BQ62+BQ82+BQ100</f>
        <v>0</v>
      </c>
      <c r="BR136" s="264">
        <f>+BR12+BR42+BR62+BR82+BR100</f>
        <v>0</v>
      </c>
      <c r="BS136" s="264">
        <f>+BS12+BS42+BS62+BS82+BS100</f>
        <v>6298455458</v>
      </c>
      <c r="BU136" s="35" t="s">
        <v>4</v>
      </c>
      <c r="BV136" s="36">
        <f>+BV12+BV42+BV62+BV82+BV100</f>
        <v>15948621782</v>
      </c>
      <c r="BW136" s="36">
        <f>+BW12+BW42+BW62+BW82+BW100</f>
        <v>9484043786</v>
      </c>
      <c r="BX136" s="36">
        <f>+BX12+BX42+BX62+BX82+BX100</f>
        <v>166122538</v>
      </c>
      <c r="BY136" s="36">
        <f>+BY12+BY42+BY62+BY82+BY100</f>
        <v>6298455458</v>
      </c>
      <c r="CA136" s="177"/>
      <c r="CB136" s="177"/>
    </row>
    <row r="137" spans="1:80" x14ac:dyDescent="0.2">
      <c r="A137" s="3"/>
      <c r="B137" s="273"/>
      <c r="C137" s="273"/>
      <c r="D137" s="273"/>
      <c r="E137" s="273"/>
      <c r="F137" s="273"/>
      <c r="G137" s="23"/>
      <c r="H137" s="32"/>
      <c r="I137" s="352"/>
      <c r="J137" s="352"/>
      <c r="K137" s="32"/>
      <c r="M137" s="46"/>
      <c r="N137" s="55"/>
      <c r="O137" s="369"/>
      <c r="P137" s="369"/>
      <c r="Q137" s="55"/>
      <c r="S137" s="74"/>
      <c r="T137" s="85"/>
      <c r="U137" s="298"/>
      <c r="V137" s="298"/>
      <c r="W137" s="85"/>
      <c r="Y137" s="100"/>
      <c r="Z137" s="114"/>
      <c r="AA137" s="306"/>
      <c r="AB137" s="306"/>
      <c r="AC137" s="114"/>
      <c r="AE137" s="126"/>
      <c r="AF137" s="140"/>
      <c r="AG137" s="310"/>
      <c r="AH137" s="310"/>
      <c r="AI137" s="140"/>
      <c r="AK137" s="154"/>
      <c r="AL137" s="170"/>
      <c r="AM137" s="239"/>
      <c r="AN137" s="239"/>
      <c r="AO137" s="170"/>
      <c r="AQ137" s="126"/>
      <c r="AR137" s="140"/>
      <c r="AS137" s="310"/>
      <c r="AT137" s="310"/>
      <c r="AU137" s="140"/>
      <c r="AW137" s="184"/>
      <c r="AX137" s="200"/>
      <c r="AY137" s="207"/>
      <c r="AZ137" s="207"/>
      <c r="BA137" s="200"/>
      <c r="BC137" s="214"/>
      <c r="BD137" s="224"/>
      <c r="BE137" s="224"/>
      <c r="BF137" s="224"/>
      <c r="BG137" s="224"/>
      <c r="BI137" s="235"/>
      <c r="BJ137" s="239"/>
      <c r="BK137" s="239"/>
      <c r="BL137" s="239"/>
      <c r="BM137" s="239"/>
      <c r="BO137" s="251"/>
      <c r="BP137" s="261"/>
      <c r="BQ137" s="261"/>
      <c r="BR137" s="261"/>
      <c r="BS137" s="261"/>
      <c r="BU137" s="23"/>
      <c r="BV137" s="32"/>
      <c r="BW137" s="32"/>
      <c r="BX137" s="32"/>
      <c r="BY137" s="32"/>
      <c r="CA137" s="177"/>
      <c r="CB137" s="177"/>
    </row>
    <row r="138" spans="1:80" x14ac:dyDescent="0.2">
      <c r="A138" s="9" t="s">
        <v>5</v>
      </c>
      <c r="B138" s="279">
        <f>+B19+B47+B67+B87+B104+B111+B117+B123</f>
        <v>31049914242</v>
      </c>
      <c r="C138" s="279">
        <f>+C19+C47+C67+C87+C104+C111+C117+C123</f>
        <v>47020646</v>
      </c>
      <c r="D138" s="279">
        <f>+D19+D47+D67+D87+D104+D111+D117+D123</f>
        <v>0</v>
      </c>
      <c r="E138" s="279">
        <f>+E19+E47+E67+E87+E104+E111+E117+E123</f>
        <v>31002893596</v>
      </c>
      <c r="F138" s="364"/>
      <c r="G138" s="35" t="s">
        <v>5</v>
      </c>
      <c r="H138" s="36">
        <f>+H19+H47+H67+H87+H104+H111+H117+H123</f>
        <v>31002893596</v>
      </c>
      <c r="I138" s="353">
        <f>+I19+I47+I67+I87+I104+I111+I117+I123</f>
        <v>874544719</v>
      </c>
      <c r="J138" s="353">
        <f>+J19+J47+J67+J87+J104+J111+J117+J123</f>
        <v>96620</v>
      </c>
      <c r="K138" s="36">
        <f>+K19+K47+K67+K87+K104+K111+K117+K123</f>
        <v>30128252257</v>
      </c>
      <c r="M138" s="58" t="s">
        <v>5</v>
      </c>
      <c r="N138" s="59">
        <f>+N19+N47+N67+N87+N104+N111+N117+N123</f>
        <v>30128252257</v>
      </c>
      <c r="O138" s="367">
        <f>+O19+O47+O67+O87+O104+O111+O117+O123</f>
        <v>3077906253</v>
      </c>
      <c r="P138" s="367">
        <f>+P19+P47+P67+P87+P104+P111+P117+P123</f>
        <v>0</v>
      </c>
      <c r="Q138" s="59">
        <f>+Q19+Q47+Q67+Q87+Q104+Q111+Q117+Q123</f>
        <v>27050346004</v>
      </c>
      <c r="S138" s="88" t="s">
        <v>5</v>
      </c>
      <c r="T138" s="89">
        <f>+T19+T47+T67+T87+T104+T111+T117+T123</f>
        <v>27050346004</v>
      </c>
      <c r="U138" s="299">
        <f>+U19+U47+U67+U87+U104+U111+U117+U123</f>
        <v>622204991</v>
      </c>
      <c r="V138" s="299">
        <f>+V19+V47+V67+V87+V104+V111+V117+V123</f>
        <v>37287615</v>
      </c>
      <c r="W138" s="89">
        <f>+W19+W47+W67+W87+W104+W111+W117+W123</f>
        <v>26390853398</v>
      </c>
      <c r="Y138" s="117" t="s">
        <v>5</v>
      </c>
      <c r="Z138" s="118">
        <f>+Z19+Z47+Z67+Z87+Z104+Z111+Z117+Z123</f>
        <v>26390853398</v>
      </c>
      <c r="AA138" s="307">
        <f>+AA19+AA47+AA67+AA87+AA104+AA111+AA117+AA123</f>
        <v>1404899172</v>
      </c>
      <c r="AB138" s="307">
        <f>+AB19+AB47+AB67+AB87+AB104+AB111+AB117+AB123</f>
        <v>129010707</v>
      </c>
      <c r="AC138" s="118">
        <f>+AC19+AC47+AC67+AC87+AC104+AC111+AC117+AC123</f>
        <v>24856943519</v>
      </c>
      <c r="AE138" s="143" t="s">
        <v>5</v>
      </c>
      <c r="AF138" s="144">
        <f>+AF19+AF47+AF67+AF87+AF104+AF111+AF117+AF123</f>
        <v>43047376070</v>
      </c>
      <c r="AG138" s="338">
        <f>+AG19+AG47+AG67+AG87+AG104+AG111+AG117+AG123</f>
        <v>0</v>
      </c>
      <c r="AH138" s="338">
        <f>+AH19+AH47+AH67+AH87+AH104+AH111+AH117+AH123</f>
        <v>0</v>
      </c>
      <c r="AI138" s="144">
        <f>+AI19+AI47+AI67+AI87+AI104+AI111+AI117+AI123</f>
        <v>43047376070</v>
      </c>
      <c r="AK138" s="173" t="s">
        <v>5</v>
      </c>
      <c r="AL138" s="174">
        <f>+AL19+AL47+AL67+AL87+AL104+AL111+AL117+AL123</f>
        <v>43047376070</v>
      </c>
      <c r="AM138" s="242">
        <f>+AM19+AM47+AM67+AM87+AM104+AM111+AM117+AM123</f>
        <v>0</v>
      </c>
      <c r="AN138" s="242">
        <f>+AN19+AN47+AN67+AN87+AN104+AN111+AN117+AN123</f>
        <v>0</v>
      </c>
      <c r="AO138" s="174">
        <f>+AO19+AO47+AO67+AO87+AO104+AO111+AO117+AO123</f>
        <v>43047376070</v>
      </c>
      <c r="AQ138" s="143" t="s">
        <v>5</v>
      </c>
      <c r="AR138" s="144">
        <f>+AR19+AR47+AR67+AR87+AR104+AR111+AR117+AR123</f>
        <v>24160004059</v>
      </c>
      <c r="AS138" s="338">
        <f>+AS19+AS47+AS67+AS87+AS104+AS111+AS117+AS123</f>
        <v>0</v>
      </c>
      <c r="AT138" s="338">
        <f>+AT19+AT47+AT67+AT87+AT104+AT111+AT117+AT123</f>
        <v>0</v>
      </c>
      <c r="AU138" s="144">
        <f>+AU19+AU47+AU67+AU87+AU104+AU111+AU117+AU123</f>
        <v>24160004059</v>
      </c>
      <c r="AW138" s="203" t="s">
        <v>5</v>
      </c>
      <c r="AX138" s="204">
        <f>+AX19+AX47+AX67+AX87+AX104+AX111+AX117+AX123</f>
        <v>24160004059</v>
      </c>
      <c r="AY138" s="343">
        <f>+AY19+AY47+AY67+AY87+AY104+AY111+AY117+AY123</f>
        <v>0</v>
      </c>
      <c r="AZ138" s="343">
        <f>+AZ19+AZ47+AZ67+AZ87+AZ104+AZ111+AZ117+AZ123</f>
        <v>0</v>
      </c>
      <c r="BA138" s="204">
        <f>+BA19+BA47+BA67+BA87+BA104+BA111+BA117+BA123</f>
        <v>24160004059</v>
      </c>
      <c r="BC138" s="226" t="s">
        <v>5</v>
      </c>
      <c r="BD138" s="227">
        <f>+BD19+BD47+BD67+BD87+BD104+BD111+BD117+BD123</f>
        <v>24160004059</v>
      </c>
      <c r="BE138" s="227">
        <f>+BE19+BE47+BE67+BE87+BE104+BE111+BE117+BE123</f>
        <v>0</v>
      </c>
      <c r="BF138" s="227">
        <f>+BF19+BF47+BF67+BF87+BF104+BF111+BF117+BF123</f>
        <v>0</v>
      </c>
      <c r="BG138" s="227">
        <f>+BG19+BG47+BG67+BG87+BG104+BG111+BG117+BG123</f>
        <v>24160004059</v>
      </c>
      <c r="BI138" s="241" t="s">
        <v>5</v>
      </c>
      <c r="BJ138" s="242">
        <f>+BJ19+BJ47+BJ67+BJ87+BJ104+BJ111+BJ117+BJ123</f>
        <v>24049641176</v>
      </c>
      <c r="BK138" s="242">
        <f>+BK19+BK47+BK67+BK87+BK104+BK111+BK117+BK123</f>
        <v>0</v>
      </c>
      <c r="BL138" s="242">
        <f>+BL19+BL47+BL67+BL87+BL104+BL111+BL117+BL123</f>
        <v>0</v>
      </c>
      <c r="BM138" s="242">
        <f>+BM19+BM47+BM67+BM87+BM104+BM111+BM117+BM123</f>
        <v>24049641176</v>
      </c>
      <c r="BO138" s="263" t="s">
        <v>5</v>
      </c>
      <c r="BP138" s="264">
        <f>+BP19+BP47+BP67+BP87+BP104+BP111+BP117+BP123</f>
        <v>24049641176</v>
      </c>
      <c r="BQ138" s="264">
        <f>+BQ19+BQ47+BQ67+BQ87+BQ104+BQ111+BQ117+BQ123</f>
        <v>0</v>
      </c>
      <c r="BR138" s="264">
        <f>+BR19+BR47+BR67+BR87+BR104+BR111+BR117+BR123</f>
        <v>0</v>
      </c>
      <c r="BS138" s="264">
        <f>+BS19+BS47+BS67+BS87+BS104+BS111+BS117+BS123</f>
        <v>24049641176</v>
      </c>
      <c r="BU138" s="35" t="s">
        <v>5</v>
      </c>
      <c r="BV138" s="36">
        <f>+BV19+BV47+BV67+BV87+BV104+BV111+BV117+BV123</f>
        <v>31049914242</v>
      </c>
      <c r="BW138" s="36">
        <f>+BW19+BW47+BW67+BW87+BW104+BW111+BW117+BW123</f>
        <v>6665946685</v>
      </c>
      <c r="BX138" s="36">
        <f>+BX19+BX47+BX67+BX87+BX104+BX111+BX117+BX123</f>
        <v>223963498</v>
      </c>
      <c r="BY138" s="36">
        <f>+BY19+BY47+BY67+BY87+BY104+BY111+BY117+BY123</f>
        <v>24160004059</v>
      </c>
      <c r="CA138" s="177"/>
      <c r="CB138" s="177"/>
    </row>
    <row r="139" spans="1:80" x14ac:dyDescent="0.2">
      <c r="C139" s="229"/>
      <c r="D139" s="229"/>
      <c r="E139" s="229"/>
      <c r="F139" s="229"/>
      <c r="G139" s="18"/>
      <c r="H139" s="22"/>
      <c r="I139" s="285"/>
      <c r="J139" s="285"/>
      <c r="K139" s="22"/>
      <c r="M139" s="40"/>
      <c r="N139" s="45"/>
      <c r="O139" s="291"/>
      <c r="P139" s="291"/>
      <c r="Q139" s="45"/>
      <c r="S139" s="69"/>
      <c r="T139" s="73"/>
      <c r="U139" s="296"/>
      <c r="V139" s="296"/>
      <c r="W139" s="73"/>
      <c r="Y139" s="95"/>
      <c r="Z139" s="99"/>
      <c r="AA139" s="304"/>
      <c r="AB139" s="304"/>
      <c r="AC139" s="99"/>
      <c r="AE139" s="121"/>
      <c r="AF139" s="125"/>
      <c r="AG139" s="148"/>
      <c r="AH139" s="148"/>
      <c r="AI139" s="125"/>
      <c r="AK139" s="149"/>
      <c r="AL139" s="153"/>
      <c r="AM139" s="169"/>
      <c r="AN139" s="169"/>
      <c r="AO139" s="153"/>
      <c r="AQ139" s="121"/>
      <c r="AR139" s="125"/>
      <c r="AS139" s="148"/>
      <c r="AT139" s="148"/>
      <c r="AU139" s="125"/>
      <c r="AW139" s="179"/>
      <c r="AX139" s="183"/>
      <c r="AY139" s="199"/>
      <c r="AZ139" s="199"/>
      <c r="BA139" s="183"/>
      <c r="BC139" s="208"/>
      <c r="BD139" s="213"/>
      <c r="BE139" s="213"/>
      <c r="BF139" s="213"/>
      <c r="BG139" s="213"/>
      <c r="BI139" s="230"/>
      <c r="BJ139" s="169"/>
      <c r="BK139" s="169"/>
      <c r="BL139" s="169"/>
      <c r="BM139" s="169"/>
      <c r="BO139" s="245"/>
      <c r="BP139" s="250"/>
      <c r="BQ139" s="250"/>
      <c r="BR139" s="250"/>
      <c r="BS139" s="250"/>
      <c r="BU139" s="18"/>
      <c r="BV139" s="22"/>
      <c r="BW139" s="22"/>
      <c r="BX139" s="22"/>
      <c r="BY139" s="22"/>
      <c r="CA139" s="177"/>
      <c r="CB139" s="177"/>
    </row>
    <row r="140" spans="1:80" x14ac:dyDescent="0.2">
      <c r="A140" s="14" t="s">
        <v>13</v>
      </c>
      <c r="B140" s="268">
        <f>+B134+B136+B138</f>
        <v>49579436053</v>
      </c>
      <c r="C140" s="268">
        <f t="shared" ref="C140:E140" si="462">+C134+C136+C138</f>
        <v>475673556</v>
      </c>
      <c r="D140" s="268">
        <f t="shared" si="462"/>
        <v>0</v>
      </c>
      <c r="E140" s="268">
        <f t="shared" si="462"/>
        <v>49103762497</v>
      </c>
      <c r="F140" s="362"/>
      <c r="G140" s="24" t="s">
        <v>13</v>
      </c>
      <c r="H140" s="25">
        <f>+H134+H136+H138</f>
        <v>49103762497</v>
      </c>
      <c r="I140" s="281">
        <f t="shared" ref="I140:K140" si="463">+I134+I136+I138</f>
        <v>3308325322</v>
      </c>
      <c r="J140" s="281">
        <f t="shared" si="463"/>
        <v>8127302</v>
      </c>
      <c r="K140" s="25">
        <f t="shared" si="463"/>
        <v>45787309873</v>
      </c>
      <c r="M140" s="47" t="s">
        <v>13</v>
      </c>
      <c r="N140" s="48">
        <f>+N134+N136+N138</f>
        <v>45787309873</v>
      </c>
      <c r="O140" s="287">
        <f t="shared" ref="O140:Q140" si="464">+O134+O136+O138</f>
        <v>9330108882</v>
      </c>
      <c r="P140" s="287">
        <f t="shared" si="464"/>
        <v>2223607</v>
      </c>
      <c r="Q140" s="48">
        <f t="shared" si="464"/>
        <v>36454977384</v>
      </c>
      <c r="S140" s="75" t="s">
        <v>13</v>
      </c>
      <c r="T140" s="76">
        <f>+T134+T136+T138</f>
        <v>36454977384</v>
      </c>
      <c r="U140" s="93">
        <f t="shared" ref="U140:W140" si="465">+U134+U136+U138</f>
        <v>1284153310</v>
      </c>
      <c r="V140" s="93">
        <f t="shared" si="465"/>
        <v>41606500</v>
      </c>
      <c r="W140" s="76">
        <f t="shared" si="465"/>
        <v>35129217574</v>
      </c>
      <c r="Y140" s="101" t="s">
        <v>13</v>
      </c>
      <c r="Z140" s="102">
        <f>+Z134+Z136+Z138</f>
        <v>35129217574</v>
      </c>
      <c r="AA140" s="111">
        <f t="shared" ref="AA140:AC140" si="466">+AA134+AA136+AA138</f>
        <v>2484570145</v>
      </c>
      <c r="AB140" s="111">
        <f t="shared" si="466"/>
        <v>129011757</v>
      </c>
      <c r="AC140" s="102">
        <f t="shared" si="466"/>
        <v>32515635672</v>
      </c>
      <c r="AE140" s="127" t="s">
        <v>13</v>
      </c>
      <c r="AF140" s="128">
        <f>+AF134+AF136+AF138</f>
        <v>50706068223</v>
      </c>
      <c r="AG140" s="137">
        <f t="shared" ref="AG140:AI140" si="467">+AG134+AG136+AG138</f>
        <v>179927898</v>
      </c>
      <c r="AH140" s="137">
        <f t="shared" si="467"/>
        <v>151548314</v>
      </c>
      <c r="AI140" s="128">
        <f t="shared" si="467"/>
        <v>50374592011</v>
      </c>
      <c r="AK140" s="155" t="s">
        <v>13</v>
      </c>
      <c r="AL140" s="156">
        <f>+AL134+AL136+AL138</f>
        <v>59896559074</v>
      </c>
      <c r="AM140" s="165">
        <f t="shared" ref="AM140:AO140" si="468">+AM134+AM136+AM138</f>
        <v>0</v>
      </c>
      <c r="AN140" s="165">
        <f t="shared" si="468"/>
        <v>0</v>
      </c>
      <c r="AO140" s="156">
        <f t="shared" si="468"/>
        <v>59896559074</v>
      </c>
      <c r="AQ140" s="127" t="s">
        <v>13</v>
      </c>
      <c r="AR140" s="128">
        <f>+AR134+AR136+AR138</f>
        <v>41009187063</v>
      </c>
      <c r="AS140" s="137">
        <f t="shared" ref="AS140:AU140" si="469">+AS134+AS136+AS138</f>
        <v>0</v>
      </c>
      <c r="AT140" s="137">
        <f t="shared" si="469"/>
        <v>0</v>
      </c>
      <c r="AU140" s="128">
        <f t="shared" si="469"/>
        <v>41009187063</v>
      </c>
      <c r="AW140" s="185" t="s">
        <v>13</v>
      </c>
      <c r="AX140" s="186">
        <f>+AX134+AX136+AX138</f>
        <v>31487220000</v>
      </c>
      <c r="AY140" s="195">
        <f t="shared" ref="AY140:BA140" si="470">+AY134+AY136+AY138</f>
        <v>0</v>
      </c>
      <c r="AZ140" s="195">
        <f t="shared" si="470"/>
        <v>0</v>
      </c>
      <c r="BA140" s="186">
        <f t="shared" si="470"/>
        <v>31487220000</v>
      </c>
      <c r="BC140" s="215" t="s">
        <v>13</v>
      </c>
      <c r="BD140" s="216">
        <f>+BD134+BD136+BD138</f>
        <v>31487220000</v>
      </c>
      <c r="BE140" s="216">
        <f t="shared" ref="BE140:BG140" si="471">+BE134+BE136+BE138</f>
        <v>0</v>
      </c>
      <c r="BF140" s="216">
        <f t="shared" si="471"/>
        <v>0</v>
      </c>
      <c r="BG140" s="216">
        <f t="shared" si="471"/>
        <v>31487220000</v>
      </c>
      <c r="BI140" s="236" t="s">
        <v>13</v>
      </c>
      <c r="BJ140" s="165">
        <f>+BJ134+BJ136+BJ138</f>
        <v>31376857117</v>
      </c>
      <c r="BK140" s="165">
        <f t="shared" ref="BK140:BM140" si="472">+BK134+BK136+BK138</f>
        <v>0</v>
      </c>
      <c r="BL140" s="165">
        <f t="shared" si="472"/>
        <v>0</v>
      </c>
      <c r="BM140" s="165">
        <f t="shared" si="472"/>
        <v>31376857117</v>
      </c>
      <c r="BO140" s="252" t="s">
        <v>13</v>
      </c>
      <c r="BP140" s="253">
        <f>+BP134+BP136+BP138</f>
        <v>31376857117</v>
      </c>
      <c r="BQ140" s="253">
        <f t="shared" ref="BQ140:BS140" si="473">+BQ134+BQ136+BQ138</f>
        <v>0</v>
      </c>
      <c r="BR140" s="253">
        <f t="shared" si="473"/>
        <v>0</v>
      </c>
      <c r="BS140" s="253">
        <f t="shared" si="473"/>
        <v>31376857117</v>
      </c>
      <c r="BU140" s="24" t="s">
        <v>13</v>
      </c>
      <c r="BV140" s="25">
        <f>+BV134+BV136+BV138</f>
        <v>49579436053</v>
      </c>
      <c r="BW140" s="25">
        <f t="shared" ref="BW140:BY140" si="474">+BW134+BW136+BW138</f>
        <v>17702130017</v>
      </c>
      <c r="BX140" s="25">
        <f t="shared" si="474"/>
        <v>390086036</v>
      </c>
      <c r="BY140" s="25">
        <f t="shared" si="474"/>
        <v>31487220000</v>
      </c>
      <c r="CA140" s="177"/>
      <c r="CB140" s="177"/>
    </row>
    <row r="141" spans="1:80" x14ac:dyDescent="0.2">
      <c r="C141" s="229"/>
      <c r="D141" s="229"/>
      <c r="E141" s="229"/>
      <c r="F141" s="229"/>
      <c r="O141" s="229"/>
      <c r="P141" s="229"/>
      <c r="CB141" s="177"/>
    </row>
    <row r="142" spans="1:80" x14ac:dyDescent="0.2">
      <c r="C142" s="229"/>
      <c r="D142" s="229"/>
      <c r="E142" s="229"/>
      <c r="F142" s="229"/>
      <c r="O142" s="229"/>
      <c r="P142" s="229"/>
      <c r="BZ142" s="177"/>
      <c r="CB142" s="177"/>
    </row>
    <row r="143" spans="1:80" ht="15.75" x14ac:dyDescent="0.25">
      <c r="C143" s="229"/>
      <c r="D143" s="229"/>
      <c r="E143" s="229"/>
      <c r="F143" s="229"/>
      <c r="O143" s="229"/>
      <c r="P143" s="229"/>
      <c r="BU143" s="311"/>
      <c r="BV143" s="312"/>
      <c r="BW143" s="313" t="s">
        <v>51</v>
      </c>
      <c r="BX143" s="312"/>
      <c r="BY143" s="312"/>
      <c r="BZ143" s="312"/>
      <c r="CB143" s="177"/>
    </row>
    <row r="144" spans="1:80" ht="38.25" x14ac:dyDescent="0.2">
      <c r="B144" s="229" t="s">
        <v>20</v>
      </c>
      <c r="C144" s="229"/>
      <c r="D144" s="229"/>
      <c r="E144" s="229"/>
      <c r="F144" s="229"/>
      <c r="O144" s="229"/>
      <c r="P144" s="229"/>
      <c r="BU144" s="378" t="s">
        <v>48</v>
      </c>
      <c r="BV144" s="379" t="s">
        <v>21</v>
      </c>
      <c r="BW144" s="379" t="s">
        <v>18</v>
      </c>
      <c r="BX144" s="380" t="s">
        <v>19</v>
      </c>
      <c r="BY144" s="380" t="s">
        <v>20</v>
      </c>
      <c r="BZ144" s="380" t="s">
        <v>70</v>
      </c>
      <c r="CB144" s="177"/>
    </row>
    <row r="145" spans="2:80" x14ac:dyDescent="0.2">
      <c r="C145" s="229"/>
      <c r="D145" s="229"/>
      <c r="E145" s="229"/>
      <c r="F145" s="229"/>
      <c r="O145" s="229"/>
      <c r="P145" s="229"/>
      <c r="BU145" s="314"/>
      <c r="BV145" s="315"/>
      <c r="BW145" s="315"/>
      <c r="BX145" s="315"/>
      <c r="BY145" s="315"/>
      <c r="BZ145" s="315"/>
      <c r="CB145" s="177"/>
    </row>
    <row r="146" spans="2:80" x14ac:dyDescent="0.2">
      <c r="B146" s="229">
        <v>177490026</v>
      </c>
      <c r="C146" s="229"/>
      <c r="D146" s="229"/>
      <c r="E146" s="229"/>
      <c r="F146" s="229"/>
      <c r="O146" s="229"/>
      <c r="P146" s="229"/>
      <c r="BU146" s="316" t="s">
        <v>6</v>
      </c>
      <c r="BV146" s="317">
        <f>+BV7</f>
        <v>2112669598</v>
      </c>
      <c r="BW146" s="317">
        <f>+BW7</f>
        <v>1552139546</v>
      </c>
      <c r="BX146" s="317">
        <f>+BX7</f>
        <v>0</v>
      </c>
      <c r="BY146" s="317">
        <f>+BY7</f>
        <v>560530052</v>
      </c>
      <c r="BZ146" s="371">
        <f>+BW146/(BV146-BX146)</f>
        <v>0.73468163098922956</v>
      </c>
      <c r="CB146" s="177"/>
    </row>
    <row r="147" spans="2:80" x14ac:dyDescent="0.2">
      <c r="C147" s="229"/>
      <c r="D147" s="229"/>
      <c r="E147" s="229"/>
      <c r="F147" s="229"/>
      <c r="O147" s="229"/>
      <c r="P147" s="229"/>
      <c r="BU147" s="318"/>
      <c r="BV147" s="319"/>
      <c r="BW147" s="319"/>
      <c r="BX147" s="319"/>
      <c r="BY147" s="319"/>
      <c r="BZ147" s="319"/>
      <c r="CB147" s="177"/>
    </row>
    <row r="148" spans="2:80" x14ac:dyDescent="0.2">
      <c r="B148" s="229">
        <v>1409209540</v>
      </c>
      <c r="C148" s="229"/>
      <c r="D148" s="229"/>
      <c r="E148" s="229"/>
      <c r="F148" s="229"/>
      <c r="O148" s="229"/>
      <c r="P148" s="229"/>
      <c r="BU148" s="316" t="s">
        <v>4</v>
      </c>
      <c r="BV148" s="317">
        <f>+BV12</f>
        <v>13715290490</v>
      </c>
      <c r="BW148" s="317">
        <f>+BW12</f>
        <v>9484043786</v>
      </c>
      <c r="BX148" s="317">
        <f>+BX12</f>
        <v>37923276</v>
      </c>
      <c r="BY148" s="317">
        <f>+BY12</f>
        <v>4193323428</v>
      </c>
      <c r="BZ148" s="371">
        <f>+BW148/(BV148-BX148)</f>
        <v>0.69341150512448324</v>
      </c>
      <c r="CB148" s="177"/>
    </row>
    <row r="149" spans="2:80" x14ac:dyDescent="0.2">
      <c r="C149" s="229"/>
      <c r="D149" s="229"/>
      <c r="E149" s="229"/>
      <c r="F149" s="229"/>
      <c r="O149" s="229"/>
      <c r="P149" s="229"/>
      <c r="BU149" s="314"/>
      <c r="BV149" s="320"/>
      <c r="BW149" s="320"/>
      <c r="BX149" s="320"/>
      <c r="BY149" s="320"/>
      <c r="BZ149" s="320"/>
      <c r="CB149" s="177"/>
    </row>
    <row r="150" spans="2:80" x14ac:dyDescent="0.2">
      <c r="B150" s="229">
        <v>387687335</v>
      </c>
      <c r="C150" s="229"/>
      <c r="D150" s="229"/>
      <c r="E150" s="229"/>
      <c r="F150" s="229"/>
      <c r="O150" s="229"/>
      <c r="P150" s="229"/>
      <c r="BU150" s="316" t="s">
        <v>5</v>
      </c>
      <c r="BV150" s="317">
        <f>+BV19</f>
        <v>14768516042</v>
      </c>
      <c r="BW150" s="317">
        <f>+BW19</f>
        <v>6665946685</v>
      </c>
      <c r="BX150" s="317">
        <f>+BX19</f>
        <v>57568872</v>
      </c>
      <c r="BY150" s="317">
        <f>+BY19</f>
        <v>8045000485</v>
      </c>
      <c r="BZ150" s="371">
        <f>+BW150/(BV150-BX150)</f>
        <v>0.45312831376308993</v>
      </c>
      <c r="CB150" s="177"/>
    </row>
    <row r="151" spans="2:80" x14ac:dyDescent="0.2">
      <c r="C151" s="229"/>
      <c r="D151" s="229"/>
      <c r="E151" s="229"/>
      <c r="F151" s="229"/>
      <c r="O151" s="229"/>
      <c r="P151" s="229"/>
      <c r="BU151" s="311"/>
      <c r="BV151" s="315"/>
      <c r="BW151" s="315"/>
      <c r="BX151" s="315"/>
      <c r="BY151" s="315"/>
      <c r="BZ151" s="315"/>
      <c r="CB151" s="177"/>
    </row>
    <row r="152" spans="2:80" x14ac:dyDescent="0.2">
      <c r="B152" s="229">
        <v>1974386901</v>
      </c>
      <c r="C152" s="229"/>
      <c r="D152" s="229"/>
      <c r="E152" s="229"/>
      <c r="F152" s="229"/>
      <c r="O152" s="229"/>
      <c r="P152" s="229"/>
      <c r="BU152" s="321" t="s">
        <v>32</v>
      </c>
      <c r="BV152" s="322">
        <f>+BV146+BV148+BV150</f>
        <v>30596476130</v>
      </c>
      <c r="BW152" s="322">
        <f t="shared" ref="BW152:BX152" si="475">+BW146+BW148+BW150</f>
        <v>17702130017</v>
      </c>
      <c r="BX152" s="322">
        <f t="shared" si="475"/>
        <v>95492148</v>
      </c>
      <c r="BY152" s="322">
        <f>+BV152-BW152-BX152</f>
        <v>12798853965</v>
      </c>
      <c r="BZ152" s="372">
        <f>+BW152/(BV152-BX152)</f>
        <v>0.58037898145996936</v>
      </c>
      <c r="CB152" s="177"/>
    </row>
    <row r="153" spans="2:80" x14ac:dyDescent="0.2">
      <c r="C153" s="229"/>
      <c r="D153" s="229"/>
      <c r="E153" s="229"/>
      <c r="F153" s="229"/>
      <c r="O153" s="229"/>
      <c r="P153" s="229"/>
      <c r="BX153" s="266">
        <f>+BW152+BX152</f>
        <v>17797622165</v>
      </c>
      <c r="BY153" s="384">
        <f>+BX153/BV152</f>
        <v>0.58168862614702677</v>
      </c>
      <c r="BZ153" s="6"/>
      <c r="CB153" s="177"/>
    </row>
    <row r="154" spans="2:80" x14ac:dyDescent="0.2">
      <c r="C154" s="229"/>
      <c r="D154" s="229"/>
      <c r="E154" s="229"/>
      <c r="F154" s="229"/>
      <c r="O154" s="229"/>
      <c r="P154" s="229"/>
      <c r="BW154" s="6" t="s">
        <v>71</v>
      </c>
      <c r="BX154" s="385">
        <v>13124197365</v>
      </c>
      <c r="BZ154" s="6"/>
      <c r="CB154" s="177"/>
    </row>
    <row r="155" spans="2:80" x14ac:dyDescent="0.2">
      <c r="C155" s="229"/>
      <c r="D155" s="229"/>
      <c r="E155" s="229"/>
      <c r="F155" s="229"/>
      <c r="O155" s="229"/>
      <c r="P155" s="229"/>
      <c r="BW155" s="6" t="s">
        <v>72</v>
      </c>
      <c r="BX155" s="385">
        <f>+BX153-BX154</f>
        <v>4673424800</v>
      </c>
      <c r="BY155" s="384">
        <f>+BX155/BV152</f>
        <v>0.15274389051024354</v>
      </c>
      <c r="BZ155" s="384">
        <v>0.15274389051024401</v>
      </c>
      <c r="CB155" s="177"/>
    </row>
    <row r="156" spans="2:80" x14ac:dyDescent="0.2">
      <c r="C156" s="229"/>
      <c r="D156" s="229"/>
      <c r="E156" s="229"/>
      <c r="F156" s="229"/>
      <c r="O156" s="229"/>
      <c r="P156" s="229"/>
      <c r="BX156" s="385"/>
      <c r="BZ156" s="6"/>
      <c r="CB156" s="177"/>
    </row>
    <row r="157" spans="2:80" ht="15.75" x14ac:dyDescent="0.25">
      <c r="C157" s="229"/>
      <c r="D157" s="229"/>
      <c r="E157" s="229"/>
      <c r="F157" s="229"/>
      <c r="O157" s="229"/>
      <c r="P157" s="229"/>
      <c r="BU157" s="323"/>
      <c r="BV157" s="324"/>
      <c r="BW157" s="325" t="s">
        <v>51</v>
      </c>
      <c r="BX157" s="324"/>
      <c r="BY157" s="324"/>
      <c r="BZ157" s="324"/>
      <c r="CB157" s="177"/>
    </row>
    <row r="158" spans="2:80" ht="38.25" x14ac:dyDescent="0.2">
      <c r="B158" s="229" t="s">
        <v>20</v>
      </c>
      <c r="C158" s="229"/>
      <c r="D158" s="229"/>
      <c r="E158" s="229"/>
      <c r="F158" s="229"/>
      <c r="O158" s="229"/>
      <c r="P158" s="229"/>
      <c r="BU158" s="381" t="s">
        <v>50</v>
      </c>
      <c r="BV158" s="382" t="s">
        <v>21</v>
      </c>
      <c r="BW158" s="382" t="s">
        <v>18</v>
      </c>
      <c r="BX158" s="383" t="s">
        <v>19</v>
      </c>
      <c r="BY158" s="382" t="s">
        <v>20</v>
      </c>
      <c r="BZ158" s="383" t="s">
        <v>70</v>
      </c>
      <c r="CB158" s="177"/>
    </row>
    <row r="159" spans="2:80" x14ac:dyDescent="0.2">
      <c r="C159" s="229"/>
      <c r="D159" s="229"/>
      <c r="E159" s="229"/>
      <c r="F159" s="229"/>
      <c r="O159" s="229"/>
      <c r="P159" s="229"/>
      <c r="BU159" s="326"/>
      <c r="BV159" s="327"/>
      <c r="BW159" s="327"/>
      <c r="BX159" s="327"/>
      <c r="BY159" s="327"/>
      <c r="BZ159" s="327"/>
      <c r="CB159" s="177"/>
    </row>
    <row r="160" spans="2:80" x14ac:dyDescent="0.2">
      <c r="B160" s="229">
        <v>290740405</v>
      </c>
      <c r="C160" s="229"/>
      <c r="D160" s="229"/>
      <c r="E160" s="229"/>
      <c r="F160" s="229"/>
      <c r="O160" s="229"/>
      <c r="P160" s="229"/>
      <c r="BU160" s="328" t="s">
        <v>6</v>
      </c>
      <c r="BV160" s="329">
        <f>+BV134-BV146</f>
        <v>468230431</v>
      </c>
      <c r="BW160" s="329">
        <f>+BW134-BW146</f>
        <v>0</v>
      </c>
      <c r="BX160" s="329">
        <f>+BX134-BX146</f>
        <v>0</v>
      </c>
      <c r="BY160" s="329">
        <f>+BY134-BY146</f>
        <v>468230431</v>
      </c>
      <c r="BZ160" s="373">
        <f>+BX160/BV160</f>
        <v>0</v>
      </c>
      <c r="CB160" s="177"/>
    </row>
    <row r="161" spans="2:80" x14ac:dyDescent="0.2">
      <c r="C161" s="229"/>
      <c r="D161" s="229"/>
      <c r="E161" s="229"/>
      <c r="F161" s="229"/>
      <c r="O161" s="229"/>
      <c r="P161" s="229"/>
      <c r="BU161" s="330"/>
      <c r="BV161" s="331"/>
      <c r="BW161" s="331"/>
      <c r="BX161" s="331"/>
      <c r="BY161" s="331"/>
      <c r="BZ161" s="374"/>
      <c r="CB161" s="177"/>
    </row>
    <row r="162" spans="2:80" x14ac:dyDescent="0.2">
      <c r="B162" s="229">
        <v>824121752</v>
      </c>
      <c r="C162" s="229"/>
      <c r="D162" s="229"/>
      <c r="E162" s="229"/>
      <c r="F162" s="229"/>
      <c r="O162" s="229"/>
      <c r="P162" s="229"/>
      <c r="BU162" s="328" t="s">
        <v>4</v>
      </c>
      <c r="BV162" s="329">
        <f>+BV136-BV148</f>
        <v>2233331292</v>
      </c>
      <c r="BW162" s="329">
        <f>+BW136-BW148</f>
        <v>0</v>
      </c>
      <c r="BX162" s="329">
        <f>+BX136-BX148</f>
        <v>128199262</v>
      </c>
      <c r="BY162" s="329">
        <f>+BY136-BY148</f>
        <v>2105132030</v>
      </c>
      <c r="BZ162" s="373">
        <f>+BX162/BV162</f>
        <v>5.740270709465347E-2</v>
      </c>
      <c r="CB162" s="177"/>
    </row>
    <row r="163" spans="2:80" x14ac:dyDescent="0.2">
      <c r="C163" s="229"/>
      <c r="D163" s="229"/>
      <c r="E163" s="229"/>
      <c r="F163" s="229"/>
      <c r="O163" s="229"/>
      <c r="P163" s="229"/>
      <c r="BU163" s="326"/>
      <c r="BV163" s="332"/>
      <c r="BW163" s="332"/>
      <c r="BX163" s="332"/>
      <c r="BY163" s="332"/>
      <c r="BZ163" s="375"/>
      <c r="CB163" s="177"/>
    </row>
    <row r="164" spans="2:80" x14ac:dyDescent="0.2">
      <c r="B164" s="229">
        <v>15893710865</v>
      </c>
      <c r="C164" s="229"/>
      <c r="D164" s="229"/>
      <c r="E164" s="229"/>
      <c r="F164" s="229"/>
      <c r="O164" s="229"/>
      <c r="P164" s="229"/>
      <c r="BU164" s="328" t="s">
        <v>5</v>
      </c>
      <c r="BV164" s="329">
        <f>+BV138-BV150</f>
        <v>16281398200</v>
      </c>
      <c r="BW164" s="329">
        <f>+BW138-BW150</f>
        <v>0</v>
      </c>
      <c r="BX164" s="329">
        <f>+BX138-BX150</f>
        <v>166394626</v>
      </c>
      <c r="BY164" s="329">
        <f>+BY138-BY150</f>
        <v>16115003574</v>
      </c>
      <c r="BZ164" s="373">
        <f>+BX164/BV164</f>
        <v>1.0219922389712206E-2</v>
      </c>
      <c r="CB164" s="177"/>
    </row>
    <row r="165" spans="2:80" x14ac:dyDescent="0.2">
      <c r="C165" s="229"/>
      <c r="D165" s="229"/>
      <c r="E165" s="229"/>
      <c r="F165" s="229"/>
      <c r="O165" s="229"/>
      <c r="P165" s="229"/>
      <c r="BU165" s="323"/>
      <c r="BV165" s="327"/>
      <c r="BW165" s="327"/>
      <c r="BX165" s="327"/>
      <c r="BY165" s="327"/>
      <c r="BZ165" s="376"/>
      <c r="CB165" s="177"/>
    </row>
    <row r="166" spans="2:80" x14ac:dyDescent="0.2">
      <c r="B166" s="229">
        <v>17008573022</v>
      </c>
      <c r="C166" s="229"/>
      <c r="D166" s="229"/>
      <c r="E166" s="229"/>
      <c r="F166" s="229"/>
      <c r="O166" s="229"/>
      <c r="P166" s="229"/>
      <c r="BU166" s="333" t="s">
        <v>33</v>
      </c>
      <c r="BV166" s="334">
        <f>+BV160+BV162+BV164</f>
        <v>18982959923</v>
      </c>
      <c r="BW166" s="334">
        <f t="shared" ref="BW166:BX166" si="476">+BW160+BW162+BW164</f>
        <v>0</v>
      </c>
      <c r="BX166" s="334">
        <f t="shared" si="476"/>
        <v>294593888</v>
      </c>
      <c r="BY166" s="334">
        <f>+BV166-BW166-BX166</f>
        <v>18688366035</v>
      </c>
      <c r="BZ166" s="377">
        <f>+BX166/BV166</f>
        <v>1.5518859503204568E-2</v>
      </c>
      <c r="CB166" s="177"/>
    </row>
    <row r="167" spans="2:80" x14ac:dyDescent="0.2">
      <c r="C167" s="229"/>
      <c r="D167" s="229"/>
      <c r="E167" s="229"/>
      <c r="F167" s="229"/>
      <c r="O167" s="229"/>
      <c r="P167" s="229"/>
      <c r="BX167" s="386">
        <f>+BW166+BX166</f>
        <v>294593888</v>
      </c>
      <c r="BY167" s="384">
        <f>+BX167/BV166</f>
        <v>1.5518859503204568E-2</v>
      </c>
      <c r="BZ167" s="387"/>
      <c r="CB167" s="177"/>
    </row>
    <row r="168" spans="2:80" x14ac:dyDescent="0.2">
      <c r="C168" s="229"/>
      <c r="D168" s="229"/>
      <c r="E168" s="229"/>
      <c r="F168" s="229"/>
      <c r="O168" s="229"/>
      <c r="P168" s="229"/>
      <c r="BV168" s="266"/>
      <c r="BW168" s="266" t="s">
        <v>71</v>
      </c>
      <c r="BX168" s="386">
        <v>22532722</v>
      </c>
      <c r="BY168" s="384"/>
      <c r="BZ168" s="387"/>
      <c r="CB168" s="177"/>
    </row>
    <row r="169" spans="2:80" x14ac:dyDescent="0.2">
      <c r="C169" s="229"/>
      <c r="D169" s="229"/>
      <c r="E169" s="229"/>
      <c r="F169" s="229"/>
      <c r="O169" s="229"/>
      <c r="P169" s="229"/>
      <c r="BW169" s="6" t="s">
        <v>72</v>
      </c>
      <c r="BX169" s="386">
        <f>+BX167-BX168</f>
        <v>272061166</v>
      </c>
      <c r="BY169" s="384">
        <f>+BX169/BV166</f>
        <v>1.4331862212402775E-2</v>
      </c>
      <c r="BZ169" s="387"/>
      <c r="CB169" s="177"/>
    </row>
    <row r="170" spans="2:80" x14ac:dyDescent="0.2">
      <c r="C170" s="229"/>
      <c r="D170" s="229"/>
      <c r="E170" s="229"/>
      <c r="F170" s="229"/>
      <c r="O170" s="229"/>
      <c r="P170" s="229"/>
      <c r="BX170" s="386"/>
      <c r="BY170" s="384"/>
      <c r="BZ170" s="387"/>
      <c r="CB170" s="177"/>
    </row>
    <row r="171" spans="2:80" x14ac:dyDescent="0.2">
      <c r="C171" s="229"/>
      <c r="D171" s="229"/>
      <c r="E171" s="229"/>
      <c r="F171" s="229"/>
      <c r="O171" s="229"/>
      <c r="P171" s="229"/>
      <c r="BX171" s="386"/>
      <c r="CB171" s="177"/>
    </row>
    <row r="172" spans="2:80" x14ac:dyDescent="0.2">
      <c r="C172" s="229"/>
      <c r="D172" s="229"/>
      <c r="E172" s="229"/>
      <c r="F172" s="229"/>
      <c r="O172" s="229"/>
      <c r="P172" s="229"/>
      <c r="CB172" s="177"/>
    </row>
    <row r="173" spans="2:80" x14ac:dyDescent="0.2">
      <c r="C173" s="229"/>
      <c r="D173" s="229"/>
      <c r="E173" s="229"/>
      <c r="F173" s="229"/>
      <c r="O173" s="229"/>
      <c r="P173" s="229"/>
      <c r="CB173" s="177"/>
    </row>
    <row r="174" spans="2:80" x14ac:dyDescent="0.2">
      <c r="C174" s="229"/>
      <c r="D174" s="229"/>
      <c r="E174" s="229"/>
      <c r="F174" s="229"/>
      <c r="O174" s="229"/>
      <c r="P174" s="229"/>
      <c r="CB174" s="177"/>
    </row>
    <row r="175" spans="2:80" x14ac:dyDescent="0.2">
      <c r="C175" s="229"/>
      <c r="D175" s="229"/>
      <c r="E175" s="229"/>
      <c r="F175" s="229"/>
      <c r="O175" s="229"/>
      <c r="P175" s="229"/>
      <c r="CB175" s="177"/>
    </row>
    <row r="176" spans="2:80" x14ac:dyDescent="0.2">
      <c r="C176" s="229"/>
      <c r="D176" s="229"/>
      <c r="E176" s="229"/>
      <c r="F176" s="229"/>
      <c r="O176" s="229"/>
      <c r="P176" s="229"/>
      <c r="CB176" s="177"/>
    </row>
    <row r="177" spans="3:80" x14ac:dyDescent="0.2">
      <c r="C177" s="229"/>
      <c r="D177" s="229"/>
      <c r="E177" s="229"/>
      <c r="F177" s="229"/>
      <c r="O177" s="229"/>
      <c r="P177" s="229"/>
      <c r="CB177" s="177"/>
    </row>
    <row r="178" spans="3:80" x14ac:dyDescent="0.2">
      <c r="C178" s="229"/>
      <c r="D178" s="229"/>
      <c r="E178" s="229"/>
      <c r="F178" s="229"/>
      <c r="O178" s="229"/>
      <c r="P178" s="229"/>
      <c r="CB178" s="177"/>
    </row>
    <row r="179" spans="3:80" x14ac:dyDescent="0.2">
      <c r="C179" s="229"/>
      <c r="D179" s="229"/>
      <c r="E179" s="229"/>
      <c r="F179" s="229"/>
      <c r="O179" s="229"/>
      <c r="P179" s="229"/>
      <c r="CB179" s="177"/>
    </row>
    <row r="180" spans="3:80" x14ac:dyDescent="0.2">
      <c r="C180" s="229"/>
      <c r="D180" s="229"/>
      <c r="E180" s="229"/>
      <c r="F180" s="229"/>
      <c r="O180" s="229"/>
      <c r="P180" s="229"/>
      <c r="CB180" s="177"/>
    </row>
    <row r="181" spans="3:80" x14ac:dyDescent="0.2">
      <c r="C181" s="229"/>
      <c r="D181" s="229"/>
      <c r="E181" s="229"/>
      <c r="F181" s="229"/>
      <c r="O181" s="229"/>
      <c r="P181" s="229"/>
      <c r="CB181" s="177"/>
    </row>
    <row r="182" spans="3:80" x14ac:dyDescent="0.2">
      <c r="C182" s="229"/>
      <c r="D182" s="229"/>
      <c r="E182" s="229"/>
      <c r="F182" s="229"/>
      <c r="O182" s="229"/>
      <c r="P182" s="229"/>
      <c r="CB182" s="177"/>
    </row>
    <row r="183" spans="3:80" x14ac:dyDescent="0.2">
      <c r="C183" s="229"/>
      <c r="D183" s="229"/>
      <c r="E183" s="229"/>
      <c r="F183" s="229"/>
      <c r="O183" s="229"/>
      <c r="P183" s="229"/>
      <c r="CB183" s="177"/>
    </row>
    <row r="184" spans="3:80" x14ac:dyDescent="0.2">
      <c r="C184" s="229"/>
      <c r="D184" s="229"/>
      <c r="E184" s="229"/>
      <c r="F184" s="229"/>
      <c r="O184" s="229"/>
      <c r="P184" s="229"/>
      <c r="CB184" s="177"/>
    </row>
    <row r="185" spans="3:80" x14ac:dyDescent="0.2">
      <c r="C185" s="229"/>
      <c r="D185" s="229"/>
      <c r="E185" s="229"/>
      <c r="F185" s="229"/>
      <c r="O185" s="229"/>
      <c r="P185" s="229"/>
      <c r="CB185" s="177"/>
    </row>
    <row r="186" spans="3:80" x14ac:dyDescent="0.2">
      <c r="C186" s="229"/>
      <c r="D186" s="229"/>
      <c r="E186" s="229"/>
      <c r="F186" s="229"/>
      <c r="O186" s="229"/>
      <c r="P186" s="229"/>
      <c r="CB186" s="177"/>
    </row>
    <row r="187" spans="3:80" x14ac:dyDescent="0.2">
      <c r="C187" s="229"/>
      <c r="D187" s="229"/>
      <c r="E187" s="229"/>
      <c r="F187" s="229"/>
      <c r="O187" s="229"/>
      <c r="P187" s="229"/>
      <c r="CB187" s="177"/>
    </row>
    <row r="188" spans="3:80" x14ac:dyDescent="0.2">
      <c r="C188" s="229"/>
      <c r="D188" s="229"/>
      <c r="E188" s="229"/>
      <c r="F188" s="229"/>
      <c r="O188" s="229"/>
      <c r="P188" s="229"/>
      <c r="CB188" s="177"/>
    </row>
    <row r="189" spans="3:80" x14ac:dyDescent="0.2">
      <c r="C189" s="229"/>
      <c r="D189" s="229"/>
      <c r="E189" s="229"/>
      <c r="F189" s="229"/>
      <c r="O189" s="229"/>
      <c r="P189" s="229"/>
      <c r="CB189" s="177"/>
    </row>
    <row r="190" spans="3:80" x14ac:dyDescent="0.2">
      <c r="C190" s="229"/>
      <c r="D190" s="229"/>
      <c r="E190" s="229"/>
      <c r="F190" s="229"/>
      <c r="CB190" s="177"/>
    </row>
    <row r="191" spans="3:80" x14ac:dyDescent="0.2">
      <c r="C191" s="229"/>
      <c r="D191" s="229"/>
      <c r="E191" s="229"/>
      <c r="F191" s="229"/>
      <c r="CB191" s="177"/>
    </row>
    <row r="192" spans="3:80" x14ac:dyDescent="0.2">
      <c r="C192" s="229"/>
      <c r="D192" s="229"/>
      <c r="E192" s="229"/>
      <c r="F192" s="229"/>
      <c r="CB192" s="177"/>
    </row>
    <row r="193" spans="3:80" x14ac:dyDescent="0.2">
      <c r="C193" s="229"/>
      <c r="D193" s="229"/>
      <c r="E193" s="229"/>
      <c r="F193" s="229"/>
      <c r="CB193" s="177"/>
    </row>
    <row r="194" spans="3:80" x14ac:dyDescent="0.2">
      <c r="C194" s="229"/>
      <c r="D194" s="229"/>
      <c r="E194" s="229"/>
      <c r="F194" s="229"/>
    </row>
    <row r="195" spans="3:80" x14ac:dyDescent="0.2">
      <c r="C195" s="229"/>
      <c r="D195" s="229"/>
      <c r="E195" s="229"/>
      <c r="F195" s="229"/>
    </row>
    <row r="196" spans="3:80" x14ac:dyDescent="0.2">
      <c r="C196" s="229"/>
      <c r="D196" s="229"/>
      <c r="E196" s="229"/>
      <c r="F196" s="229"/>
    </row>
    <row r="197" spans="3:80" x14ac:dyDescent="0.2">
      <c r="C197" s="229"/>
      <c r="D197" s="229"/>
      <c r="E197" s="229"/>
      <c r="F197" s="229"/>
    </row>
    <row r="198" spans="3:80" x14ac:dyDescent="0.2">
      <c r="C198" s="229"/>
      <c r="D198" s="229"/>
      <c r="E198" s="229"/>
      <c r="F198" s="229"/>
    </row>
    <row r="199" spans="3:80" x14ac:dyDescent="0.2">
      <c r="C199" s="229"/>
      <c r="D199" s="229"/>
      <c r="E199" s="229"/>
      <c r="F199" s="229"/>
    </row>
    <row r="200" spans="3:80" x14ac:dyDescent="0.2">
      <c r="C200" s="229"/>
      <c r="D200" s="229"/>
      <c r="E200" s="229"/>
      <c r="F200" s="229"/>
    </row>
    <row r="201" spans="3:80" x14ac:dyDescent="0.2">
      <c r="C201" s="229"/>
      <c r="D201" s="229"/>
      <c r="E201" s="229"/>
      <c r="F201" s="229"/>
    </row>
    <row r="202" spans="3:80" x14ac:dyDescent="0.2">
      <c r="C202" s="229"/>
      <c r="D202" s="229"/>
      <c r="E202" s="229"/>
      <c r="F202" s="229"/>
    </row>
    <row r="203" spans="3:80" x14ac:dyDescent="0.2">
      <c r="C203" s="229"/>
      <c r="D203" s="229"/>
      <c r="E203" s="229"/>
      <c r="F203" s="229"/>
    </row>
    <row r="204" spans="3:80" x14ac:dyDescent="0.2">
      <c r="C204" s="229"/>
      <c r="D204" s="229"/>
      <c r="E204" s="229"/>
      <c r="F204" s="229"/>
    </row>
    <row r="205" spans="3:80" x14ac:dyDescent="0.2">
      <c r="C205" s="229"/>
      <c r="D205" s="229"/>
      <c r="E205" s="229"/>
      <c r="F205" s="229"/>
    </row>
    <row r="206" spans="3:80" x14ac:dyDescent="0.2">
      <c r="C206" s="229"/>
      <c r="D206" s="229"/>
      <c r="E206" s="229"/>
      <c r="F206" s="229"/>
    </row>
    <row r="207" spans="3:80" x14ac:dyDescent="0.2">
      <c r="C207" s="229"/>
      <c r="D207" s="229"/>
      <c r="E207" s="229"/>
      <c r="F207" s="229"/>
    </row>
    <row r="208" spans="3:80" x14ac:dyDescent="0.2">
      <c r="C208" s="229"/>
      <c r="D208" s="229"/>
      <c r="E208" s="229"/>
      <c r="F208" s="229"/>
    </row>
    <row r="209" spans="3:6" x14ac:dyDescent="0.2">
      <c r="C209" s="229"/>
      <c r="D209" s="229"/>
      <c r="E209" s="229"/>
      <c r="F209" s="229"/>
    </row>
    <row r="210" spans="3:6" x14ac:dyDescent="0.2">
      <c r="C210" s="229"/>
      <c r="D210" s="229"/>
      <c r="E210" s="229"/>
      <c r="F210" s="229"/>
    </row>
    <row r="211" spans="3:6" x14ac:dyDescent="0.2">
      <c r="C211" s="229"/>
      <c r="D211" s="229"/>
      <c r="E211" s="229"/>
      <c r="F211" s="229"/>
    </row>
    <row r="212" spans="3:6" x14ac:dyDescent="0.2">
      <c r="C212" s="229"/>
      <c r="D212" s="229"/>
      <c r="E212" s="229"/>
      <c r="F212" s="229"/>
    </row>
    <row r="213" spans="3:6" x14ac:dyDescent="0.2">
      <c r="C213" s="229"/>
      <c r="D213" s="229"/>
      <c r="E213" s="229"/>
      <c r="F213" s="229"/>
    </row>
    <row r="214" spans="3:6" x14ac:dyDescent="0.2">
      <c r="C214" s="229"/>
      <c r="D214" s="229"/>
      <c r="E214" s="229"/>
      <c r="F214" s="229"/>
    </row>
  </sheetData>
  <mergeCells count="13">
    <mergeCell ref="G1:K1"/>
    <mergeCell ref="A1:E1"/>
    <mergeCell ref="BU1:BY1"/>
    <mergeCell ref="M1:Q1"/>
    <mergeCell ref="S1:W1"/>
    <mergeCell ref="Y1:AC1"/>
    <mergeCell ref="AE1:AI1"/>
    <mergeCell ref="AK1:AO1"/>
    <mergeCell ref="AQ1:AU1"/>
    <mergeCell ref="AW1:BA1"/>
    <mergeCell ref="BC1:BG1"/>
    <mergeCell ref="BI1:BM1"/>
    <mergeCell ref="BO1:BS1"/>
  </mergeCells>
  <pageMargins left="0.31496062992125984" right="0.31496062992125984" top="0.35433070866141736" bottom="0.35433070866141736" header="0.31496062992125984" footer="0.31496062992125984"/>
  <pageSetup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679-1C2A-4094-954D-6B41A97DEC24}">
  <dimension ref="A1"/>
  <sheetViews>
    <sheetView workbookViewId="0">
      <selection activeCell="B1" sqref="B1:H170"/>
    </sheetView>
  </sheetViews>
  <sheetFormatPr baseColWidth="10" defaultRowHeight="15" x14ac:dyDescent="0.25"/>
  <cols>
    <col min="1" max="1" width="5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Ruben Leonardo Gomez Sarmiento</cp:lastModifiedBy>
  <cp:lastPrinted>2024-01-31T13:36:26Z</cp:lastPrinted>
  <dcterms:created xsi:type="dcterms:W3CDTF">2019-02-18T19:26:04Z</dcterms:created>
  <dcterms:modified xsi:type="dcterms:W3CDTF">2024-01-31T13:43:45Z</dcterms:modified>
</cp:coreProperties>
</file>